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aris\Downloads\"/>
    </mc:Choice>
  </mc:AlternateContent>
  <xr:revisionPtr revIDLastSave="0" documentId="13_ncr:1_{5869E87A-A052-49CB-A758-7584F359571C}" xr6:coauthVersionLast="47" xr6:coauthVersionMax="47" xr10:uidLastSave="{00000000-0000-0000-0000-000000000000}"/>
  <bookViews>
    <workbookView xWindow="-120" yWindow="-120" windowWidth="20730" windowHeight="11160" tabRatio="665" firstSheet="7" activeTab="7" xr2:uid="{00000000-000D-0000-FFFF-FFFF00000000}"/>
  </bookViews>
  <sheets>
    <sheet name="REITORIA-CEVEN" sheetId="75" state="hidden" r:id="rId1"/>
    <sheet name="ESAG" sheetId="182" state="hidden" r:id="rId2"/>
    <sheet name="CEART" sheetId="183" state="hidden" r:id="rId3"/>
    <sheet name="FAED" sheetId="184" state="hidden" r:id="rId4"/>
    <sheet name="CEAD" sheetId="185" state="hidden" r:id="rId5"/>
    <sheet name="CEFID" sheetId="186" state="hidden" r:id="rId6"/>
    <sheet name="CERES" sheetId="187" state="hidden" r:id="rId7"/>
    <sheet name="CESFI" sheetId="188" r:id="rId8"/>
    <sheet name="CCT" sheetId="189" state="hidden" r:id="rId9"/>
    <sheet name="CEPLAN" sheetId="190" state="hidden" r:id="rId10"/>
    <sheet name="CEAVI" sheetId="191" state="hidden" r:id="rId11"/>
    <sheet name="CAV" sheetId="192" state="hidden" r:id="rId12"/>
    <sheet name="CEO" sheetId="193" state="hidden" r:id="rId13"/>
    <sheet name="CESMO" sheetId="194" state="hidden" r:id="rId14"/>
    <sheet name="GESTOR" sheetId="162" state="hidden" r:id="rId15"/>
  </sheets>
  <definedNames>
    <definedName name="_xlnm._FilterDatabase" localSheetId="11" hidden="1">CAV!$A$3:$Z$51</definedName>
    <definedName name="_xlnm._FilterDatabase" localSheetId="8" hidden="1">CCT!$A$3:$Z$51</definedName>
    <definedName name="_xlnm._FilterDatabase" localSheetId="4" hidden="1">CEAD!$A$3:$Z$51</definedName>
    <definedName name="_xlnm._FilterDatabase" localSheetId="2" hidden="1">CEART!$A$3:$Z$51</definedName>
    <definedName name="_xlnm._FilterDatabase" localSheetId="10" hidden="1">CEAVI!$A$3:$Z$51</definedName>
    <definedName name="_xlnm._FilterDatabase" localSheetId="5" hidden="1">CEFID!$A$3:$Z$51</definedName>
    <definedName name="_xlnm._FilterDatabase" localSheetId="12" hidden="1">CEO!$A$3:$Z$51</definedName>
    <definedName name="_xlnm._FilterDatabase" localSheetId="9" hidden="1">CEPLAN!$A$3:$Z$51</definedName>
    <definedName name="_xlnm._FilterDatabase" localSheetId="6" hidden="1">CERES!$A$3:$Z$51</definedName>
    <definedName name="_xlnm._FilterDatabase" localSheetId="7" hidden="1">CESFI!$A$3:$Z$51</definedName>
    <definedName name="_xlnm._FilterDatabase" localSheetId="13" hidden="1">CESMO!$A$3:$Z$51</definedName>
    <definedName name="_xlnm._FilterDatabase" localSheetId="1" hidden="1">ESAG!$A$3:$Z$51</definedName>
    <definedName name="_xlnm._FilterDatabase" localSheetId="3" hidden="1">FAED!$A$3:$Z$51</definedName>
    <definedName name="_xlnm._FilterDatabase" localSheetId="0" hidden="1">'REITORIA-CEVEN'!$A$3:$Z$51</definedName>
    <definedName name="diasuteis" localSheetId="11">#REF!</definedName>
    <definedName name="diasuteis" localSheetId="8">#REF!</definedName>
    <definedName name="diasuteis" localSheetId="4">#REF!</definedName>
    <definedName name="diasuteis" localSheetId="2">#REF!</definedName>
    <definedName name="diasuteis" localSheetId="10">#REF!</definedName>
    <definedName name="diasuteis" localSheetId="5">#REF!</definedName>
    <definedName name="diasuteis" localSheetId="12">#REF!</definedName>
    <definedName name="diasuteis" localSheetId="9">#REF!</definedName>
    <definedName name="diasuteis" localSheetId="6">#REF!</definedName>
    <definedName name="diasuteis" localSheetId="7">#REF!</definedName>
    <definedName name="diasuteis" localSheetId="13">#REF!</definedName>
    <definedName name="diasuteis" localSheetId="1">#REF!</definedName>
    <definedName name="diasuteis" localSheetId="3">#REF!</definedName>
    <definedName name="diasuteis" localSheetId="14">#REF!</definedName>
    <definedName name="diasuteis" localSheetId="0">#REF!</definedName>
    <definedName name="diasuteis">#REF!</definedName>
    <definedName name="Ferias" localSheetId="14">#REF!</definedName>
    <definedName name="Ferias">#REF!</definedName>
    <definedName name="RD" localSheetId="14">OFFSET(#REF!,(MATCH(SMALL(#REF!,ROW()-10),#REF!,0)-1),0)</definedName>
    <definedName name="RD">OFFSET(#REF!,(MATCH(SMALL(#REF!,ROW()-10),#REF!,0)-1),0)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88" l="1"/>
  <c r="F5" i="162" l="1"/>
  <c r="F6" i="162"/>
  <c r="F7" i="162"/>
  <c r="F8" i="162"/>
  <c r="F9" i="162"/>
  <c r="F10" i="162"/>
  <c r="F11" i="162"/>
  <c r="F12" i="162"/>
  <c r="F13" i="162"/>
  <c r="F14" i="162"/>
  <c r="F15" i="162"/>
  <c r="F16" i="162"/>
  <c r="F17" i="162"/>
  <c r="F18" i="162"/>
  <c r="F19" i="162"/>
  <c r="F20" i="162"/>
  <c r="F21" i="162"/>
  <c r="F22" i="162"/>
  <c r="F23" i="162"/>
  <c r="F24" i="162"/>
  <c r="F25" i="162"/>
  <c r="F26" i="162"/>
  <c r="F27" i="162"/>
  <c r="F28" i="162"/>
  <c r="F29" i="162"/>
  <c r="F30" i="162"/>
  <c r="F31" i="162"/>
  <c r="F32" i="162"/>
  <c r="F33" i="162"/>
  <c r="F34" i="162"/>
  <c r="F35" i="162"/>
  <c r="F36" i="162"/>
  <c r="F37" i="162"/>
  <c r="F38" i="162"/>
  <c r="F39" i="162"/>
  <c r="F40" i="162"/>
  <c r="F41" i="162"/>
  <c r="F42" i="162"/>
  <c r="F43" i="162"/>
  <c r="F44" i="162"/>
  <c r="F45" i="162"/>
  <c r="F46" i="162"/>
  <c r="F47" i="162"/>
  <c r="F48" i="162"/>
  <c r="F49" i="162"/>
  <c r="F50" i="162"/>
  <c r="F4" i="162"/>
  <c r="Z51" i="194" a="1"/>
  <c r="Z51" i="194" s="1"/>
  <c r="Y51" i="194" a="1"/>
  <c r="Y51" i="194" s="1"/>
  <c r="X51" i="194" a="1"/>
  <c r="X51" i="194" s="1"/>
  <c r="W51" i="194" a="1"/>
  <c r="W51" i="194" s="1"/>
  <c r="V51" i="194" a="1"/>
  <c r="V51" i="194" s="1"/>
  <c r="U51" i="194" a="1"/>
  <c r="U51" i="194" s="1"/>
  <c r="T51" i="194" a="1"/>
  <c r="T51" i="194" s="1"/>
  <c r="S51" i="194" a="1"/>
  <c r="S51" i="194" s="1"/>
  <c r="R51" i="194" a="1"/>
  <c r="R51" i="194" s="1"/>
  <c r="Q51" i="194" a="1"/>
  <c r="Q51" i="194" s="1"/>
  <c r="P51" i="194" a="1"/>
  <c r="P51" i="194" s="1"/>
  <c r="O51" i="194" a="1"/>
  <c r="O51" i="194" s="1"/>
  <c r="N51" i="194" a="1"/>
  <c r="N51" i="194" s="1"/>
  <c r="M51" i="194" a="1"/>
  <c r="M51" i="194" s="1"/>
  <c r="J51" i="194"/>
  <c r="K50" i="194"/>
  <c r="L50" i="194" s="1"/>
  <c r="K49" i="194"/>
  <c r="L49" i="194" s="1"/>
  <c r="K48" i="194"/>
  <c r="L48" i="194" s="1"/>
  <c r="K47" i="194"/>
  <c r="L47" i="194" s="1"/>
  <c r="K46" i="194"/>
  <c r="L46" i="194" s="1"/>
  <c r="K45" i="194"/>
  <c r="L45" i="194" s="1"/>
  <c r="K44" i="194"/>
  <c r="L44" i="194" s="1"/>
  <c r="K43" i="194"/>
  <c r="L43" i="194" s="1"/>
  <c r="K42" i="194"/>
  <c r="L42" i="194" s="1"/>
  <c r="K41" i="194"/>
  <c r="L41" i="194" s="1"/>
  <c r="K40" i="194"/>
  <c r="L40" i="194" s="1"/>
  <c r="K39" i="194"/>
  <c r="L39" i="194" s="1"/>
  <c r="K38" i="194"/>
  <c r="L38" i="194" s="1"/>
  <c r="K37" i="194"/>
  <c r="L37" i="194" s="1"/>
  <c r="K36" i="194"/>
  <c r="L36" i="194" s="1"/>
  <c r="K35" i="194"/>
  <c r="L35" i="194" s="1"/>
  <c r="K34" i="194"/>
  <c r="L34" i="194" s="1"/>
  <c r="K33" i="194"/>
  <c r="L33" i="194" s="1"/>
  <c r="K32" i="194"/>
  <c r="L32" i="194" s="1"/>
  <c r="K31" i="194"/>
  <c r="L31" i="194" s="1"/>
  <c r="K30" i="194"/>
  <c r="L30" i="194" s="1"/>
  <c r="K29" i="194"/>
  <c r="L29" i="194" s="1"/>
  <c r="K28" i="194"/>
  <c r="L28" i="194" s="1"/>
  <c r="K27" i="194"/>
  <c r="L27" i="194" s="1"/>
  <c r="K26" i="194"/>
  <c r="L26" i="194" s="1"/>
  <c r="K25" i="194"/>
  <c r="L25" i="194" s="1"/>
  <c r="K24" i="194"/>
  <c r="L24" i="194" s="1"/>
  <c r="K23" i="194"/>
  <c r="L23" i="194" s="1"/>
  <c r="K22" i="194"/>
  <c r="L22" i="194" s="1"/>
  <c r="K21" i="194"/>
  <c r="L21" i="194" s="1"/>
  <c r="K20" i="194"/>
  <c r="L20" i="194" s="1"/>
  <c r="K19" i="194"/>
  <c r="L19" i="194" s="1"/>
  <c r="K18" i="194"/>
  <c r="L18" i="194" s="1"/>
  <c r="K17" i="194"/>
  <c r="L17" i="194" s="1"/>
  <c r="K16" i="194"/>
  <c r="L16" i="194" s="1"/>
  <c r="K15" i="194"/>
  <c r="L15" i="194" s="1"/>
  <c r="K14" i="194"/>
  <c r="L14" i="194" s="1"/>
  <c r="K13" i="194"/>
  <c r="L13" i="194" s="1"/>
  <c r="K12" i="194"/>
  <c r="L12" i="194" s="1"/>
  <c r="K11" i="194"/>
  <c r="L11" i="194" s="1"/>
  <c r="K10" i="194"/>
  <c r="L10" i="194" s="1"/>
  <c r="K9" i="194"/>
  <c r="L9" i="194" s="1"/>
  <c r="K8" i="194"/>
  <c r="L8" i="194" s="1"/>
  <c r="K7" i="194"/>
  <c r="L7" i="194" s="1"/>
  <c r="K6" i="194"/>
  <c r="L6" i="194" s="1"/>
  <c r="K5" i="194"/>
  <c r="L5" i="194" s="1"/>
  <c r="K4" i="194"/>
  <c r="L4" i="194" s="1"/>
  <c r="Z51" i="193" a="1"/>
  <c r="Z51" i="193" s="1"/>
  <c r="Y51" i="193" a="1"/>
  <c r="Y51" i="193" s="1"/>
  <c r="X51" i="193"/>
  <c r="X51" i="193" a="1"/>
  <c r="W51" i="193" a="1"/>
  <c r="W51" i="193" s="1"/>
  <c r="V51" i="193" a="1"/>
  <c r="V51" i="193" s="1"/>
  <c r="U51" i="193" a="1"/>
  <c r="U51" i="193" s="1"/>
  <c r="T51" i="193" a="1"/>
  <c r="T51" i="193" s="1"/>
  <c r="S51" i="193" a="1"/>
  <c r="S51" i="193" s="1"/>
  <c r="R51" i="193" a="1"/>
  <c r="R51" i="193" s="1"/>
  <c r="Q51" i="193" a="1"/>
  <c r="Q51" i="193" s="1"/>
  <c r="P51" i="193" a="1"/>
  <c r="P51" i="193" s="1"/>
  <c r="O51" i="193" a="1"/>
  <c r="O51" i="193" s="1"/>
  <c r="N51" i="193" a="1"/>
  <c r="N51" i="193" s="1"/>
  <c r="M51" i="193" a="1"/>
  <c r="M51" i="193" s="1"/>
  <c r="J51" i="193"/>
  <c r="K50" i="193"/>
  <c r="L50" i="193" s="1"/>
  <c r="K49" i="193"/>
  <c r="L49" i="193" s="1"/>
  <c r="K48" i="193"/>
  <c r="L48" i="193" s="1"/>
  <c r="K47" i="193"/>
  <c r="L47" i="193" s="1"/>
  <c r="K46" i="193"/>
  <c r="L46" i="193" s="1"/>
  <c r="K45" i="193"/>
  <c r="L45" i="193" s="1"/>
  <c r="K44" i="193"/>
  <c r="L44" i="193" s="1"/>
  <c r="K43" i="193"/>
  <c r="L43" i="193" s="1"/>
  <c r="K42" i="193"/>
  <c r="L42" i="193" s="1"/>
  <c r="K41" i="193"/>
  <c r="L41" i="193" s="1"/>
  <c r="K40" i="193"/>
  <c r="L40" i="193" s="1"/>
  <c r="K39" i="193"/>
  <c r="L39" i="193" s="1"/>
  <c r="K38" i="193"/>
  <c r="L38" i="193" s="1"/>
  <c r="K37" i="193"/>
  <c r="L37" i="193" s="1"/>
  <c r="K36" i="193"/>
  <c r="L36" i="193" s="1"/>
  <c r="K35" i="193"/>
  <c r="L35" i="193" s="1"/>
  <c r="K34" i="193"/>
  <c r="L34" i="193" s="1"/>
  <c r="K33" i="193"/>
  <c r="L33" i="193" s="1"/>
  <c r="K32" i="193"/>
  <c r="L32" i="193" s="1"/>
  <c r="K31" i="193"/>
  <c r="L31" i="193" s="1"/>
  <c r="K30" i="193"/>
  <c r="L30" i="193" s="1"/>
  <c r="K29" i="193"/>
  <c r="L29" i="193" s="1"/>
  <c r="K28" i="193"/>
  <c r="L28" i="193" s="1"/>
  <c r="K27" i="193"/>
  <c r="L27" i="193" s="1"/>
  <c r="K26" i="193"/>
  <c r="L26" i="193" s="1"/>
  <c r="K25" i="193"/>
  <c r="L25" i="193" s="1"/>
  <c r="K24" i="193"/>
  <c r="L24" i="193" s="1"/>
  <c r="K23" i="193"/>
  <c r="L23" i="193" s="1"/>
  <c r="K22" i="193"/>
  <c r="L22" i="193" s="1"/>
  <c r="K21" i="193"/>
  <c r="L21" i="193" s="1"/>
  <c r="K20" i="193"/>
  <c r="L20" i="193" s="1"/>
  <c r="K19" i="193"/>
  <c r="L19" i="193" s="1"/>
  <c r="K18" i="193"/>
  <c r="L18" i="193" s="1"/>
  <c r="K17" i="193"/>
  <c r="L17" i="193" s="1"/>
  <c r="K16" i="193"/>
  <c r="L16" i="193" s="1"/>
  <c r="K15" i="193"/>
  <c r="L15" i="193" s="1"/>
  <c r="K14" i="193"/>
  <c r="L14" i="193" s="1"/>
  <c r="K13" i="193"/>
  <c r="L13" i="193" s="1"/>
  <c r="K12" i="193"/>
  <c r="L12" i="193" s="1"/>
  <c r="K11" i="193"/>
  <c r="L11" i="193" s="1"/>
  <c r="K10" i="193"/>
  <c r="L10" i="193" s="1"/>
  <c r="K9" i="193"/>
  <c r="L9" i="193" s="1"/>
  <c r="K8" i="193"/>
  <c r="L8" i="193" s="1"/>
  <c r="K7" i="193"/>
  <c r="L7" i="193" s="1"/>
  <c r="K6" i="193"/>
  <c r="L6" i="193" s="1"/>
  <c r="K5" i="193"/>
  <c r="L5" i="193" s="1"/>
  <c r="K4" i="193"/>
  <c r="L4" i="193" s="1"/>
  <c r="Z51" i="192" a="1"/>
  <c r="Z51" i="192" s="1"/>
  <c r="Y51" i="192" a="1"/>
  <c r="Y51" i="192" s="1"/>
  <c r="X51" i="192" a="1"/>
  <c r="X51" i="192" s="1"/>
  <c r="W51" i="192" a="1"/>
  <c r="W51" i="192" s="1"/>
  <c r="V51" i="192" a="1"/>
  <c r="V51" i="192" s="1"/>
  <c r="U51" i="192" a="1"/>
  <c r="U51" i="192" s="1"/>
  <c r="T51" i="192" a="1"/>
  <c r="T51" i="192" s="1"/>
  <c r="S51" i="192" a="1"/>
  <c r="S51" i="192" s="1"/>
  <c r="R51" i="192" a="1"/>
  <c r="R51" i="192" s="1"/>
  <c r="Q51" i="192" a="1"/>
  <c r="Q51" i="192" s="1"/>
  <c r="P51" i="192" a="1"/>
  <c r="P51" i="192" s="1"/>
  <c r="O51" i="192" a="1"/>
  <c r="O51" i="192" s="1"/>
  <c r="N51" i="192" a="1"/>
  <c r="N51" i="192" s="1"/>
  <c r="M51" i="192" a="1"/>
  <c r="M51" i="192" s="1"/>
  <c r="J51" i="192"/>
  <c r="K50" i="192"/>
  <c r="L50" i="192" s="1"/>
  <c r="K49" i="192"/>
  <c r="L49" i="192" s="1"/>
  <c r="K48" i="192"/>
  <c r="L48" i="192" s="1"/>
  <c r="K47" i="192"/>
  <c r="L47" i="192" s="1"/>
  <c r="K46" i="192"/>
  <c r="L46" i="192" s="1"/>
  <c r="K45" i="192"/>
  <c r="L45" i="192" s="1"/>
  <c r="K44" i="192"/>
  <c r="L44" i="192" s="1"/>
  <c r="K43" i="192"/>
  <c r="L43" i="192" s="1"/>
  <c r="K42" i="192"/>
  <c r="L42" i="192" s="1"/>
  <c r="K41" i="192"/>
  <c r="L41" i="192" s="1"/>
  <c r="K40" i="192"/>
  <c r="L40" i="192" s="1"/>
  <c r="K39" i="192"/>
  <c r="L39" i="192" s="1"/>
  <c r="K38" i="192"/>
  <c r="L38" i="192" s="1"/>
  <c r="K37" i="192"/>
  <c r="L37" i="192" s="1"/>
  <c r="K36" i="192"/>
  <c r="L36" i="192" s="1"/>
  <c r="K35" i="192"/>
  <c r="L35" i="192" s="1"/>
  <c r="K34" i="192"/>
  <c r="L34" i="192" s="1"/>
  <c r="K33" i="192"/>
  <c r="L33" i="192" s="1"/>
  <c r="K32" i="192"/>
  <c r="L32" i="192" s="1"/>
  <c r="K31" i="192"/>
  <c r="L31" i="192" s="1"/>
  <c r="K30" i="192"/>
  <c r="L30" i="192" s="1"/>
  <c r="K29" i="192"/>
  <c r="L29" i="192" s="1"/>
  <c r="K28" i="192"/>
  <c r="L28" i="192" s="1"/>
  <c r="K27" i="192"/>
  <c r="L27" i="192" s="1"/>
  <c r="K26" i="192"/>
  <c r="L26" i="192" s="1"/>
  <c r="K25" i="192"/>
  <c r="L25" i="192" s="1"/>
  <c r="K24" i="192"/>
  <c r="L24" i="192" s="1"/>
  <c r="K23" i="192"/>
  <c r="L23" i="192" s="1"/>
  <c r="K22" i="192"/>
  <c r="L22" i="192" s="1"/>
  <c r="K21" i="192"/>
  <c r="L21" i="192" s="1"/>
  <c r="K20" i="192"/>
  <c r="L20" i="192" s="1"/>
  <c r="K19" i="192"/>
  <c r="L19" i="192" s="1"/>
  <c r="K18" i="192"/>
  <c r="L18" i="192" s="1"/>
  <c r="K17" i="192"/>
  <c r="L17" i="192" s="1"/>
  <c r="K16" i="192"/>
  <c r="L16" i="192" s="1"/>
  <c r="K15" i="192"/>
  <c r="L15" i="192" s="1"/>
  <c r="K14" i="192"/>
  <c r="L14" i="192" s="1"/>
  <c r="K13" i="192"/>
  <c r="L13" i="192" s="1"/>
  <c r="K12" i="192"/>
  <c r="L12" i="192" s="1"/>
  <c r="K11" i="192"/>
  <c r="L11" i="192" s="1"/>
  <c r="K10" i="192"/>
  <c r="L10" i="192" s="1"/>
  <c r="K9" i="192"/>
  <c r="L9" i="192" s="1"/>
  <c r="K8" i="192"/>
  <c r="L8" i="192" s="1"/>
  <c r="K7" i="192"/>
  <c r="L7" i="192" s="1"/>
  <c r="K6" i="192"/>
  <c r="L6" i="192" s="1"/>
  <c r="K5" i="192"/>
  <c r="L5" i="192" s="1"/>
  <c r="K4" i="192"/>
  <c r="L4" i="192" s="1"/>
  <c r="Z51" i="191" a="1"/>
  <c r="Z51" i="191" s="1"/>
  <c r="Y51" i="191" a="1"/>
  <c r="Y51" i="191" s="1"/>
  <c r="X51" i="191" a="1"/>
  <c r="X51" i="191" s="1"/>
  <c r="W51" i="191" a="1"/>
  <c r="W51" i="191" s="1"/>
  <c r="V51" i="191" a="1"/>
  <c r="V51" i="191" s="1"/>
  <c r="U51" i="191" a="1"/>
  <c r="U51" i="191" s="1"/>
  <c r="T51" i="191" a="1"/>
  <c r="T51" i="191" s="1"/>
  <c r="S51" i="191" a="1"/>
  <c r="S51" i="191" s="1"/>
  <c r="R51" i="191" a="1"/>
  <c r="R51" i="191" s="1"/>
  <c r="Q51" i="191" a="1"/>
  <c r="Q51" i="191" s="1"/>
  <c r="P51" i="191" a="1"/>
  <c r="P51" i="191" s="1"/>
  <c r="O51" i="191" a="1"/>
  <c r="O51" i="191" s="1"/>
  <c r="N51" i="191" a="1"/>
  <c r="N51" i="191" s="1"/>
  <c r="M51" i="191" a="1"/>
  <c r="M51" i="191" s="1"/>
  <c r="J51" i="191"/>
  <c r="K50" i="191"/>
  <c r="L50" i="191" s="1"/>
  <c r="K49" i="191"/>
  <c r="L49" i="191" s="1"/>
  <c r="K48" i="191"/>
  <c r="L48" i="191" s="1"/>
  <c r="K47" i="191"/>
  <c r="L47" i="191" s="1"/>
  <c r="K46" i="191"/>
  <c r="L46" i="191" s="1"/>
  <c r="K45" i="191"/>
  <c r="L45" i="191" s="1"/>
  <c r="K44" i="191"/>
  <c r="L44" i="191" s="1"/>
  <c r="K43" i="191"/>
  <c r="L43" i="191" s="1"/>
  <c r="K42" i="191"/>
  <c r="L42" i="191" s="1"/>
  <c r="K41" i="191"/>
  <c r="L41" i="191" s="1"/>
  <c r="K40" i="191"/>
  <c r="L40" i="191" s="1"/>
  <c r="K39" i="191"/>
  <c r="L39" i="191" s="1"/>
  <c r="K38" i="191"/>
  <c r="L38" i="191" s="1"/>
  <c r="K37" i="191"/>
  <c r="L37" i="191" s="1"/>
  <c r="K36" i="191"/>
  <c r="L36" i="191" s="1"/>
  <c r="K35" i="191"/>
  <c r="L35" i="191" s="1"/>
  <c r="K34" i="191"/>
  <c r="L34" i="191" s="1"/>
  <c r="K33" i="191"/>
  <c r="L33" i="191" s="1"/>
  <c r="K32" i="191"/>
  <c r="L32" i="191" s="1"/>
  <c r="K31" i="191"/>
  <c r="L31" i="191" s="1"/>
  <c r="K30" i="191"/>
  <c r="L30" i="191" s="1"/>
  <c r="K29" i="191"/>
  <c r="L29" i="191" s="1"/>
  <c r="K28" i="191"/>
  <c r="L28" i="191" s="1"/>
  <c r="K27" i="191"/>
  <c r="L27" i="191" s="1"/>
  <c r="K26" i="191"/>
  <c r="L26" i="191" s="1"/>
  <c r="K25" i="191"/>
  <c r="L25" i="191" s="1"/>
  <c r="K24" i="191"/>
  <c r="L24" i="191" s="1"/>
  <c r="K23" i="191"/>
  <c r="L23" i="191" s="1"/>
  <c r="K22" i="191"/>
  <c r="L22" i="191" s="1"/>
  <c r="K21" i="191"/>
  <c r="L21" i="191" s="1"/>
  <c r="K20" i="191"/>
  <c r="L20" i="191" s="1"/>
  <c r="K19" i="191"/>
  <c r="L19" i="191" s="1"/>
  <c r="K18" i="191"/>
  <c r="L18" i="191" s="1"/>
  <c r="K17" i="191"/>
  <c r="L17" i="191" s="1"/>
  <c r="K16" i="191"/>
  <c r="L16" i="191" s="1"/>
  <c r="K15" i="191"/>
  <c r="L15" i="191" s="1"/>
  <c r="K14" i="191"/>
  <c r="L14" i="191" s="1"/>
  <c r="K13" i="191"/>
  <c r="L13" i="191" s="1"/>
  <c r="K12" i="191"/>
  <c r="L12" i="191" s="1"/>
  <c r="K11" i="191"/>
  <c r="L11" i="191" s="1"/>
  <c r="K10" i="191"/>
  <c r="L10" i="191" s="1"/>
  <c r="K9" i="191"/>
  <c r="L9" i="191" s="1"/>
  <c r="K8" i="191"/>
  <c r="L8" i="191" s="1"/>
  <c r="K7" i="191"/>
  <c r="L7" i="191" s="1"/>
  <c r="K6" i="191"/>
  <c r="L6" i="191" s="1"/>
  <c r="K5" i="191"/>
  <c r="L5" i="191" s="1"/>
  <c r="K4" i="191"/>
  <c r="L4" i="191" s="1"/>
  <c r="Z51" i="190" a="1"/>
  <c r="Z51" i="190" s="1"/>
  <c r="Y51" i="190" a="1"/>
  <c r="Y51" i="190" s="1"/>
  <c r="X51" i="190" a="1"/>
  <c r="X51" i="190" s="1"/>
  <c r="W51" i="190" a="1"/>
  <c r="W51" i="190" s="1"/>
  <c r="V51" i="190" a="1"/>
  <c r="V51" i="190" s="1"/>
  <c r="U51" i="190" a="1"/>
  <c r="U51" i="190" s="1"/>
  <c r="T51" i="190" a="1"/>
  <c r="T51" i="190" s="1"/>
  <c r="S51" i="190" a="1"/>
  <c r="S51" i="190" s="1"/>
  <c r="R51" i="190" a="1"/>
  <c r="R51" i="190" s="1"/>
  <c r="Q51" i="190" a="1"/>
  <c r="Q51" i="190" s="1"/>
  <c r="P51" i="190" a="1"/>
  <c r="P51" i="190" s="1"/>
  <c r="O51" i="190" a="1"/>
  <c r="O51" i="190" s="1"/>
  <c r="N51" i="190" a="1"/>
  <c r="N51" i="190" s="1"/>
  <c r="M51" i="190" a="1"/>
  <c r="M51" i="190" s="1"/>
  <c r="J51" i="190"/>
  <c r="K50" i="190"/>
  <c r="L50" i="190" s="1"/>
  <c r="K49" i="190"/>
  <c r="L49" i="190" s="1"/>
  <c r="K48" i="190"/>
  <c r="L48" i="190" s="1"/>
  <c r="K47" i="190"/>
  <c r="L47" i="190" s="1"/>
  <c r="K46" i="190"/>
  <c r="L46" i="190" s="1"/>
  <c r="K45" i="190"/>
  <c r="L45" i="190" s="1"/>
  <c r="K44" i="190"/>
  <c r="L44" i="190" s="1"/>
  <c r="K43" i="190"/>
  <c r="L43" i="190" s="1"/>
  <c r="K42" i="190"/>
  <c r="L42" i="190" s="1"/>
  <c r="K41" i="190"/>
  <c r="L41" i="190" s="1"/>
  <c r="K40" i="190"/>
  <c r="L40" i="190" s="1"/>
  <c r="K39" i="190"/>
  <c r="L39" i="190" s="1"/>
  <c r="K38" i="190"/>
  <c r="L38" i="190" s="1"/>
  <c r="K37" i="190"/>
  <c r="L37" i="190" s="1"/>
  <c r="K36" i="190"/>
  <c r="L36" i="190" s="1"/>
  <c r="K35" i="190"/>
  <c r="L35" i="190" s="1"/>
  <c r="K34" i="190"/>
  <c r="L34" i="190" s="1"/>
  <c r="K33" i="190"/>
  <c r="L33" i="190" s="1"/>
  <c r="K32" i="190"/>
  <c r="L32" i="190" s="1"/>
  <c r="K31" i="190"/>
  <c r="L31" i="190" s="1"/>
  <c r="K30" i="190"/>
  <c r="L30" i="190" s="1"/>
  <c r="K29" i="190"/>
  <c r="L29" i="190" s="1"/>
  <c r="K28" i="190"/>
  <c r="L28" i="190" s="1"/>
  <c r="K27" i="190"/>
  <c r="L27" i="190" s="1"/>
  <c r="K26" i="190"/>
  <c r="L26" i="190" s="1"/>
  <c r="K25" i="190"/>
  <c r="L25" i="190" s="1"/>
  <c r="K24" i="190"/>
  <c r="L24" i="190" s="1"/>
  <c r="K23" i="190"/>
  <c r="L23" i="190" s="1"/>
  <c r="K22" i="190"/>
  <c r="L22" i="190" s="1"/>
  <c r="K21" i="190"/>
  <c r="L21" i="190" s="1"/>
  <c r="K20" i="190"/>
  <c r="L20" i="190" s="1"/>
  <c r="K19" i="190"/>
  <c r="L19" i="190" s="1"/>
  <c r="K18" i="190"/>
  <c r="L18" i="190" s="1"/>
  <c r="K17" i="190"/>
  <c r="L17" i="190" s="1"/>
  <c r="K16" i="190"/>
  <c r="L16" i="190" s="1"/>
  <c r="K15" i="190"/>
  <c r="L15" i="190" s="1"/>
  <c r="K14" i="190"/>
  <c r="L14" i="190" s="1"/>
  <c r="K13" i="190"/>
  <c r="L13" i="190" s="1"/>
  <c r="K12" i="190"/>
  <c r="L12" i="190" s="1"/>
  <c r="K11" i="190"/>
  <c r="L11" i="190" s="1"/>
  <c r="K10" i="190"/>
  <c r="L10" i="190" s="1"/>
  <c r="K9" i="190"/>
  <c r="L9" i="190" s="1"/>
  <c r="K8" i="190"/>
  <c r="L8" i="190" s="1"/>
  <c r="K7" i="190"/>
  <c r="L7" i="190" s="1"/>
  <c r="K6" i="190"/>
  <c r="L6" i="190" s="1"/>
  <c r="K5" i="190"/>
  <c r="L5" i="190" s="1"/>
  <c r="K4" i="190"/>
  <c r="L4" i="190" s="1"/>
  <c r="Z51" i="189" a="1"/>
  <c r="Z51" i="189" s="1"/>
  <c r="Y51" i="189" a="1"/>
  <c r="Y51" i="189" s="1"/>
  <c r="X51" i="189" a="1"/>
  <c r="X51" i="189" s="1"/>
  <c r="W51" i="189" a="1"/>
  <c r="W51" i="189" s="1"/>
  <c r="V51" i="189" a="1"/>
  <c r="V51" i="189" s="1"/>
  <c r="U51" i="189" a="1"/>
  <c r="U51" i="189" s="1"/>
  <c r="T51" i="189" a="1"/>
  <c r="T51" i="189" s="1"/>
  <c r="S51" i="189" a="1"/>
  <c r="S51" i="189" s="1"/>
  <c r="R51" i="189" a="1"/>
  <c r="R51" i="189" s="1"/>
  <c r="Q51" i="189" a="1"/>
  <c r="Q51" i="189" s="1"/>
  <c r="P51" i="189" a="1"/>
  <c r="P51" i="189" s="1"/>
  <c r="O51" i="189" a="1"/>
  <c r="O51" i="189" s="1"/>
  <c r="N51" i="189" a="1"/>
  <c r="N51" i="189" s="1"/>
  <c r="M51" i="189" a="1"/>
  <c r="M51" i="189" s="1"/>
  <c r="J51" i="189"/>
  <c r="K50" i="189"/>
  <c r="L50" i="189" s="1"/>
  <c r="K49" i="189"/>
  <c r="L49" i="189" s="1"/>
  <c r="K48" i="189"/>
  <c r="L48" i="189" s="1"/>
  <c r="K47" i="189"/>
  <c r="L47" i="189" s="1"/>
  <c r="K46" i="189"/>
  <c r="L46" i="189" s="1"/>
  <c r="K45" i="189"/>
  <c r="L45" i="189" s="1"/>
  <c r="K44" i="189"/>
  <c r="L44" i="189" s="1"/>
  <c r="K43" i="189"/>
  <c r="L43" i="189" s="1"/>
  <c r="K42" i="189"/>
  <c r="L42" i="189" s="1"/>
  <c r="K41" i="189"/>
  <c r="L41" i="189" s="1"/>
  <c r="K40" i="189"/>
  <c r="L40" i="189" s="1"/>
  <c r="K39" i="189"/>
  <c r="L39" i="189" s="1"/>
  <c r="K38" i="189"/>
  <c r="L38" i="189" s="1"/>
  <c r="K37" i="189"/>
  <c r="L37" i="189" s="1"/>
  <c r="K36" i="189"/>
  <c r="L36" i="189" s="1"/>
  <c r="K35" i="189"/>
  <c r="L35" i="189" s="1"/>
  <c r="K34" i="189"/>
  <c r="L34" i="189" s="1"/>
  <c r="K33" i="189"/>
  <c r="L33" i="189" s="1"/>
  <c r="K32" i="189"/>
  <c r="L32" i="189" s="1"/>
  <c r="K31" i="189"/>
  <c r="L31" i="189" s="1"/>
  <c r="K30" i="189"/>
  <c r="L30" i="189" s="1"/>
  <c r="K29" i="189"/>
  <c r="L29" i="189" s="1"/>
  <c r="K28" i="189"/>
  <c r="L28" i="189" s="1"/>
  <c r="K27" i="189"/>
  <c r="L27" i="189" s="1"/>
  <c r="K26" i="189"/>
  <c r="L26" i="189" s="1"/>
  <c r="K25" i="189"/>
  <c r="L25" i="189" s="1"/>
  <c r="K24" i="189"/>
  <c r="L24" i="189" s="1"/>
  <c r="K23" i="189"/>
  <c r="L23" i="189" s="1"/>
  <c r="K22" i="189"/>
  <c r="L22" i="189" s="1"/>
  <c r="K21" i="189"/>
  <c r="L21" i="189" s="1"/>
  <c r="K20" i="189"/>
  <c r="L20" i="189" s="1"/>
  <c r="K19" i="189"/>
  <c r="L19" i="189" s="1"/>
  <c r="K18" i="189"/>
  <c r="L18" i="189" s="1"/>
  <c r="K17" i="189"/>
  <c r="L17" i="189" s="1"/>
  <c r="K16" i="189"/>
  <c r="L16" i="189" s="1"/>
  <c r="K15" i="189"/>
  <c r="L15" i="189" s="1"/>
  <c r="K14" i="189"/>
  <c r="L14" i="189" s="1"/>
  <c r="K13" i="189"/>
  <c r="L13" i="189" s="1"/>
  <c r="K12" i="189"/>
  <c r="L12" i="189" s="1"/>
  <c r="K11" i="189"/>
  <c r="L11" i="189" s="1"/>
  <c r="K10" i="189"/>
  <c r="L10" i="189" s="1"/>
  <c r="K9" i="189"/>
  <c r="L9" i="189" s="1"/>
  <c r="K8" i="189"/>
  <c r="L8" i="189" s="1"/>
  <c r="K7" i="189"/>
  <c r="L7" i="189" s="1"/>
  <c r="K6" i="189"/>
  <c r="L6" i="189" s="1"/>
  <c r="K5" i="189"/>
  <c r="L5" i="189" s="1"/>
  <c r="K4" i="189"/>
  <c r="L4" i="189" s="1"/>
  <c r="Z51" i="188" a="1"/>
  <c r="Z51" i="188" s="1"/>
  <c r="Y51" i="188" a="1"/>
  <c r="Y51" i="188" s="1"/>
  <c r="X51" i="188" a="1"/>
  <c r="X51" i="188" s="1"/>
  <c r="W51" i="188" a="1"/>
  <c r="W51" i="188" s="1"/>
  <c r="V51" i="188" a="1"/>
  <c r="V51" i="188" s="1"/>
  <c r="U51" i="188" a="1"/>
  <c r="U51" i="188" s="1"/>
  <c r="T51" i="188" a="1"/>
  <c r="T51" i="188" s="1"/>
  <c r="S51" i="188" a="1"/>
  <c r="S51" i="188" s="1"/>
  <c r="R51" i="188" a="1"/>
  <c r="R51" i="188" s="1"/>
  <c r="Q51" i="188" a="1"/>
  <c r="Q51" i="188" s="1"/>
  <c r="P51" i="188" a="1"/>
  <c r="P51" i="188" s="1"/>
  <c r="O51" i="188" a="1"/>
  <c r="O51" i="188" s="1"/>
  <c r="N51" i="188" a="1"/>
  <c r="N51" i="188" s="1"/>
  <c r="M51" i="188" a="1"/>
  <c r="M51" i="188" s="1"/>
  <c r="J51" i="188"/>
  <c r="K50" i="188"/>
  <c r="L50" i="188" s="1"/>
  <c r="K49" i="188"/>
  <c r="L49" i="188" s="1"/>
  <c r="K48" i="188"/>
  <c r="L48" i="188" s="1"/>
  <c r="K47" i="188"/>
  <c r="L47" i="188" s="1"/>
  <c r="K46" i="188"/>
  <c r="L46" i="188" s="1"/>
  <c r="K45" i="188"/>
  <c r="L45" i="188" s="1"/>
  <c r="K44" i="188"/>
  <c r="L44" i="188" s="1"/>
  <c r="K43" i="188"/>
  <c r="L43" i="188" s="1"/>
  <c r="K42" i="188"/>
  <c r="L42" i="188" s="1"/>
  <c r="K41" i="188"/>
  <c r="L41" i="188" s="1"/>
  <c r="K40" i="188"/>
  <c r="L40" i="188" s="1"/>
  <c r="K39" i="188"/>
  <c r="L39" i="188" s="1"/>
  <c r="K38" i="188"/>
  <c r="L38" i="188" s="1"/>
  <c r="K37" i="188"/>
  <c r="L37" i="188" s="1"/>
  <c r="K36" i="188"/>
  <c r="L36" i="188" s="1"/>
  <c r="K35" i="188"/>
  <c r="L35" i="188" s="1"/>
  <c r="K34" i="188"/>
  <c r="L34" i="188" s="1"/>
  <c r="K33" i="188"/>
  <c r="L33" i="188" s="1"/>
  <c r="K32" i="188"/>
  <c r="L32" i="188" s="1"/>
  <c r="K31" i="188"/>
  <c r="L31" i="188" s="1"/>
  <c r="K30" i="188"/>
  <c r="L30" i="188" s="1"/>
  <c r="K29" i="188"/>
  <c r="L29" i="188" s="1"/>
  <c r="K28" i="188"/>
  <c r="L28" i="188" s="1"/>
  <c r="K27" i="188"/>
  <c r="K26" i="188"/>
  <c r="L26" i="188" s="1"/>
  <c r="K25" i="188"/>
  <c r="K24" i="188"/>
  <c r="L24" i="188" s="1"/>
  <c r="K23" i="188"/>
  <c r="K22" i="188"/>
  <c r="K21" i="188"/>
  <c r="L21" i="188" s="1"/>
  <c r="K20" i="188"/>
  <c r="L20" i="188" s="1"/>
  <c r="K19" i="188"/>
  <c r="L19" i="188" s="1"/>
  <c r="K18" i="188"/>
  <c r="L18" i="188" s="1"/>
  <c r="K17" i="188"/>
  <c r="L17" i="188" s="1"/>
  <c r="K16" i="188"/>
  <c r="L16" i="188" s="1"/>
  <c r="K15" i="188"/>
  <c r="L15" i="188" s="1"/>
  <c r="K14" i="188"/>
  <c r="L14" i="188" s="1"/>
  <c r="K13" i="188"/>
  <c r="L13" i="188" s="1"/>
  <c r="K12" i="188"/>
  <c r="L12" i="188" s="1"/>
  <c r="K11" i="188"/>
  <c r="L11" i="188" s="1"/>
  <c r="K10" i="188"/>
  <c r="L10" i="188" s="1"/>
  <c r="K9" i="188"/>
  <c r="L9" i="188" s="1"/>
  <c r="K8" i="188"/>
  <c r="L8" i="188" s="1"/>
  <c r="K7" i="188"/>
  <c r="L7" i="188" s="1"/>
  <c r="K6" i="188"/>
  <c r="L6" i="188" s="1"/>
  <c r="K5" i="188"/>
  <c r="L5" i="188" s="1"/>
  <c r="K4" i="188"/>
  <c r="L4" i="188" s="1"/>
  <c r="Z51" i="187" a="1"/>
  <c r="Z51" i="187" s="1"/>
  <c r="Y51" i="187" a="1"/>
  <c r="Y51" i="187" s="1"/>
  <c r="X51" i="187" a="1"/>
  <c r="X51" i="187" s="1"/>
  <c r="W51" i="187" a="1"/>
  <c r="W51" i="187" s="1"/>
  <c r="V51" i="187" a="1"/>
  <c r="V51" i="187" s="1"/>
  <c r="U51" i="187" a="1"/>
  <c r="U51" i="187" s="1"/>
  <c r="T51" i="187" a="1"/>
  <c r="T51" i="187" s="1"/>
  <c r="S51" i="187" a="1"/>
  <c r="S51" i="187" s="1"/>
  <c r="R51" i="187" a="1"/>
  <c r="R51" i="187" s="1"/>
  <c r="Q51" i="187" a="1"/>
  <c r="Q51" i="187" s="1"/>
  <c r="P51" i="187" a="1"/>
  <c r="P51" i="187" s="1"/>
  <c r="O51" i="187" a="1"/>
  <c r="O51" i="187" s="1"/>
  <c r="N51" i="187" a="1"/>
  <c r="N51" i="187" s="1"/>
  <c r="M51" i="187" a="1"/>
  <c r="M51" i="187" s="1"/>
  <c r="J51" i="187"/>
  <c r="K50" i="187"/>
  <c r="L50" i="187" s="1"/>
  <c r="K49" i="187"/>
  <c r="L49" i="187" s="1"/>
  <c r="K48" i="187"/>
  <c r="L48" i="187" s="1"/>
  <c r="K47" i="187"/>
  <c r="L47" i="187" s="1"/>
  <c r="K46" i="187"/>
  <c r="L46" i="187" s="1"/>
  <c r="K45" i="187"/>
  <c r="L45" i="187" s="1"/>
  <c r="K44" i="187"/>
  <c r="L44" i="187" s="1"/>
  <c r="K43" i="187"/>
  <c r="L43" i="187" s="1"/>
  <c r="K42" i="187"/>
  <c r="L42" i="187" s="1"/>
  <c r="K41" i="187"/>
  <c r="L41" i="187" s="1"/>
  <c r="K40" i="187"/>
  <c r="L40" i="187" s="1"/>
  <c r="K39" i="187"/>
  <c r="L39" i="187" s="1"/>
  <c r="K38" i="187"/>
  <c r="L38" i="187" s="1"/>
  <c r="K37" i="187"/>
  <c r="L37" i="187" s="1"/>
  <c r="K36" i="187"/>
  <c r="L36" i="187" s="1"/>
  <c r="K35" i="187"/>
  <c r="L35" i="187" s="1"/>
  <c r="K34" i="187"/>
  <c r="L34" i="187" s="1"/>
  <c r="K33" i="187"/>
  <c r="L33" i="187" s="1"/>
  <c r="K32" i="187"/>
  <c r="L32" i="187" s="1"/>
  <c r="K31" i="187"/>
  <c r="L31" i="187" s="1"/>
  <c r="K30" i="187"/>
  <c r="L30" i="187" s="1"/>
  <c r="K29" i="187"/>
  <c r="L29" i="187" s="1"/>
  <c r="K28" i="187"/>
  <c r="L28" i="187" s="1"/>
  <c r="K27" i="187"/>
  <c r="L27" i="187" s="1"/>
  <c r="K26" i="187"/>
  <c r="L26" i="187" s="1"/>
  <c r="K25" i="187"/>
  <c r="L25" i="187" s="1"/>
  <c r="K24" i="187"/>
  <c r="L24" i="187" s="1"/>
  <c r="K23" i="187"/>
  <c r="L23" i="187" s="1"/>
  <c r="K22" i="187"/>
  <c r="L22" i="187" s="1"/>
  <c r="K21" i="187"/>
  <c r="L21" i="187" s="1"/>
  <c r="K20" i="187"/>
  <c r="L20" i="187" s="1"/>
  <c r="K19" i="187"/>
  <c r="L19" i="187" s="1"/>
  <c r="K18" i="187"/>
  <c r="L18" i="187" s="1"/>
  <c r="K17" i="187"/>
  <c r="L17" i="187" s="1"/>
  <c r="K16" i="187"/>
  <c r="L16" i="187" s="1"/>
  <c r="K15" i="187"/>
  <c r="L15" i="187" s="1"/>
  <c r="K14" i="187"/>
  <c r="L14" i="187" s="1"/>
  <c r="K13" i="187"/>
  <c r="L13" i="187" s="1"/>
  <c r="K12" i="187"/>
  <c r="L12" i="187" s="1"/>
  <c r="K11" i="187"/>
  <c r="L11" i="187" s="1"/>
  <c r="K10" i="187"/>
  <c r="L10" i="187" s="1"/>
  <c r="K9" i="187"/>
  <c r="L9" i="187" s="1"/>
  <c r="K8" i="187"/>
  <c r="L8" i="187" s="1"/>
  <c r="K7" i="187"/>
  <c r="L7" i="187" s="1"/>
  <c r="K6" i="187"/>
  <c r="L6" i="187" s="1"/>
  <c r="K5" i="187"/>
  <c r="L5" i="187" s="1"/>
  <c r="K4" i="187"/>
  <c r="L4" i="187" s="1"/>
  <c r="Z51" i="186" a="1"/>
  <c r="Z51" i="186" s="1"/>
  <c r="Y51" i="186" a="1"/>
  <c r="Y51" i="186" s="1"/>
  <c r="X51" i="186" a="1"/>
  <c r="X51" i="186" s="1"/>
  <c r="W51" i="186" a="1"/>
  <c r="W51" i="186" s="1"/>
  <c r="V51" i="186" a="1"/>
  <c r="V51" i="186" s="1"/>
  <c r="U51" i="186" a="1"/>
  <c r="U51" i="186" s="1"/>
  <c r="T51" i="186"/>
  <c r="T51" i="186" a="1"/>
  <c r="S51" i="186" a="1"/>
  <c r="S51" i="186" s="1"/>
  <c r="R51" i="186" a="1"/>
  <c r="R51" i="186" s="1"/>
  <c r="Q51" i="186" a="1"/>
  <c r="Q51" i="186" s="1"/>
  <c r="P51" i="186" a="1"/>
  <c r="P51" i="186" s="1"/>
  <c r="O51" i="186" a="1"/>
  <c r="O51" i="186" s="1"/>
  <c r="N51" i="186" a="1"/>
  <c r="N51" i="186" s="1"/>
  <c r="M51" i="186" a="1"/>
  <c r="M51" i="186" s="1"/>
  <c r="J51" i="186"/>
  <c r="K50" i="186"/>
  <c r="L50" i="186" s="1"/>
  <c r="K49" i="186"/>
  <c r="L49" i="186" s="1"/>
  <c r="K48" i="186"/>
  <c r="L48" i="186" s="1"/>
  <c r="K47" i="186"/>
  <c r="L47" i="186" s="1"/>
  <c r="K46" i="186"/>
  <c r="L46" i="186" s="1"/>
  <c r="K45" i="186"/>
  <c r="L45" i="186" s="1"/>
  <c r="K44" i="186"/>
  <c r="L44" i="186" s="1"/>
  <c r="K43" i="186"/>
  <c r="L43" i="186" s="1"/>
  <c r="K42" i="186"/>
  <c r="L42" i="186" s="1"/>
  <c r="K41" i="186"/>
  <c r="L41" i="186" s="1"/>
  <c r="K40" i="186"/>
  <c r="L40" i="186" s="1"/>
  <c r="K39" i="186"/>
  <c r="L39" i="186" s="1"/>
  <c r="K38" i="186"/>
  <c r="L38" i="186" s="1"/>
  <c r="K37" i="186"/>
  <c r="L37" i="186" s="1"/>
  <c r="K36" i="186"/>
  <c r="L36" i="186" s="1"/>
  <c r="K35" i="186"/>
  <c r="L35" i="186" s="1"/>
  <c r="K34" i="186"/>
  <c r="L34" i="186" s="1"/>
  <c r="K33" i="186"/>
  <c r="L33" i="186" s="1"/>
  <c r="K32" i="186"/>
  <c r="L32" i="186" s="1"/>
  <c r="K31" i="186"/>
  <c r="L31" i="186" s="1"/>
  <c r="K30" i="186"/>
  <c r="L30" i="186" s="1"/>
  <c r="K29" i="186"/>
  <c r="L29" i="186" s="1"/>
  <c r="K28" i="186"/>
  <c r="L28" i="186" s="1"/>
  <c r="K27" i="186"/>
  <c r="L27" i="186" s="1"/>
  <c r="K26" i="186"/>
  <c r="L26" i="186" s="1"/>
  <c r="K25" i="186"/>
  <c r="L25" i="186" s="1"/>
  <c r="K24" i="186"/>
  <c r="L24" i="186" s="1"/>
  <c r="K23" i="186"/>
  <c r="L23" i="186" s="1"/>
  <c r="K22" i="186"/>
  <c r="L22" i="186" s="1"/>
  <c r="K21" i="186"/>
  <c r="L21" i="186" s="1"/>
  <c r="K20" i="186"/>
  <c r="L20" i="186" s="1"/>
  <c r="K19" i="186"/>
  <c r="L19" i="186" s="1"/>
  <c r="K18" i="186"/>
  <c r="L18" i="186" s="1"/>
  <c r="K17" i="186"/>
  <c r="L17" i="186" s="1"/>
  <c r="K16" i="186"/>
  <c r="L16" i="186" s="1"/>
  <c r="K15" i="186"/>
  <c r="L15" i="186" s="1"/>
  <c r="K14" i="186"/>
  <c r="L14" i="186" s="1"/>
  <c r="K13" i="186"/>
  <c r="L13" i="186" s="1"/>
  <c r="K12" i="186"/>
  <c r="L12" i="186" s="1"/>
  <c r="K11" i="186"/>
  <c r="L11" i="186" s="1"/>
  <c r="K10" i="186"/>
  <c r="L10" i="186" s="1"/>
  <c r="K9" i="186"/>
  <c r="L9" i="186" s="1"/>
  <c r="K8" i="186"/>
  <c r="L8" i="186" s="1"/>
  <c r="K7" i="186"/>
  <c r="L7" i="186" s="1"/>
  <c r="K6" i="186"/>
  <c r="L6" i="186" s="1"/>
  <c r="K5" i="186"/>
  <c r="L5" i="186" s="1"/>
  <c r="K4" i="186"/>
  <c r="L4" i="186" s="1"/>
  <c r="Z51" i="185" a="1"/>
  <c r="Z51" i="185" s="1"/>
  <c r="Y51" i="185"/>
  <c r="Y51" i="185" a="1"/>
  <c r="X51" i="185" a="1"/>
  <c r="X51" i="185" s="1"/>
  <c r="W51" i="185" a="1"/>
  <c r="W51" i="185" s="1"/>
  <c r="V51" i="185" a="1"/>
  <c r="V51" i="185" s="1"/>
  <c r="U51" i="185" a="1"/>
  <c r="U51" i="185" s="1"/>
  <c r="T51" i="185" a="1"/>
  <c r="T51" i="185" s="1"/>
  <c r="S51" i="185" a="1"/>
  <c r="S51" i="185" s="1"/>
  <c r="R51" i="185" a="1"/>
  <c r="R51" i="185" s="1"/>
  <c r="Q51" i="185" a="1"/>
  <c r="Q51" i="185" s="1"/>
  <c r="P51" i="185" a="1"/>
  <c r="P51" i="185" s="1"/>
  <c r="O51" i="185" a="1"/>
  <c r="O51" i="185" s="1"/>
  <c r="N51" i="185" a="1"/>
  <c r="N51" i="185" s="1"/>
  <c r="M51" i="185" a="1"/>
  <c r="M51" i="185" s="1"/>
  <c r="J51" i="185"/>
  <c r="K50" i="185"/>
  <c r="L50" i="185" s="1"/>
  <c r="K49" i="185"/>
  <c r="L49" i="185" s="1"/>
  <c r="K48" i="185"/>
  <c r="L48" i="185" s="1"/>
  <c r="K47" i="185"/>
  <c r="L47" i="185" s="1"/>
  <c r="K46" i="185"/>
  <c r="L46" i="185" s="1"/>
  <c r="K45" i="185"/>
  <c r="L45" i="185" s="1"/>
  <c r="K44" i="185"/>
  <c r="L44" i="185" s="1"/>
  <c r="K43" i="185"/>
  <c r="L43" i="185" s="1"/>
  <c r="K42" i="185"/>
  <c r="L42" i="185" s="1"/>
  <c r="K41" i="185"/>
  <c r="L41" i="185" s="1"/>
  <c r="K40" i="185"/>
  <c r="L40" i="185" s="1"/>
  <c r="K39" i="185"/>
  <c r="L39" i="185" s="1"/>
  <c r="K38" i="185"/>
  <c r="L38" i="185" s="1"/>
  <c r="K37" i="185"/>
  <c r="L37" i="185" s="1"/>
  <c r="K36" i="185"/>
  <c r="L36" i="185" s="1"/>
  <c r="K35" i="185"/>
  <c r="L35" i="185" s="1"/>
  <c r="K34" i="185"/>
  <c r="L34" i="185" s="1"/>
  <c r="K33" i="185"/>
  <c r="L33" i="185" s="1"/>
  <c r="K32" i="185"/>
  <c r="L32" i="185" s="1"/>
  <c r="K31" i="185"/>
  <c r="L31" i="185" s="1"/>
  <c r="K30" i="185"/>
  <c r="L30" i="185" s="1"/>
  <c r="K29" i="185"/>
  <c r="L29" i="185" s="1"/>
  <c r="K28" i="185"/>
  <c r="L28" i="185" s="1"/>
  <c r="K27" i="185"/>
  <c r="L27" i="185" s="1"/>
  <c r="K26" i="185"/>
  <c r="L26" i="185" s="1"/>
  <c r="K25" i="185"/>
  <c r="L25" i="185" s="1"/>
  <c r="K24" i="185"/>
  <c r="L24" i="185" s="1"/>
  <c r="K23" i="185"/>
  <c r="L23" i="185" s="1"/>
  <c r="K22" i="185"/>
  <c r="L22" i="185" s="1"/>
  <c r="K21" i="185"/>
  <c r="L21" i="185" s="1"/>
  <c r="K20" i="185"/>
  <c r="L20" i="185" s="1"/>
  <c r="K19" i="185"/>
  <c r="L19" i="185" s="1"/>
  <c r="K18" i="185"/>
  <c r="L18" i="185" s="1"/>
  <c r="K17" i="185"/>
  <c r="L17" i="185" s="1"/>
  <c r="K16" i="185"/>
  <c r="L16" i="185" s="1"/>
  <c r="K15" i="185"/>
  <c r="L15" i="185" s="1"/>
  <c r="K14" i="185"/>
  <c r="L14" i="185" s="1"/>
  <c r="K13" i="185"/>
  <c r="L13" i="185" s="1"/>
  <c r="L12" i="185"/>
  <c r="K12" i="185"/>
  <c r="K11" i="185"/>
  <c r="L11" i="185" s="1"/>
  <c r="K10" i="185"/>
  <c r="L10" i="185" s="1"/>
  <c r="K9" i="185"/>
  <c r="L9" i="185" s="1"/>
  <c r="K8" i="185"/>
  <c r="L8" i="185" s="1"/>
  <c r="K7" i="185"/>
  <c r="L7" i="185" s="1"/>
  <c r="K6" i="185"/>
  <c r="L6" i="185" s="1"/>
  <c r="K5" i="185"/>
  <c r="L5" i="185" s="1"/>
  <c r="K4" i="185"/>
  <c r="L4" i="185" s="1"/>
  <c r="Z51" i="184" a="1"/>
  <c r="Z51" i="184" s="1"/>
  <c r="Y51" i="184" a="1"/>
  <c r="Y51" i="184" s="1"/>
  <c r="X51" i="184" a="1"/>
  <c r="X51" i="184" s="1"/>
  <c r="W51" i="184" a="1"/>
  <c r="W51" i="184" s="1"/>
  <c r="V51" i="184" a="1"/>
  <c r="V51" i="184" s="1"/>
  <c r="U51" i="184" a="1"/>
  <c r="U51" i="184" s="1"/>
  <c r="T51" i="184" a="1"/>
  <c r="T51" i="184" s="1"/>
  <c r="S51" i="184" a="1"/>
  <c r="S51" i="184" s="1"/>
  <c r="R51" i="184" a="1"/>
  <c r="R51" i="184" s="1"/>
  <c r="Q51" i="184" a="1"/>
  <c r="Q51" i="184" s="1"/>
  <c r="P51" i="184" a="1"/>
  <c r="P51" i="184" s="1"/>
  <c r="O51" i="184" a="1"/>
  <c r="O51" i="184" s="1"/>
  <c r="N51" i="184" a="1"/>
  <c r="N51" i="184" s="1"/>
  <c r="M51" i="184" a="1"/>
  <c r="M51" i="184" s="1"/>
  <c r="J51" i="184"/>
  <c r="K50" i="184"/>
  <c r="L50" i="184" s="1"/>
  <c r="K49" i="184"/>
  <c r="L49" i="184" s="1"/>
  <c r="K48" i="184"/>
  <c r="L48" i="184" s="1"/>
  <c r="K47" i="184"/>
  <c r="L47" i="184" s="1"/>
  <c r="K46" i="184"/>
  <c r="L46" i="184" s="1"/>
  <c r="K45" i="184"/>
  <c r="L45" i="184" s="1"/>
  <c r="K44" i="184"/>
  <c r="L44" i="184" s="1"/>
  <c r="K43" i="184"/>
  <c r="L43" i="184" s="1"/>
  <c r="K42" i="184"/>
  <c r="L42" i="184" s="1"/>
  <c r="K41" i="184"/>
  <c r="L41" i="184" s="1"/>
  <c r="K40" i="184"/>
  <c r="L40" i="184" s="1"/>
  <c r="K39" i="184"/>
  <c r="L39" i="184" s="1"/>
  <c r="K38" i="184"/>
  <c r="L38" i="184" s="1"/>
  <c r="K37" i="184"/>
  <c r="L37" i="184" s="1"/>
  <c r="K36" i="184"/>
  <c r="L36" i="184" s="1"/>
  <c r="K35" i="184"/>
  <c r="L35" i="184" s="1"/>
  <c r="K34" i="184"/>
  <c r="L34" i="184" s="1"/>
  <c r="K33" i="184"/>
  <c r="L33" i="184" s="1"/>
  <c r="K32" i="184"/>
  <c r="L32" i="184" s="1"/>
  <c r="K31" i="184"/>
  <c r="L31" i="184" s="1"/>
  <c r="K30" i="184"/>
  <c r="L30" i="184" s="1"/>
  <c r="K29" i="184"/>
  <c r="L29" i="184" s="1"/>
  <c r="K28" i="184"/>
  <c r="L28" i="184" s="1"/>
  <c r="K27" i="184"/>
  <c r="L27" i="184" s="1"/>
  <c r="K26" i="184"/>
  <c r="L26" i="184" s="1"/>
  <c r="K25" i="184"/>
  <c r="L25" i="184" s="1"/>
  <c r="K24" i="184"/>
  <c r="L24" i="184" s="1"/>
  <c r="K23" i="184"/>
  <c r="L23" i="184" s="1"/>
  <c r="K22" i="184"/>
  <c r="L22" i="184" s="1"/>
  <c r="K21" i="184"/>
  <c r="L21" i="184" s="1"/>
  <c r="K20" i="184"/>
  <c r="L20" i="184" s="1"/>
  <c r="K19" i="184"/>
  <c r="L19" i="184" s="1"/>
  <c r="K18" i="184"/>
  <c r="L18" i="184" s="1"/>
  <c r="K17" i="184"/>
  <c r="L17" i="184" s="1"/>
  <c r="K16" i="184"/>
  <c r="L16" i="184" s="1"/>
  <c r="K15" i="184"/>
  <c r="L15" i="184" s="1"/>
  <c r="K14" i="184"/>
  <c r="L14" i="184" s="1"/>
  <c r="K13" i="184"/>
  <c r="L13" i="184" s="1"/>
  <c r="K12" i="184"/>
  <c r="L12" i="184" s="1"/>
  <c r="K11" i="184"/>
  <c r="L11" i="184" s="1"/>
  <c r="K10" i="184"/>
  <c r="L10" i="184" s="1"/>
  <c r="K9" i="184"/>
  <c r="L9" i="184" s="1"/>
  <c r="K8" i="184"/>
  <c r="L8" i="184" s="1"/>
  <c r="K7" i="184"/>
  <c r="L7" i="184" s="1"/>
  <c r="K6" i="184"/>
  <c r="L6" i="184" s="1"/>
  <c r="K5" i="184"/>
  <c r="L5" i="184" s="1"/>
  <c r="K4" i="184"/>
  <c r="L4" i="184" s="1"/>
  <c r="Z51" i="183" a="1"/>
  <c r="Z51" i="183" s="1"/>
  <c r="Y51" i="183" a="1"/>
  <c r="Y51" i="183" s="1"/>
  <c r="X51" i="183" a="1"/>
  <c r="X51" i="183" s="1"/>
  <c r="W51" i="183" a="1"/>
  <c r="W51" i="183" s="1"/>
  <c r="V51" i="183" a="1"/>
  <c r="V51" i="183" s="1"/>
  <c r="U51" i="183" a="1"/>
  <c r="U51" i="183" s="1"/>
  <c r="T51" i="183" a="1"/>
  <c r="T51" i="183" s="1"/>
  <c r="S51" i="183" a="1"/>
  <c r="S51" i="183" s="1"/>
  <c r="R51" i="183" a="1"/>
  <c r="R51" i="183" s="1"/>
  <c r="Q51" i="183" a="1"/>
  <c r="Q51" i="183" s="1"/>
  <c r="P51" i="183" a="1"/>
  <c r="P51" i="183" s="1"/>
  <c r="O51" i="183" a="1"/>
  <c r="O51" i="183" s="1"/>
  <c r="N51" i="183" a="1"/>
  <c r="N51" i="183" s="1"/>
  <c r="M51" i="183" a="1"/>
  <c r="M51" i="183" s="1"/>
  <c r="J51" i="183"/>
  <c r="K50" i="183"/>
  <c r="L50" i="183" s="1"/>
  <c r="K49" i="183"/>
  <c r="L49" i="183" s="1"/>
  <c r="K48" i="183"/>
  <c r="L48" i="183" s="1"/>
  <c r="K47" i="183"/>
  <c r="L47" i="183" s="1"/>
  <c r="K46" i="183"/>
  <c r="L46" i="183" s="1"/>
  <c r="K45" i="183"/>
  <c r="L45" i="183" s="1"/>
  <c r="K44" i="183"/>
  <c r="L44" i="183" s="1"/>
  <c r="K43" i="183"/>
  <c r="L43" i="183" s="1"/>
  <c r="K42" i="183"/>
  <c r="L42" i="183" s="1"/>
  <c r="K41" i="183"/>
  <c r="L41" i="183" s="1"/>
  <c r="K40" i="183"/>
  <c r="L40" i="183" s="1"/>
  <c r="K39" i="183"/>
  <c r="L39" i="183" s="1"/>
  <c r="K38" i="183"/>
  <c r="L38" i="183" s="1"/>
  <c r="K37" i="183"/>
  <c r="L37" i="183" s="1"/>
  <c r="K36" i="183"/>
  <c r="L36" i="183" s="1"/>
  <c r="K35" i="183"/>
  <c r="L35" i="183" s="1"/>
  <c r="K34" i="183"/>
  <c r="L34" i="183" s="1"/>
  <c r="K33" i="183"/>
  <c r="L33" i="183" s="1"/>
  <c r="K32" i="183"/>
  <c r="L32" i="183" s="1"/>
  <c r="K31" i="183"/>
  <c r="L31" i="183" s="1"/>
  <c r="K30" i="183"/>
  <c r="L30" i="183" s="1"/>
  <c r="K29" i="183"/>
  <c r="L29" i="183" s="1"/>
  <c r="K28" i="183"/>
  <c r="L28" i="183" s="1"/>
  <c r="K27" i="183"/>
  <c r="L27" i="183" s="1"/>
  <c r="K26" i="183"/>
  <c r="L26" i="183" s="1"/>
  <c r="K25" i="183"/>
  <c r="L25" i="183" s="1"/>
  <c r="K24" i="183"/>
  <c r="L24" i="183" s="1"/>
  <c r="K23" i="183"/>
  <c r="L23" i="183" s="1"/>
  <c r="K22" i="183"/>
  <c r="L22" i="183" s="1"/>
  <c r="K21" i="183"/>
  <c r="L21" i="183" s="1"/>
  <c r="K20" i="183"/>
  <c r="L20" i="183" s="1"/>
  <c r="K19" i="183"/>
  <c r="L19" i="183" s="1"/>
  <c r="K18" i="183"/>
  <c r="L18" i="183" s="1"/>
  <c r="K17" i="183"/>
  <c r="L17" i="183" s="1"/>
  <c r="K16" i="183"/>
  <c r="L16" i="183" s="1"/>
  <c r="K15" i="183"/>
  <c r="L15" i="183" s="1"/>
  <c r="K14" i="183"/>
  <c r="L14" i="183" s="1"/>
  <c r="K13" i="183"/>
  <c r="L13" i="183" s="1"/>
  <c r="K12" i="183"/>
  <c r="L12" i="183" s="1"/>
  <c r="K11" i="183"/>
  <c r="L11" i="183" s="1"/>
  <c r="K10" i="183"/>
  <c r="L10" i="183" s="1"/>
  <c r="K9" i="183"/>
  <c r="L9" i="183" s="1"/>
  <c r="K8" i="183"/>
  <c r="L8" i="183" s="1"/>
  <c r="K7" i="183"/>
  <c r="L7" i="183" s="1"/>
  <c r="K6" i="183"/>
  <c r="L6" i="183" s="1"/>
  <c r="K5" i="183"/>
  <c r="L5" i="183" s="1"/>
  <c r="K4" i="183"/>
  <c r="L4" i="183" s="1"/>
  <c r="Z51" i="182" a="1"/>
  <c r="Z51" i="182" s="1"/>
  <c r="Y51" i="182" a="1"/>
  <c r="Y51" i="182" s="1"/>
  <c r="X51" i="182"/>
  <c r="X51" i="182" a="1"/>
  <c r="W51" i="182" a="1"/>
  <c r="W51" i="182" s="1"/>
  <c r="V51" i="182" a="1"/>
  <c r="V51" i="182" s="1"/>
  <c r="U51" i="182" a="1"/>
  <c r="U51" i="182" s="1"/>
  <c r="T51" i="182" a="1"/>
  <c r="T51" i="182" s="1"/>
  <c r="S51" i="182" a="1"/>
  <c r="S51" i="182" s="1"/>
  <c r="R51" i="182" a="1"/>
  <c r="R51" i="182" s="1"/>
  <c r="Q51" i="182" a="1"/>
  <c r="Q51" i="182" s="1"/>
  <c r="P51" i="182" a="1"/>
  <c r="P51" i="182" s="1"/>
  <c r="O51" i="182" a="1"/>
  <c r="O51" i="182" s="1"/>
  <c r="N51" i="182" a="1"/>
  <c r="N51" i="182" s="1"/>
  <c r="M51" i="182" a="1"/>
  <c r="M51" i="182" s="1"/>
  <c r="J51" i="182"/>
  <c r="K50" i="182"/>
  <c r="L50" i="182" s="1"/>
  <c r="K49" i="182"/>
  <c r="L49" i="182" s="1"/>
  <c r="K48" i="182"/>
  <c r="L48" i="182" s="1"/>
  <c r="K47" i="182"/>
  <c r="L47" i="182" s="1"/>
  <c r="K46" i="182"/>
  <c r="L46" i="182" s="1"/>
  <c r="K45" i="182"/>
  <c r="L45" i="182" s="1"/>
  <c r="K44" i="182"/>
  <c r="L44" i="182" s="1"/>
  <c r="K43" i="182"/>
  <c r="L43" i="182" s="1"/>
  <c r="K42" i="182"/>
  <c r="L42" i="182" s="1"/>
  <c r="K41" i="182"/>
  <c r="L41" i="182" s="1"/>
  <c r="K40" i="182"/>
  <c r="L40" i="182" s="1"/>
  <c r="K39" i="182"/>
  <c r="L39" i="182" s="1"/>
  <c r="K38" i="182"/>
  <c r="L38" i="182" s="1"/>
  <c r="K37" i="182"/>
  <c r="L37" i="182" s="1"/>
  <c r="K36" i="182"/>
  <c r="L36" i="182" s="1"/>
  <c r="K35" i="182"/>
  <c r="L35" i="182" s="1"/>
  <c r="K34" i="182"/>
  <c r="L34" i="182" s="1"/>
  <c r="K33" i="182"/>
  <c r="L33" i="182" s="1"/>
  <c r="K32" i="182"/>
  <c r="L32" i="182" s="1"/>
  <c r="K31" i="182"/>
  <c r="L31" i="182" s="1"/>
  <c r="K30" i="182"/>
  <c r="L30" i="182" s="1"/>
  <c r="K29" i="182"/>
  <c r="L29" i="182" s="1"/>
  <c r="K28" i="182"/>
  <c r="L28" i="182" s="1"/>
  <c r="K27" i="182"/>
  <c r="L27" i="182" s="1"/>
  <c r="K26" i="182"/>
  <c r="L26" i="182" s="1"/>
  <c r="K25" i="182"/>
  <c r="L25" i="182" s="1"/>
  <c r="K24" i="182"/>
  <c r="L24" i="182" s="1"/>
  <c r="K23" i="182"/>
  <c r="L23" i="182" s="1"/>
  <c r="K22" i="182"/>
  <c r="L22" i="182" s="1"/>
  <c r="K21" i="182"/>
  <c r="L21" i="182" s="1"/>
  <c r="K20" i="182"/>
  <c r="L20" i="182" s="1"/>
  <c r="K19" i="182"/>
  <c r="L19" i="182" s="1"/>
  <c r="K18" i="182"/>
  <c r="L18" i="182" s="1"/>
  <c r="K17" i="182"/>
  <c r="L17" i="182" s="1"/>
  <c r="K16" i="182"/>
  <c r="L16" i="182" s="1"/>
  <c r="K15" i="182"/>
  <c r="L15" i="182" s="1"/>
  <c r="K14" i="182"/>
  <c r="L14" i="182" s="1"/>
  <c r="K13" i="182"/>
  <c r="L13" i="182" s="1"/>
  <c r="K12" i="182"/>
  <c r="L12" i="182" s="1"/>
  <c r="K11" i="182"/>
  <c r="L11" i="182" s="1"/>
  <c r="K10" i="182"/>
  <c r="L10" i="182" s="1"/>
  <c r="K9" i="182"/>
  <c r="L9" i="182" s="1"/>
  <c r="K8" i="182"/>
  <c r="L8" i="182" s="1"/>
  <c r="K7" i="182"/>
  <c r="L7" i="182" s="1"/>
  <c r="K6" i="182"/>
  <c r="L6" i="182" s="1"/>
  <c r="K5" i="182"/>
  <c r="L5" i="182" s="1"/>
  <c r="K4" i="182"/>
  <c r="L4" i="182" s="1"/>
  <c r="F51" i="162" l="1"/>
  <c r="L22" i="188"/>
  <c r="L23" i="188"/>
  <c r="L27" i="188"/>
  <c r="L25" i="188"/>
  <c r="K51" i="194"/>
  <c r="K51" i="193"/>
  <c r="K51" i="192"/>
  <c r="K51" i="191"/>
  <c r="K51" i="190"/>
  <c r="K51" i="189"/>
  <c r="K51" i="188"/>
  <c r="K51" i="187"/>
  <c r="K51" i="186"/>
  <c r="K51" i="185"/>
  <c r="K51" i="184"/>
  <c r="K51" i="183"/>
  <c r="K51" i="182"/>
  <c r="X51" i="75" a="1"/>
  <c r="X51" i="75" s="1"/>
  <c r="Y51" i="75" a="1"/>
  <c r="Y51" i="75" s="1"/>
  <c r="N51" i="75" a="1"/>
  <c r="N51" i="75" s="1"/>
  <c r="O51" i="75" a="1"/>
  <c r="O51" i="75" s="1"/>
  <c r="P51" i="75" a="1"/>
  <c r="P51" i="75" s="1"/>
  <c r="Q51" i="75" a="1"/>
  <c r="Q51" i="75" s="1"/>
  <c r="R51" i="75" a="1"/>
  <c r="R51" i="75" s="1"/>
  <c r="S51" i="75" a="1"/>
  <c r="S51" i="75" s="1"/>
  <c r="T51" i="75" a="1"/>
  <c r="T51" i="75" s="1"/>
  <c r="U51" i="75" a="1"/>
  <c r="U51" i="75" s="1"/>
  <c r="V51" i="75" a="1"/>
  <c r="V51" i="75" s="1"/>
  <c r="W51" i="75" a="1"/>
  <c r="W51" i="75" s="1"/>
  <c r="Z51" i="75" a="1"/>
  <c r="Z51" i="75" s="1"/>
  <c r="M51" i="75" a="1"/>
  <c r="M51" i="75" s="1"/>
  <c r="K28" i="75"/>
  <c r="K29" i="75"/>
  <c r="J51" i="75"/>
  <c r="L29" i="75" l="1"/>
  <c r="G29" i="162"/>
  <c r="H29" i="162" s="1"/>
  <c r="L28" i="75"/>
  <c r="G28" i="162"/>
  <c r="H28" i="162" s="1"/>
  <c r="K16" i="75"/>
  <c r="G16" i="162" s="1"/>
  <c r="H16" i="162" s="1"/>
  <c r="K17" i="75"/>
  <c r="G17" i="162" s="1"/>
  <c r="H17" i="162" s="1"/>
  <c r="K18" i="75"/>
  <c r="G18" i="162" s="1"/>
  <c r="H18" i="162" s="1"/>
  <c r="K24" i="75"/>
  <c r="G24" i="162" s="1"/>
  <c r="H24" i="162" s="1"/>
  <c r="K25" i="75"/>
  <c r="G25" i="162" s="1"/>
  <c r="H25" i="162" s="1"/>
  <c r="K26" i="75"/>
  <c r="G26" i="162" s="1"/>
  <c r="H26" i="162" s="1"/>
  <c r="K32" i="75"/>
  <c r="G32" i="162" s="1"/>
  <c r="H32" i="162" s="1"/>
  <c r="K33" i="75"/>
  <c r="G33" i="162" s="1"/>
  <c r="H33" i="162" s="1"/>
  <c r="K34" i="75"/>
  <c r="G34" i="162" s="1"/>
  <c r="H34" i="162" s="1"/>
  <c r="K40" i="75"/>
  <c r="G40" i="162" s="1"/>
  <c r="H40" i="162" s="1"/>
  <c r="K41" i="75"/>
  <c r="G41" i="162" s="1"/>
  <c r="H41" i="162" s="1"/>
  <c r="K42" i="75"/>
  <c r="G42" i="162" s="1"/>
  <c r="H42" i="162" s="1"/>
  <c r="K47" i="75"/>
  <c r="G47" i="162" s="1"/>
  <c r="H47" i="162" s="1"/>
  <c r="K48" i="75"/>
  <c r="G48" i="162" s="1"/>
  <c r="H48" i="162" s="1"/>
  <c r="K49" i="75"/>
  <c r="G49" i="162" s="1"/>
  <c r="H49" i="162" s="1"/>
  <c r="K44" i="75" l="1"/>
  <c r="G44" i="162" s="1"/>
  <c r="H44" i="162" s="1"/>
  <c r="K36" i="75"/>
  <c r="G36" i="162" s="1"/>
  <c r="H36" i="162" s="1"/>
  <c r="K20" i="75"/>
  <c r="G20" i="162" s="1"/>
  <c r="H20" i="162" s="1"/>
  <c r="K12" i="75"/>
  <c r="G12" i="162" s="1"/>
  <c r="H12" i="162" s="1"/>
  <c r="K43" i="75"/>
  <c r="G43" i="162" s="1"/>
  <c r="H43" i="162" s="1"/>
  <c r="K35" i="75"/>
  <c r="G35" i="162" s="1"/>
  <c r="H35" i="162" s="1"/>
  <c r="K27" i="75"/>
  <c r="G27" i="162" s="1"/>
  <c r="H27" i="162" s="1"/>
  <c r="K19" i="75"/>
  <c r="G19" i="162" s="1"/>
  <c r="H19" i="162" s="1"/>
  <c r="K11" i="75"/>
  <c r="G11" i="162" s="1"/>
  <c r="H11" i="162" s="1"/>
  <c r="K10" i="75"/>
  <c r="G10" i="162" s="1"/>
  <c r="H10" i="162" s="1"/>
  <c r="K9" i="75"/>
  <c r="G9" i="162" s="1"/>
  <c r="H9" i="162" s="1"/>
  <c r="K8" i="75"/>
  <c r="G8" i="162" s="1"/>
  <c r="H8" i="162" s="1"/>
  <c r="K39" i="75"/>
  <c r="G39" i="162" s="1"/>
  <c r="H39" i="162" s="1"/>
  <c r="K31" i="75"/>
  <c r="G31" i="162" s="1"/>
  <c r="H31" i="162" s="1"/>
  <c r="K23" i="75"/>
  <c r="G23" i="162" s="1"/>
  <c r="H23" i="162" s="1"/>
  <c r="K15" i="75"/>
  <c r="G15" i="162" s="1"/>
  <c r="H15" i="162" s="1"/>
  <c r="K7" i="75"/>
  <c r="G7" i="162" s="1"/>
  <c r="H7" i="162" s="1"/>
  <c r="K6" i="75"/>
  <c r="G6" i="162" s="1"/>
  <c r="H6" i="162" s="1"/>
  <c r="K50" i="75"/>
  <c r="G50" i="162" s="1"/>
  <c r="H50" i="162" s="1"/>
  <c r="K46" i="75"/>
  <c r="G46" i="162" s="1"/>
  <c r="H46" i="162" s="1"/>
  <c r="K38" i="75"/>
  <c r="G38" i="162" s="1"/>
  <c r="H38" i="162" s="1"/>
  <c r="K30" i="75"/>
  <c r="G30" i="162" s="1"/>
  <c r="H30" i="162" s="1"/>
  <c r="K22" i="75"/>
  <c r="G22" i="162" s="1"/>
  <c r="H22" i="162" s="1"/>
  <c r="K14" i="75"/>
  <c r="G14" i="162" s="1"/>
  <c r="H14" i="162" s="1"/>
  <c r="K45" i="75"/>
  <c r="G45" i="162" s="1"/>
  <c r="H45" i="162" s="1"/>
  <c r="K37" i="75"/>
  <c r="G37" i="162" s="1"/>
  <c r="H37" i="162" s="1"/>
  <c r="K21" i="75"/>
  <c r="G21" i="162" s="1"/>
  <c r="H21" i="162" s="1"/>
  <c r="K13" i="75"/>
  <c r="G13" i="162" s="1"/>
  <c r="H13" i="162" s="1"/>
  <c r="K5" i="75"/>
  <c r="G5" i="162" s="1"/>
  <c r="H5" i="162" s="1"/>
  <c r="L8" i="75" l="1"/>
  <c r="K4" i="75"/>
  <c r="K51" i="75" l="1"/>
  <c r="G4" i="162"/>
  <c r="H4" i="162" s="1"/>
  <c r="L26" i="75"/>
  <c r="L32" i="75"/>
  <c r="L19" i="75"/>
  <c r="L27" i="75"/>
  <c r="L18" i="75"/>
  <c r="L23" i="75"/>
  <c r="L22" i="75"/>
  <c r="L17" i="75"/>
  <c r="L24" i="75"/>
  <c r="L20" i="75"/>
  <c r="L21" i="75"/>
  <c r="L50" i="75"/>
  <c r="L49" i="75"/>
  <c r="L48" i="75"/>
  <c r="L47" i="75"/>
  <c r="L46" i="75"/>
  <c r="L45" i="75"/>
  <c r="L44" i="75"/>
  <c r="L43" i="75"/>
  <c r="L42" i="75"/>
  <c r="L41" i="75"/>
  <c r="L40" i="75"/>
  <c r="L39" i="75"/>
  <c r="L38" i="75"/>
  <c r="L37" i="75"/>
  <c r="L36" i="75"/>
  <c r="L35" i="75"/>
  <c r="L34" i="75"/>
  <c r="L33" i="75"/>
  <c r="L31" i="75"/>
  <c r="L30" i="75"/>
  <c r="L13" i="75"/>
  <c r="L7" i="75"/>
  <c r="L15" i="75"/>
  <c r="L12" i="75"/>
  <c r="L6" i="75"/>
  <c r="L11" i="75"/>
  <c r="L5" i="75"/>
  <c r="L10" i="75"/>
  <c r="L9" i="75"/>
  <c r="L16" i="75"/>
  <c r="L14" i="75"/>
  <c r="L4" i="75"/>
  <c r="L25" i="75" l="1"/>
  <c r="I4" i="162"/>
  <c r="I5" i="162"/>
  <c r="I6" i="162"/>
  <c r="I7" i="162"/>
  <c r="I8" i="162"/>
  <c r="I9" i="162"/>
  <c r="I10" i="162"/>
  <c r="I11" i="162"/>
  <c r="I12" i="162"/>
  <c r="I13" i="162"/>
  <c r="I14" i="162"/>
  <c r="I15" i="162"/>
  <c r="I16" i="162"/>
  <c r="I17" i="162"/>
  <c r="I18" i="162"/>
  <c r="I20" i="162"/>
  <c r="J13" i="162" l="1"/>
  <c r="J11" i="162"/>
  <c r="J15" i="162"/>
  <c r="J7" i="162"/>
  <c r="J4" i="162"/>
  <c r="J14" i="162"/>
  <c r="J9" i="162"/>
  <c r="J5" i="162"/>
  <c r="J21" i="162"/>
  <c r="I21" i="162"/>
  <c r="J19" i="162"/>
  <c r="I19" i="162"/>
  <c r="J6" i="162"/>
  <c r="J18" i="162" l="1"/>
  <c r="J17" i="162"/>
  <c r="J10" i="162"/>
  <c r="J16" i="162"/>
  <c r="J8" i="162"/>
  <c r="J12" i="162"/>
  <c r="J20" i="162"/>
  <c r="I41" i="162"/>
  <c r="I42" i="162"/>
  <c r="I44" i="162"/>
  <c r="I45" i="162"/>
  <c r="I46" i="162"/>
  <c r="I47" i="162"/>
  <c r="I48" i="162"/>
  <c r="J47" i="162"/>
  <c r="J45" i="162"/>
  <c r="J44" i="162"/>
  <c r="J41" i="162"/>
  <c r="J42" i="162" l="1"/>
  <c r="J46" i="162"/>
  <c r="J48" i="162"/>
  <c r="I43" i="162"/>
  <c r="J43" i="162" l="1"/>
  <c r="I23" i="162"/>
  <c r="I24" i="162"/>
  <c r="I27" i="162"/>
  <c r="I28" i="162"/>
  <c r="I30" i="162"/>
  <c r="I31" i="162"/>
  <c r="I32" i="162"/>
  <c r="I34" i="162"/>
  <c r="I35" i="162"/>
  <c r="I36" i="162"/>
  <c r="I39" i="162"/>
  <c r="I40" i="162"/>
  <c r="I50" i="162"/>
  <c r="I38" i="162" l="1"/>
  <c r="I26" i="162"/>
  <c r="I49" i="162"/>
  <c r="I37" i="162"/>
  <c r="I33" i="162"/>
  <c r="I29" i="162"/>
  <c r="I25" i="162"/>
  <c r="J37" i="162" l="1"/>
  <c r="J25" i="162"/>
  <c r="J29" i="162"/>
  <c r="J49" i="162"/>
  <c r="J33" i="162"/>
  <c r="J26" i="162"/>
  <c r="J36" i="162"/>
  <c r="J28" i="162"/>
  <c r="J50" i="162"/>
  <c r="J39" i="162"/>
  <c r="J35" i="162"/>
  <c r="J23" i="162"/>
  <c r="J40" i="162"/>
  <c r="J32" i="162"/>
  <c r="J24" i="162"/>
  <c r="J31" i="162"/>
  <c r="J27" i="162"/>
  <c r="F56" i="162"/>
  <c r="F55" i="162"/>
  <c r="F54" i="162"/>
  <c r="I22" i="162"/>
  <c r="I51" i="162" l="1"/>
  <c r="J57" i="162" s="1"/>
  <c r="J34" i="162"/>
  <c r="J30" i="162"/>
  <c r="J38" i="162"/>
  <c r="J22" i="162" l="1"/>
  <c r="J51" i="162" s="1"/>
  <c r="J58" i="162" l="1"/>
  <c r="J60" i="16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tc={DE0B2C0A-EFE7-4D80-A559-103B495212A0}</author>
    <author>tc={5875D23D-E47D-458F-B6CA-55E4E22D115E}</author>
  </authors>
  <commentList>
    <comment ref="J22" authorId="0" shapeId="0" xr:uid="{DE0B2C0A-EFE7-4D80-A559-103B495212A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1 unidade cedida à ESAG em 31/10/2024 (CESFI possuía 2 unidades registradas inicialmente)</t>
      </text>
    </comment>
    <comment ref="J27" authorId="1" shapeId="0" xr:uid="{00000000-0006-0000-0700-000002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1 serviço cedido pelo FAED em 22/10/2024. CESFI não tinha quantitativo registrado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<sst xmlns="http://schemas.openxmlformats.org/spreadsheetml/2006/main" count="3956" uniqueCount="112">
  <si>
    <t>Saldo / Automático</t>
  </si>
  <si>
    <t>ALERTA</t>
  </si>
  <si>
    <t>Qtde Registrada</t>
  </si>
  <si>
    <t>Quantidade Utilizada</t>
  </si>
  <si>
    <t>SALDO</t>
  </si>
  <si>
    <t>Valor Total Registrado</t>
  </si>
  <si>
    <t>Valor Total Utilizado</t>
  </si>
  <si>
    <t>Valor Total da Ata com Aditivo</t>
  </si>
  <si>
    <t>Valor Utilizado</t>
  </si>
  <si>
    <t>% Aditivos</t>
  </si>
  <si>
    <t>% Utilizado</t>
  </si>
  <si>
    <t>LOCAÇÃO DE SOM PARA ABERTURA DE EVENTOS E SOLENIDADES</t>
  </si>
  <si>
    <t>LOCAÇÃO DE ESTRUTURA DE FIXAÇÃO DE LUZ E SOM</t>
  </si>
  <si>
    <t>LOCAÇÃO DE EQUIPAMENTO DE ILUMINAÇÃO</t>
  </si>
  <si>
    <t>LOCAÇÃO DE SOM BÁSICO PARA APRESENTAÇÕES MUSICAIS</t>
  </si>
  <si>
    <t>LOCAÇÃO DE SOM INTERMEDIÁRIO PARA APRESENTAÇÕES MUSICAIS</t>
  </si>
  <si>
    <t>LOCAÇÃO DE PALCO COM COBERTURA (10,00 X 8,00 X 1,90 metros)</t>
  </si>
  <si>
    <t>LOCAÇÃO DE PALCO SEM COBERTURA (8,00 X 6,00 X 1,10 METROS)</t>
  </si>
  <si>
    <t>EQUIPAMENTO DE ILUMINAÇÃO BASICA PARA APRESENTAÇÃO MUSICAL</t>
  </si>
  <si>
    <t>DECORAÇÃO COMPLETA AMBIENTES</t>
  </si>
  <si>
    <t>Grupo-Classe</t>
  </si>
  <si>
    <t>Detalhamento</t>
  </si>
  <si>
    <t>03-15</t>
  </si>
  <si>
    <t>50147-001</t>
  </si>
  <si>
    <t>339039-22</t>
  </si>
  <si>
    <t>50147-003</t>
  </si>
  <si>
    <t>50145-001</t>
  </si>
  <si>
    <t>02-24</t>
  </si>
  <si>
    <t>50050-002</t>
  </si>
  <si>
    <t>50146-004</t>
  </si>
  <si>
    <t>50146-002</t>
  </si>
  <si>
    <t>MESTRE DE CERIMÔNIA</t>
  </si>
  <si>
    <t>SERVIÇO DE TRADUÇÃO LIBRAS</t>
  </si>
  <si>
    <t>LOCAÇÃO DE GERADOR</t>
  </si>
  <si>
    <t>50127-001</t>
  </si>
  <si>
    <t>03-02</t>
  </si>
  <si>
    <t>SERVIÇOS DECORAÇÃO  PALCO SIMPLES</t>
  </si>
  <si>
    <t>LOCAÇÃO CADEIRAS</t>
  </si>
  <si>
    <t>LOCAÇÃO  MESAS</t>
  </si>
  <si>
    <t>Som para evento de 1200 pessoas abertura e encerramento</t>
  </si>
  <si>
    <t>Máquinas de fumaça</t>
  </si>
  <si>
    <t>Operador de som</t>
  </si>
  <si>
    <t>Operador de iluminação/telão</t>
  </si>
  <si>
    <t xml:space="preserve">Banners 0,90x1,20m </t>
  </si>
  <si>
    <t>Banner com ilhoses de 4x2m</t>
  </si>
  <si>
    <t>Pódio com largura de 6m e 3 diferentes alturas para campeão, vice e terceiro lugar</t>
  </si>
  <si>
    <t>Iluminação para o palco com 4 moving light</t>
  </si>
  <si>
    <t xml:space="preserve">Fotógrafos para os dias do evento, com entrega de fotos e tomadas de vídeos “editadas” </t>
  </si>
  <si>
    <t>Sistema de radioparque com 10 caixas</t>
  </si>
  <si>
    <t>50147-002</t>
  </si>
  <si>
    <t>50261-001</t>
  </si>
  <si>
    <t>50146-009</t>
  </si>
  <si>
    <t>GRID PARA FIXAÇÃO DE TELA OU BANNER (2,43m x 1,52m)</t>
  </si>
  <si>
    <t>50146-005</t>
  </si>
  <si>
    <t>LOCAÇÃO DE PAVILHÃO 20x40m</t>
  </si>
  <si>
    <t>SERVIÇO DE EXPOSIÇÃO DE TELAS E FOTOS</t>
  </si>
  <si>
    <t xml:space="preserve">TELÃO E SERVIÇO DE PROJEÇÃO </t>
  </si>
  <si>
    <t>PROJEÇÃO COM PAINEL DE LED 10 mm (DIMENSÕES 6,00 x 4,00 metros)</t>
  </si>
  <si>
    <t>FILMAGEM E TRANSMISSÃO SIMULTÂNEA INTERNA</t>
  </si>
  <si>
    <t>50147-0-005</t>
  </si>
  <si>
    <t xml:space="preserve">__/__/____ </t>
  </si>
  <si>
    <r>
      <t xml:space="preserve">CENTRO PARTICIPANTE: </t>
    </r>
    <r>
      <rPr>
        <b/>
        <sz val="11"/>
        <rFont val="Calibri"/>
        <family val="2"/>
        <scheme val="minor"/>
      </rPr>
      <t>REITORIA-CEVEN</t>
    </r>
  </si>
  <si>
    <t>Lote</t>
  </si>
  <si>
    <t>Item</t>
  </si>
  <si>
    <t>Empresa</t>
  </si>
  <si>
    <t>Descrição</t>
  </si>
  <si>
    <t>Preço Unitário</t>
  </si>
  <si>
    <t>Unidade</t>
  </si>
  <si>
    <t>Código-NUC</t>
  </si>
  <si>
    <t>Serviço</t>
  </si>
  <si>
    <t xml:space="preserve">LOCAÇÃO DE SOM PARA RÁDIO PARQUE </t>
  </si>
  <si>
    <r>
      <t xml:space="preserve">CENTRO PARTICIPANTE: </t>
    </r>
    <r>
      <rPr>
        <b/>
        <sz val="11"/>
        <rFont val="Calibri"/>
        <family val="2"/>
        <scheme val="minor"/>
      </rPr>
      <t>ESAG</t>
    </r>
  </si>
  <si>
    <r>
      <t xml:space="preserve">CENTRO PARTICIPANTE: </t>
    </r>
    <r>
      <rPr>
        <b/>
        <sz val="11"/>
        <rFont val="Calibri"/>
        <family val="2"/>
        <scheme val="minor"/>
      </rPr>
      <t>CEART</t>
    </r>
  </si>
  <si>
    <r>
      <t xml:space="preserve">CENTRO PARTICIPANTE: </t>
    </r>
    <r>
      <rPr>
        <b/>
        <sz val="11"/>
        <rFont val="Calibri"/>
        <family val="2"/>
        <scheme val="minor"/>
      </rPr>
      <t>FAED</t>
    </r>
  </si>
  <si>
    <r>
      <t xml:space="preserve">CENTRO PARTICIPANTE: </t>
    </r>
    <r>
      <rPr>
        <b/>
        <sz val="11"/>
        <rFont val="Calibri"/>
        <family val="2"/>
        <scheme val="minor"/>
      </rPr>
      <t>CEAD</t>
    </r>
  </si>
  <si>
    <r>
      <t xml:space="preserve">CENTRO PARTICIPANTE: </t>
    </r>
    <r>
      <rPr>
        <b/>
        <sz val="11"/>
        <rFont val="Calibri"/>
        <family val="2"/>
        <scheme val="minor"/>
      </rPr>
      <t>CEFID</t>
    </r>
  </si>
  <si>
    <r>
      <t xml:space="preserve">CENTRO PARTICIPANTE: </t>
    </r>
    <r>
      <rPr>
        <b/>
        <sz val="11"/>
        <rFont val="Calibri"/>
        <family val="2"/>
        <scheme val="minor"/>
      </rPr>
      <t>CERES</t>
    </r>
  </si>
  <si>
    <r>
      <t xml:space="preserve">CENTRO PARTICIPANTE: </t>
    </r>
    <r>
      <rPr>
        <b/>
        <sz val="11"/>
        <rFont val="Calibri"/>
        <family val="2"/>
        <scheme val="minor"/>
      </rPr>
      <t>CESFI</t>
    </r>
  </si>
  <si>
    <r>
      <t xml:space="preserve">CENTRO PARTICIPANTE: </t>
    </r>
    <r>
      <rPr>
        <b/>
        <sz val="11"/>
        <rFont val="Calibri"/>
        <family val="2"/>
        <scheme val="minor"/>
      </rPr>
      <t>CCT</t>
    </r>
  </si>
  <si>
    <r>
      <t xml:space="preserve">CENTRO PARTICIPANTE: </t>
    </r>
    <r>
      <rPr>
        <b/>
        <sz val="11"/>
        <rFont val="Calibri"/>
        <family val="2"/>
        <scheme val="minor"/>
      </rPr>
      <t>CEPLAN</t>
    </r>
  </si>
  <si>
    <r>
      <t xml:space="preserve">CENTRO PARTICIPANTE: </t>
    </r>
    <r>
      <rPr>
        <b/>
        <sz val="11"/>
        <rFont val="Calibri"/>
        <family val="2"/>
        <scheme val="minor"/>
      </rPr>
      <t>CEAVI</t>
    </r>
  </si>
  <si>
    <r>
      <t xml:space="preserve">CENTRO PARTICIPANTE: </t>
    </r>
    <r>
      <rPr>
        <b/>
        <sz val="11"/>
        <rFont val="Calibri"/>
        <family val="2"/>
        <scheme val="minor"/>
      </rPr>
      <t>CAV</t>
    </r>
  </si>
  <si>
    <r>
      <t xml:space="preserve">CENTRO PARTICIPANTE: </t>
    </r>
    <r>
      <rPr>
        <b/>
        <sz val="11"/>
        <rFont val="Calibri"/>
        <family val="2"/>
        <scheme val="minor"/>
      </rPr>
      <t>CEO</t>
    </r>
  </si>
  <si>
    <r>
      <t xml:space="preserve">CENTRO PARTICIPANTE: </t>
    </r>
    <r>
      <rPr>
        <b/>
        <sz val="11"/>
        <rFont val="Calibri"/>
        <family val="2"/>
        <scheme val="minor"/>
      </rPr>
      <t>CESMO</t>
    </r>
  </si>
  <si>
    <r>
      <rPr>
        <b/>
        <sz val="11"/>
        <rFont val="Calibri"/>
        <family val="2"/>
        <scheme val="minor"/>
      </rPr>
      <t>PE 1025/2024 SRP</t>
    </r>
    <r>
      <rPr>
        <sz val="11"/>
        <rFont val="Calibri"/>
        <family val="2"/>
        <scheme val="minor"/>
      </rPr>
      <t xml:space="preserve"> (SGPE DE ORIGEM: 31860/2024)</t>
    </r>
  </si>
  <si>
    <r>
      <rPr>
        <b/>
        <sz val="11"/>
        <rFont val="Calibri"/>
        <family val="2"/>
        <scheme val="minor"/>
      </rPr>
      <t xml:space="preserve">OBJETO: </t>
    </r>
    <r>
      <rPr>
        <sz val="11"/>
        <rFont val="Calibri"/>
        <family val="2"/>
        <scheme val="minor"/>
      </rPr>
      <t>contratação de Empresa Especializada para prestação de sonorização, iluminação, palco, tenda, projeção de imagens e serviços relacionados para atender a Demanda de Eventos da Udesc</t>
    </r>
  </si>
  <si>
    <r>
      <t xml:space="preserve">VIGÊNCIA DA ATA: 20/09/2024 </t>
    </r>
    <r>
      <rPr>
        <b/>
        <sz val="11"/>
        <rFont val="Calibri"/>
        <family val="2"/>
        <scheme val="minor"/>
      </rPr>
      <t>até 20/09/2025</t>
    </r>
  </si>
  <si>
    <t>ASSCONPP ASSESSORIA E CONSULTORIA PÚBLICO E PRIVADA LTDA, CNPJ: 17.688.208/0001-48</t>
  </si>
  <si>
    <t>GRID PARA FIXAÇÃO DE BANNERS DE ATÈ 6x8M</t>
  </si>
  <si>
    <t>LOCAÇÃO DE TENDA 5x5m.</t>
  </si>
  <si>
    <t>LOCAÇÃO DE TENDA 10x10m.</t>
  </si>
  <si>
    <t>PROJEÇÃO COM PAINEL DE LED VERTICAL (DIMENSÕES MÍNIMAS 592 x 1746 x 85 mm)</t>
  </si>
  <si>
    <t>ESTANDES EM PAINÉIS 3m² - LOCAÇÃO</t>
  </si>
  <si>
    <t>ESTANDES EM PAINÉIS 4m² - LOCAÇÃO</t>
  </si>
  <si>
    <t>Iluminação compatível com o local (moving light no chão,  canhões decorativos)</t>
  </si>
  <si>
    <t>Planilha Ajustada</t>
  </si>
  <si>
    <t>Wind banners (213x75cm) acompanha Haste, base em PVC e terá impressão dupla face em tecido;</t>
  </si>
  <si>
    <t>Backdrop externo medidas de 3,5x2,4m com grid de fixação</t>
  </si>
  <si>
    <t>Backdrop aéreo (altura da coluna de aproximadamente 4m tamanho 5x1,5m instalada sobre a entrada.</t>
  </si>
  <si>
    <t>Banner com ilhoses de 3,5x2,4m com grid de fixação</t>
  </si>
  <si>
    <t>Backdrop de 6,5x2,7m com grid de fixação</t>
  </si>
  <si>
    <t xml:space="preserve">Caixa de som e microfone sem fio </t>
  </si>
  <si>
    <t>Sistema de radio comunicador para 12 pessoas</t>
  </si>
  <si>
    <t xml:space="preserve"> OS nº  /2024 (Quantidade)</t>
  </si>
  <si>
    <t>PE 1025/2024 SRP (SGPE DE ORIGEM: 31860/2024)</t>
  </si>
  <si>
    <t>OBJETO: contratação de Empresa Especializada para prestação de sonorização, iluminação, palco, tenda, projeção de imagens e serviços relacionados para atender a Demanda de Eventos da Udesc</t>
  </si>
  <si>
    <t>VIGÊNCIA DA ATA: 20/09/2024 até 20/09/2025</t>
  </si>
  <si>
    <t xml:space="preserve">CONTROLE DO GESTOR: </t>
  </si>
  <si>
    <t>Resumo Atualizado em 24/09/2024</t>
  </si>
  <si>
    <t xml:space="preserve"> OS nº             2475 /2024 (Quantidade)</t>
  </si>
  <si>
    <t xml:space="preserve"> OS nº                      2516 /2024 (Quantidade)</t>
  </si>
  <si>
    <t xml:space="preserve"> OS nº  2520/2024 (Quantidade)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</si>
</sst>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* #,##0.00\ &quot;€&quot;_-;\-* #,##0.00\ &quot;€&quot;_-;_-* &quot;-&quot;??\ &quot;€&quot;_-;_-@_-"/>
    <numFmt numFmtId="168" formatCode="_-[$R$-416]\ * #,##0.00_-;\-[$R$-416]\ * #,##0.00_-;_-[$R$-416]\ * &quot;-&quot;??_-;_-@_-"/>
    <numFmt numFmtId="169" formatCode="#,##0.00;[Red]#,##0.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Segoe U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5050"/>
        <bgColor indexed="10"/>
      </patternFill>
    </fill>
    <fill>
      <patternFill patternType="solid">
        <fgColor rgb="FFFFFF99"/>
        <bgColor indexed="26"/>
      </patternFill>
    </fill>
    <fill>
      <patternFill patternType="solid">
        <fgColor rgb="FF66FF99"/>
        <bgColor rgb="FF66FF9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0" fontId="2" fillId="0" borderId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0" fontId="3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</cellStyleXfs>
  <cellXfs count="90">
    <xf numFmtId="0" fontId="0" fillId="0" borderId="0" xfId="0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3" fontId="4" fillId="0" borderId="0" xfId="1" applyNumberFormat="1" applyFont="1" applyAlignment="1" applyProtection="1">
      <alignment wrapText="1"/>
      <protection locked="0"/>
    </xf>
    <xf numFmtId="1" fontId="4" fillId="0" borderId="0" xfId="1" applyNumberFormat="1" applyFont="1" applyAlignment="1" applyProtection="1">
      <alignment horizontal="center" wrapText="1"/>
      <protection locked="0"/>
    </xf>
    <xf numFmtId="168" fontId="7" fillId="5" borderId="2" xfId="1" applyNumberFormat="1" applyFont="1" applyFill="1" applyBorder="1" applyAlignment="1" applyProtection="1">
      <alignment horizontal="right"/>
      <protection locked="0"/>
    </xf>
    <xf numFmtId="168" fontId="7" fillId="5" borderId="7" xfId="1" applyNumberFormat="1" applyFont="1" applyFill="1" applyBorder="1" applyAlignment="1" applyProtection="1">
      <alignment horizontal="right"/>
      <protection locked="0"/>
    </xf>
    <xf numFmtId="9" fontId="7" fillId="5" borderId="3" xfId="12" applyFont="1" applyFill="1" applyBorder="1" applyAlignment="1" applyProtection="1">
      <alignment horizontal="right"/>
      <protection locked="0"/>
    </xf>
    <xf numFmtId="2" fontId="7" fillId="5" borderId="7" xfId="1" applyNumberFormat="1" applyFont="1" applyFill="1" applyBorder="1" applyAlignment="1">
      <alignment horizontal="right"/>
    </xf>
    <xf numFmtId="0" fontId="7" fillId="5" borderId="8" xfId="1" applyFont="1" applyFill="1" applyBorder="1" applyAlignment="1" applyProtection="1">
      <alignment horizontal="left"/>
      <protection locked="0"/>
    </xf>
    <xf numFmtId="0" fontId="7" fillId="5" borderId="12" xfId="1" applyFont="1" applyFill="1" applyBorder="1" applyAlignment="1" applyProtection="1">
      <alignment horizontal="left"/>
      <protection locked="0"/>
    </xf>
    <xf numFmtId="0" fontId="7" fillId="5" borderId="9" xfId="1" applyFont="1" applyFill="1" applyBorder="1" applyAlignment="1" applyProtection="1">
      <alignment horizontal="left"/>
      <protection locked="0"/>
    </xf>
    <xf numFmtId="0" fontId="7" fillId="5" borderId="0" xfId="1" applyFont="1" applyFill="1" applyAlignment="1" applyProtection="1">
      <alignment horizontal="left"/>
      <protection locked="0"/>
    </xf>
    <xf numFmtId="0" fontId="7" fillId="5" borderId="10" xfId="1" applyFont="1" applyFill="1" applyBorder="1" applyAlignment="1" applyProtection="1">
      <alignment horizontal="left"/>
      <protection locked="0"/>
    </xf>
    <xf numFmtId="0" fontId="7" fillId="5" borderId="11" xfId="1" applyFont="1" applyFill="1" applyBorder="1" applyAlignment="1" applyProtection="1">
      <alignment horizontal="left"/>
      <protection locked="0"/>
    </xf>
    <xf numFmtId="41" fontId="4" fillId="4" borderId="1" xfId="0" applyNumberFormat="1" applyFont="1" applyFill="1" applyBorder="1" applyAlignment="1">
      <alignment horizontal="center" vertical="center" wrapText="1"/>
    </xf>
    <xf numFmtId="44" fontId="4" fillId="6" borderId="1" xfId="13" applyFont="1" applyFill="1" applyBorder="1" applyAlignment="1" applyProtection="1">
      <alignment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8" fontId="4" fillId="2" borderId="1" xfId="3" applyNumberFormat="1" applyFont="1" applyFill="1" applyBorder="1" applyAlignment="1" applyProtection="1">
      <alignment horizontal="center" vertical="center" wrapText="1"/>
    </xf>
    <xf numFmtId="3" fontId="4" fillId="7" borderId="1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1" applyNumberFormat="1" applyFont="1" applyAlignment="1" applyProtection="1">
      <alignment horizontal="center" wrapText="1"/>
      <protection locked="0"/>
    </xf>
    <xf numFmtId="169" fontId="4" fillId="0" borderId="0" xfId="0" applyNumberFormat="1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44" fontId="4" fillId="0" borderId="0" xfId="1" applyNumberFormat="1" applyFont="1" applyAlignment="1">
      <alignment wrapText="1"/>
    </xf>
    <xf numFmtId="0" fontId="4" fillId="8" borderId="1" xfId="1" applyFont="1" applyFill="1" applyBorder="1" applyAlignment="1">
      <alignment horizontal="center" vertical="center" wrapText="1"/>
    </xf>
    <xf numFmtId="44" fontId="4" fillId="8" borderId="1" xfId="13" applyFont="1" applyFill="1" applyBorder="1" applyAlignment="1">
      <alignment horizontal="center" vertical="center" wrapText="1"/>
    </xf>
    <xf numFmtId="44" fontId="4" fillId="8" borderId="1" xfId="8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vertical="center" wrapText="1"/>
    </xf>
    <xf numFmtId="0" fontId="8" fillId="11" borderId="1" xfId="1" applyFont="1" applyFill="1" applyBorder="1" applyAlignment="1">
      <alignment horizontal="center" vertical="center" wrapText="1"/>
    </xf>
    <xf numFmtId="165" fontId="9" fillId="11" borderId="1" xfId="3" applyFont="1" applyFill="1" applyBorder="1" applyAlignment="1" applyProtection="1">
      <alignment horizontal="center" vertical="center" wrapText="1"/>
    </xf>
    <xf numFmtId="1" fontId="9" fillId="11" borderId="1" xfId="1" applyNumberFormat="1" applyFont="1" applyFill="1" applyBorder="1" applyAlignment="1">
      <alignment horizontal="center" vertical="center" wrapText="1"/>
    </xf>
    <xf numFmtId="166" fontId="9" fillId="11" borderId="1" xfId="1" applyNumberFormat="1" applyFont="1" applyFill="1" applyBorder="1" applyAlignment="1">
      <alignment horizontal="center" vertical="center" wrapText="1"/>
    </xf>
    <xf numFmtId="0" fontId="9" fillId="11" borderId="1" xfId="1" applyFont="1" applyFill="1" applyBorder="1" applyAlignment="1" applyProtection="1">
      <alignment horizontal="center" vertical="center" wrapText="1"/>
      <protection locked="0"/>
    </xf>
    <xf numFmtId="1" fontId="4" fillId="12" borderId="1" xfId="1" applyNumberFormat="1" applyFont="1" applyFill="1" applyBorder="1" applyAlignment="1">
      <alignment horizontal="center" vertical="center" wrapText="1"/>
    </xf>
    <xf numFmtId="1" fontId="4" fillId="12" borderId="1" xfId="0" applyNumberFormat="1" applyFont="1" applyFill="1" applyBorder="1" applyAlignment="1">
      <alignment horizontal="center" vertical="center" wrapText="1"/>
    </xf>
    <xf numFmtId="3" fontId="4" fillId="1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8" borderId="1" xfId="1" applyFont="1" applyFill="1" applyBorder="1" applyAlignment="1">
      <alignment vertical="center" wrapText="1"/>
    </xf>
    <xf numFmtId="44" fontId="4" fillId="0" borderId="0" xfId="1" applyNumberFormat="1" applyFont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1" fontId="4" fillId="0" borderId="0" xfId="1" applyNumberFormat="1" applyFont="1" applyAlignment="1" applyProtection="1">
      <alignment horizontal="center" vertical="center" wrapText="1"/>
      <protection locked="0"/>
    </xf>
    <xf numFmtId="3" fontId="4" fillId="0" borderId="0" xfId="1" applyNumberFormat="1" applyFont="1" applyAlignment="1" applyProtection="1">
      <alignment vertical="center" wrapText="1"/>
      <protection locked="0"/>
    </xf>
    <xf numFmtId="44" fontId="4" fillId="0" borderId="0" xfId="8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vertical="center" wrapText="1"/>
      <protection locked="0"/>
    </xf>
    <xf numFmtId="0" fontId="4" fillId="0" borderId="1" xfId="1" applyFont="1" applyBorder="1" applyAlignment="1">
      <alignment vertical="center" wrapText="1"/>
    </xf>
    <xf numFmtId="3" fontId="4" fillId="13" borderId="1" xfId="0" applyNumberFormat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4" fontId="4" fillId="0" borderId="0" xfId="1" applyNumberFormat="1" applyFont="1" applyAlignment="1">
      <alignment vertical="center" wrapText="1"/>
    </xf>
    <xf numFmtId="1" fontId="10" fillId="0" borderId="0" xfId="1" applyNumberFormat="1" applyFont="1" applyAlignment="1" applyProtection="1">
      <alignment horizontal="center" vertical="center" wrapText="1"/>
      <protection locked="0"/>
    </xf>
    <xf numFmtId="44" fontId="4" fillId="8" borderId="1" xfId="13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 wrapText="1"/>
    </xf>
    <xf numFmtId="0" fontId="1" fillId="8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4" fontId="4" fillId="8" borderId="1" xfId="8" applyFont="1" applyFill="1" applyBorder="1"/>
    <xf numFmtId="41" fontId="4" fillId="0" borderId="0" xfId="1" applyNumberFormat="1" applyFont="1" applyAlignment="1">
      <alignment wrapText="1"/>
    </xf>
    <xf numFmtId="0" fontId="1" fillId="11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 applyProtection="1">
      <alignment horizontal="center" vertical="center" wrapText="1"/>
      <protection locked="0"/>
    </xf>
    <xf numFmtId="0" fontId="4" fillId="8" borderId="0" xfId="1" applyFont="1" applyFill="1" applyAlignment="1">
      <alignment vertical="center" wrapText="1"/>
    </xf>
    <xf numFmtId="3" fontId="4" fillId="15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8" borderId="2" xfId="1" applyFont="1" applyFill="1" applyBorder="1" applyAlignment="1">
      <alignment horizontal="center" vertical="center" wrapText="1"/>
    </xf>
    <xf numFmtId="0" fontId="4" fillId="8" borderId="7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7" fillId="5" borderId="4" xfId="1" applyFont="1" applyFill="1" applyBorder="1" applyAlignment="1" applyProtection="1">
      <alignment horizontal="left"/>
      <protection locked="0"/>
    </xf>
    <xf numFmtId="0" fontId="7" fillId="5" borderId="5" xfId="1" applyFont="1" applyFill="1" applyBorder="1" applyAlignment="1" applyProtection="1">
      <alignment horizontal="left"/>
      <protection locked="0"/>
    </xf>
    <xf numFmtId="0" fontId="7" fillId="5" borderId="6" xfId="1" applyFont="1" applyFill="1" applyBorder="1" applyAlignment="1" applyProtection="1">
      <alignment horizontal="left"/>
      <protection locked="0"/>
    </xf>
    <xf numFmtId="0" fontId="7" fillId="5" borderId="1" xfId="1" applyFont="1" applyFill="1" applyBorder="1" applyAlignment="1">
      <alignment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</cellXfs>
  <cellStyles count="80">
    <cellStyle name="Moeda" xfId="13" builtinId="4"/>
    <cellStyle name="Moeda 2" xfId="5" xr:uid="{00000000-0005-0000-0000-000001000000}"/>
    <cellStyle name="Moeda 2 2" xfId="9" xr:uid="{00000000-0005-0000-0000-000002000000}"/>
    <cellStyle name="Moeda 3" xfId="8" xr:uid="{00000000-0005-0000-0000-000003000000}"/>
    <cellStyle name="Moeda 3 2" xfId="19" xr:uid="{00000000-0005-0000-0000-000004000000}"/>
    <cellStyle name="Moeda 3 2 2" xfId="37" xr:uid="{00000000-0005-0000-0000-000005000000}"/>
    <cellStyle name="Moeda 3 2 3" xfId="55" xr:uid="{00000000-0005-0000-0000-000006000000}"/>
    <cellStyle name="Moeda 3 2 4" xfId="73" xr:uid="{00000000-0005-0000-0000-000007000000}"/>
    <cellStyle name="Moeda 3 3" xfId="28" xr:uid="{00000000-0005-0000-0000-000008000000}"/>
    <cellStyle name="Moeda 3 4" xfId="46" xr:uid="{00000000-0005-0000-0000-000009000000}"/>
    <cellStyle name="Moeda 3 5" xfId="64" xr:uid="{00000000-0005-0000-0000-00000A000000}"/>
    <cellStyle name="Moeda 4" xfId="14" xr:uid="{00000000-0005-0000-0000-00000B000000}"/>
    <cellStyle name="Moeda 4 2" xfId="23" xr:uid="{00000000-0005-0000-0000-00000C000000}"/>
    <cellStyle name="Moeda 4 2 2" xfId="41" xr:uid="{00000000-0005-0000-0000-00000D000000}"/>
    <cellStyle name="Moeda 4 2 3" xfId="59" xr:uid="{00000000-0005-0000-0000-00000E000000}"/>
    <cellStyle name="Moeda 4 2 4" xfId="77" xr:uid="{00000000-0005-0000-0000-00000F000000}"/>
    <cellStyle name="Moeda 4 3" xfId="32" xr:uid="{00000000-0005-0000-0000-000010000000}"/>
    <cellStyle name="Moeda 4 4" xfId="50" xr:uid="{00000000-0005-0000-0000-000011000000}"/>
    <cellStyle name="Moeda 4 5" xfId="68" xr:uid="{00000000-0005-0000-0000-000012000000}"/>
    <cellStyle name="Moeda 5" xfId="22" xr:uid="{00000000-0005-0000-0000-000013000000}"/>
    <cellStyle name="Moeda 5 2" xfId="40" xr:uid="{00000000-0005-0000-0000-000014000000}"/>
    <cellStyle name="Moeda 5 3" xfId="58" xr:uid="{00000000-0005-0000-0000-000015000000}"/>
    <cellStyle name="Moeda 5 4" xfId="76" xr:uid="{00000000-0005-0000-0000-000016000000}"/>
    <cellStyle name="Moeda 6" xfId="31" xr:uid="{00000000-0005-0000-0000-000017000000}"/>
    <cellStyle name="Moeda 7" xfId="49" xr:uid="{00000000-0005-0000-0000-000018000000}"/>
    <cellStyle name="Moeda 8" xfId="67" xr:uid="{00000000-0005-0000-0000-000019000000}"/>
    <cellStyle name="Normal" xfId="0" builtinId="0"/>
    <cellStyle name="Normal 2" xfId="1" xr:uid="{00000000-0005-0000-0000-00001B000000}"/>
    <cellStyle name="Porcentagem 2" xfId="12" xr:uid="{00000000-0005-0000-0000-00001C000000}"/>
    <cellStyle name="Separador de milhares 2" xfId="2" xr:uid="{00000000-0005-0000-0000-00001D000000}"/>
    <cellStyle name="Separador de milhares 2 2" xfId="7" xr:uid="{00000000-0005-0000-0000-00001E000000}"/>
    <cellStyle name="Separador de milhares 2 2 2" xfId="11" xr:uid="{00000000-0005-0000-0000-00001F000000}"/>
    <cellStyle name="Separador de milhares 2 2 2 2" xfId="21" xr:uid="{00000000-0005-0000-0000-000020000000}"/>
    <cellStyle name="Separador de milhares 2 2 2 2 2" xfId="39" xr:uid="{00000000-0005-0000-0000-000021000000}"/>
    <cellStyle name="Separador de milhares 2 2 2 2 3" xfId="57" xr:uid="{00000000-0005-0000-0000-000022000000}"/>
    <cellStyle name="Separador de milhares 2 2 2 2 4" xfId="75" xr:uid="{00000000-0005-0000-0000-000023000000}"/>
    <cellStyle name="Separador de milhares 2 2 2 3" xfId="30" xr:uid="{00000000-0005-0000-0000-000024000000}"/>
    <cellStyle name="Separador de milhares 2 2 2 4" xfId="48" xr:uid="{00000000-0005-0000-0000-000025000000}"/>
    <cellStyle name="Separador de milhares 2 2 2 5" xfId="66" xr:uid="{00000000-0005-0000-0000-000026000000}"/>
    <cellStyle name="Separador de milhares 2 2 3" xfId="16" xr:uid="{00000000-0005-0000-0000-000027000000}"/>
    <cellStyle name="Separador de milhares 2 2 3 2" xfId="25" xr:uid="{00000000-0005-0000-0000-000028000000}"/>
    <cellStyle name="Separador de milhares 2 2 3 2 2" xfId="43" xr:uid="{00000000-0005-0000-0000-000029000000}"/>
    <cellStyle name="Separador de milhares 2 2 3 2 3" xfId="61" xr:uid="{00000000-0005-0000-0000-00002A000000}"/>
    <cellStyle name="Separador de milhares 2 2 3 2 4" xfId="79" xr:uid="{00000000-0005-0000-0000-00002B000000}"/>
    <cellStyle name="Separador de milhares 2 2 3 3" xfId="34" xr:uid="{00000000-0005-0000-0000-00002C000000}"/>
    <cellStyle name="Separador de milhares 2 2 3 4" xfId="52" xr:uid="{00000000-0005-0000-0000-00002D000000}"/>
    <cellStyle name="Separador de milhares 2 2 3 5" xfId="70" xr:uid="{00000000-0005-0000-0000-00002E000000}"/>
    <cellStyle name="Separador de milhares 2 2 4" xfId="18" xr:uid="{00000000-0005-0000-0000-00002F000000}"/>
    <cellStyle name="Separador de milhares 2 2 4 2" xfId="36" xr:uid="{00000000-0005-0000-0000-000030000000}"/>
    <cellStyle name="Separador de milhares 2 2 4 3" xfId="54" xr:uid="{00000000-0005-0000-0000-000031000000}"/>
    <cellStyle name="Separador de milhares 2 2 4 4" xfId="72" xr:uid="{00000000-0005-0000-0000-000032000000}"/>
    <cellStyle name="Separador de milhares 2 2 5" xfId="27" xr:uid="{00000000-0005-0000-0000-000033000000}"/>
    <cellStyle name="Separador de milhares 2 2 6" xfId="45" xr:uid="{00000000-0005-0000-0000-000034000000}"/>
    <cellStyle name="Separador de milhares 2 2 7" xfId="63" xr:uid="{00000000-0005-0000-0000-000035000000}"/>
    <cellStyle name="Separador de milhares 2 3" xfId="6" xr:uid="{00000000-0005-0000-0000-000036000000}"/>
    <cellStyle name="Separador de milhares 2 3 2" xfId="10" xr:uid="{00000000-0005-0000-0000-000037000000}"/>
    <cellStyle name="Separador de milhares 2 3 2 2" xfId="20" xr:uid="{00000000-0005-0000-0000-000038000000}"/>
    <cellStyle name="Separador de milhares 2 3 2 2 2" xfId="38" xr:uid="{00000000-0005-0000-0000-000039000000}"/>
    <cellStyle name="Separador de milhares 2 3 2 2 3" xfId="56" xr:uid="{00000000-0005-0000-0000-00003A000000}"/>
    <cellStyle name="Separador de milhares 2 3 2 2 4" xfId="74" xr:uid="{00000000-0005-0000-0000-00003B000000}"/>
    <cellStyle name="Separador de milhares 2 3 2 3" xfId="29" xr:uid="{00000000-0005-0000-0000-00003C000000}"/>
    <cellStyle name="Separador de milhares 2 3 2 4" xfId="47" xr:uid="{00000000-0005-0000-0000-00003D000000}"/>
    <cellStyle name="Separador de milhares 2 3 2 5" xfId="65" xr:uid="{00000000-0005-0000-0000-00003E000000}"/>
    <cellStyle name="Separador de milhares 2 3 3" xfId="15" xr:uid="{00000000-0005-0000-0000-00003F000000}"/>
    <cellStyle name="Separador de milhares 2 3 3 2" xfId="24" xr:uid="{00000000-0005-0000-0000-000040000000}"/>
    <cellStyle name="Separador de milhares 2 3 3 2 2" xfId="42" xr:uid="{00000000-0005-0000-0000-000041000000}"/>
    <cellStyle name="Separador de milhares 2 3 3 2 3" xfId="60" xr:uid="{00000000-0005-0000-0000-000042000000}"/>
    <cellStyle name="Separador de milhares 2 3 3 2 4" xfId="78" xr:uid="{00000000-0005-0000-0000-000043000000}"/>
    <cellStyle name="Separador de milhares 2 3 3 3" xfId="33" xr:uid="{00000000-0005-0000-0000-000044000000}"/>
    <cellStyle name="Separador de milhares 2 3 3 4" xfId="51" xr:uid="{00000000-0005-0000-0000-000045000000}"/>
    <cellStyle name="Separador de milhares 2 3 3 5" xfId="69" xr:uid="{00000000-0005-0000-0000-000046000000}"/>
    <cellStyle name="Separador de milhares 2 3 4" xfId="17" xr:uid="{00000000-0005-0000-0000-000047000000}"/>
    <cellStyle name="Separador de milhares 2 3 4 2" xfId="35" xr:uid="{00000000-0005-0000-0000-000048000000}"/>
    <cellStyle name="Separador de milhares 2 3 4 3" xfId="53" xr:uid="{00000000-0005-0000-0000-000049000000}"/>
    <cellStyle name="Separador de milhares 2 3 4 4" xfId="71" xr:uid="{00000000-0005-0000-0000-00004A000000}"/>
    <cellStyle name="Separador de milhares 2 3 5" xfId="26" xr:uid="{00000000-0005-0000-0000-00004B000000}"/>
    <cellStyle name="Separador de milhares 2 3 6" xfId="44" xr:uid="{00000000-0005-0000-0000-00004C000000}"/>
    <cellStyle name="Separador de milhares 2 3 7" xfId="62" xr:uid="{00000000-0005-0000-0000-00004D000000}"/>
    <cellStyle name="Separador de milhares 3" xfId="3" xr:uid="{00000000-0005-0000-0000-00004E000000}"/>
    <cellStyle name="Título 5" xfId="4" xr:uid="{00000000-0005-0000-0000-00004F000000}"/>
  </cellStyles>
  <dxfs count="28"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00000000-0011-0000-FFFF-FFFF00000000}"/>
  </tableStyles>
  <colors>
    <mruColors>
      <color rgb="FFFF5050"/>
      <color rgb="FF66FF99"/>
      <color rgb="FFFFFF99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6625" name="Retângulo de cantos arredondados 1">
          <a:extLst>
            <a:ext uri="{FF2B5EF4-FFF2-40B4-BE49-F238E27FC236}">
              <a16:creationId xmlns:a16="http://schemas.microsoft.com/office/drawing/2014/main" id="{00000000-0008-0000-0000-000001680000}"/>
            </a:ext>
          </a:extLst>
        </xdr:cNvPr>
        <xdr:cNvSpPr>
          <a:spLocks noChangeArrowheads="1"/>
        </xdr:cNvSpPr>
      </xdr:nvSpPr>
      <xdr:spPr bwMode="auto">
        <a:xfrm>
          <a:off x="259080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AF24C278-C28B-4027-BCB8-F44246B5C128}"/>
            </a:ext>
          </a:extLst>
        </xdr:cNvPr>
        <xdr:cNvSpPr>
          <a:spLocks noChangeArrowheads="1"/>
        </xdr:cNvSpPr>
      </xdr:nvSpPr>
      <xdr:spPr bwMode="auto">
        <a:xfrm>
          <a:off x="8572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F1D106DB-1A3C-4824-851F-7ABC8631378E}"/>
            </a:ext>
          </a:extLst>
        </xdr:cNvPr>
        <xdr:cNvSpPr>
          <a:spLocks noChangeArrowheads="1"/>
        </xdr:cNvSpPr>
      </xdr:nvSpPr>
      <xdr:spPr bwMode="auto">
        <a:xfrm>
          <a:off x="8572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69DC5D1D-6E7C-4E70-8E44-70910AE5DA47}"/>
            </a:ext>
          </a:extLst>
        </xdr:cNvPr>
        <xdr:cNvSpPr>
          <a:spLocks noChangeArrowheads="1"/>
        </xdr:cNvSpPr>
      </xdr:nvSpPr>
      <xdr:spPr bwMode="auto">
        <a:xfrm>
          <a:off x="8572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5D35C48A-30CB-496C-9E69-A66D6F878A54}"/>
            </a:ext>
          </a:extLst>
        </xdr:cNvPr>
        <xdr:cNvSpPr>
          <a:spLocks noChangeArrowheads="1"/>
        </xdr:cNvSpPr>
      </xdr:nvSpPr>
      <xdr:spPr bwMode="auto">
        <a:xfrm>
          <a:off x="8572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E7225749-AAD7-40B2-B3B1-95DC1BB44DF3}"/>
            </a:ext>
          </a:extLst>
        </xdr:cNvPr>
        <xdr:cNvSpPr>
          <a:spLocks noChangeArrowheads="1"/>
        </xdr:cNvSpPr>
      </xdr:nvSpPr>
      <xdr:spPr bwMode="auto">
        <a:xfrm>
          <a:off x="8572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48A388BD-AD95-494F-952B-33808C2B52A4}"/>
            </a:ext>
          </a:extLst>
        </xdr:cNvPr>
        <xdr:cNvSpPr>
          <a:spLocks noChangeArrowheads="1"/>
        </xdr:cNvSpPr>
      </xdr:nvSpPr>
      <xdr:spPr bwMode="auto">
        <a:xfrm>
          <a:off x="8572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C226704-EF1B-471A-818D-67576CA0E253}"/>
            </a:ext>
          </a:extLst>
        </xdr:cNvPr>
        <xdr:cNvSpPr>
          <a:spLocks noChangeArrowheads="1"/>
        </xdr:cNvSpPr>
      </xdr:nvSpPr>
      <xdr:spPr bwMode="auto">
        <a:xfrm>
          <a:off x="8572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B13246F3-B169-4F32-AF93-4E94F3145220}"/>
            </a:ext>
          </a:extLst>
        </xdr:cNvPr>
        <xdr:cNvSpPr>
          <a:spLocks noChangeArrowheads="1"/>
        </xdr:cNvSpPr>
      </xdr:nvSpPr>
      <xdr:spPr bwMode="auto">
        <a:xfrm>
          <a:off x="8572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830D8721-3C60-482A-8F3B-311D8D63B4AE}"/>
            </a:ext>
          </a:extLst>
        </xdr:cNvPr>
        <xdr:cNvSpPr>
          <a:spLocks noChangeArrowheads="1"/>
        </xdr:cNvSpPr>
      </xdr:nvSpPr>
      <xdr:spPr bwMode="auto">
        <a:xfrm>
          <a:off x="8572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5D6F9A3A-EC87-4A41-B590-639097CD2A3B}"/>
            </a:ext>
          </a:extLst>
        </xdr:cNvPr>
        <xdr:cNvSpPr>
          <a:spLocks noChangeArrowheads="1"/>
        </xdr:cNvSpPr>
      </xdr:nvSpPr>
      <xdr:spPr bwMode="auto">
        <a:xfrm>
          <a:off x="8572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28823D57-3141-47EA-89DE-B3E5FFFE4B5D}"/>
            </a:ext>
          </a:extLst>
        </xdr:cNvPr>
        <xdr:cNvSpPr>
          <a:spLocks noChangeArrowheads="1"/>
        </xdr:cNvSpPr>
      </xdr:nvSpPr>
      <xdr:spPr bwMode="auto">
        <a:xfrm>
          <a:off x="8572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5FC25B37-38E4-4125-AE0A-2188058569D5}"/>
            </a:ext>
          </a:extLst>
        </xdr:cNvPr>
        <xdr:cNvSpPr>
          <a:spLocks noChangeArrowheads="1"/>
        </xdr:cNvSpPr>
      </xdr:nvSpPr>
      <xdr:spPr bwMode="auto">
        <a:xfrm>
          <a:off x="8572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69F5AF87-A32C-4769-9529-868D4FE182FE}"/>
            </a:ext>
          </a:extLst>
        </xdr:cNvPr>
        <xdr:cNvSpPr>
          <a:spLocks noChangeArrowheads="1"/>
        </xdr:cNvSpPr>
      </xdr:nvSpPr>
      <xdr:spPr bwMode="auto">
        <a:xfrm>
          <a:off x="8572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rissa Schlickmann" id="{68A3D143-EB15-4EAD-9DCF-E5CE6A2DA3ED}" userId="191018349c0615e9" providerId="Windows Live"/>
  <person displayName="ELAINE CRISTINA SUZUKI GIRARDI" id="{8DFB2D0C-79B1-4318-B3D8-8F5D6350F677}" userId="S::93466110904@udesc.br::21f5550a-5cc7-44b1-9d63-73f968cff9f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2" dT="2024-11-01T01:39:02.32" personId="{68A3D143-EB15-4EAD-9DCF-E5CE6A2DA3ED}" id="{DE0B2C0A-EFE7-4D80-A559-103B495212A0}">
    <text>1 unidade cedida à ESAG em 31/10/2024 (CESFI possuía 2 unidades registradas inicialmente)</text>
  </threadedComment>
  <threadedComment ref="J27" dT="2024-10-22T17:22:35.21" personId="{8DFB2D0C-79B1-4318-B3D8-8F5D6350F677}" id="{5875D23D-E47D-458F-B6CA-55E4E22D115E}">
    <text>1 serviço cedido pelo FAED em 22/10/2024. CESFI não tinha quantitativo registrado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0"/>
  <dimension ref="A1:Z51"/>
  <sheetViews>
    <sheetView zoomScale="90" zoomScaleNormal="90" workbookViewId="0">
      <selection activeCell="N22" sqref="N22"/>
    </sheetView>
  </sheetViews>
  <sheetFormatPr defaultColWidth="9.7109375" defaultRowHeight="15" x14ac:dyDescent="0.2"/>
  <cols>
    <col min="1" max="2" width="6.42578125" style="3" customWidth="1"/>
    <col min="3" max="3" width="16" style="60" customWidth="1"/>
    <col min="4" max="4" width="42" style="1" customWidth="1"/>
    <col min="5" max="5" width="10.7109375" style="1" customWidth="1"/>
    <col min="6" max="6" width="7.28515625" style="1" customWidth="1"/>
    <col min="7" max="7" width="10.7109375" style="1" customWidth="1"/>
    <col min="8" max="8" width="13.7109375" style="1" customWidth="1"/>
    <col min="9" max="9" width="14.28515625" style="1" customWidth="1"/>
    <col min="10" max="10" width="10" style="47" bestFit="1" customWidth="1"/>
    <col min="11" max="11" width="11" style="22" bestFit="1" customWidth="1"/>
    <col min="12" max="12" width="9" style="48" customWidth="1"/>
    <col min="13" max="14" width="15.140625" style="50" customWidth="1"/>
    <col min="15" max="26" width="13.7109375" style="50" customWidth="1"/>
    <col min="27" max="16384" width="9.7109375" style="3"/>
  </cols>
  <sheetData>
    <row r="1" spans="1:26" ht="41.45" customHeight="1" x14ac:dyDescent="0.2">
      <c r="A1" s="75" t="s">
        <v>84</v>
      </c>
      <c r="B1" s="75"/>
      <c r="C1" s="75"/>
      <c r="D1" s="75" t="s">
        <v>85</v>
      </c>
      <c r="E1" s="75"/>
      <c r="F1" s="75"/>
      <c r="G1" s="75"/>
      <c r="H1" s="75"/>
      <c r="I1" s="75"/>
      <c r="J1" s="76" t="s">
        <v>86</v>
      </c>
      <c r="K1" s="76"/>
      <c r="L1" s="76"/>
      <c r="M1" s="71" t="s">
        <v>103</v>
      </c>
      <c r="N1" s="71" t="s">
        <v>103</v>
      </c>
      <c r="O1" s="71" t="s">
        <v>103</v>
      </c>
      <c r="P1" s="71" t="s">
        <v>103</v>
      </c>
      <c r="Q1" s="71" t="s">
        <v>103</v>
      </c>
      <c r="R1" s="71" t="s">
        <v>103</v>
      </c>
      <c r="S1" s="71" t="s">
        <v>103</v>
      </c>
      <c r="T1" s="71" t="s">
        <v>103</v>
      </c>
      <c r="U1" s="71" t="s">
        <v>103</v>
      </c>
      <c r="V1" s="71" t="s">
        <v>103</v>
      </c>
      <c r="W1" s="71" t="s">
        <v>103</v>
      </c>
      <c r="X1" s="71" t="s">
        <v>103</v>
      </c>
      <c r="Y1" s="71" t="s">
        <v>103</v>
      </c>
      <c r="Z1" s="71" t="s">
        <v>103</v>
      </c>
    </row>
    <row r="2" spans="1:26" ht="19.5" customHeight="1" x14ac:dyDescent="0.2">
      <c r="A2" s="76" t="s">
        <v>61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37.5" customHeight="1" x14ac:dyDescent="0.2">
      <c r="A3" s="35" t="s">
        <v>62</v>
      </c>
      <c r="B3" s="59" t="s">
        <v>63</v>
      </c>
      <c r="C3" s="35" t="s">
        <v>64</v>
      </c>
      <c r="D3" s="35" t="s">
        <v>65</v>
      </c>
      <c r="E3" s="35" t="s">
        <v>67</v>
      </c>
      <c r="F3" s="35" t="s">
        <v>20</v>
      </c>
      <c r="G3" s="35" t="s">
        <v>68</v>
      </c>
      <c r="H3" s="35" t="s">
        <v>21</v>
      </c>
      <c r="I3" s="36" t="s">
        <v>66</v>
      </c>
      <c r="J3" s="37" t="s">
        <v>2</v>
      </c>
      <c r="K3" s="38" t="s">
        <v>0</v>
      </c>
      <c r="L3" s="39" t="s">
        <v>1</v>
      </c>
      <c r="M3" s="33" t="s">
        <v>60</v>
      </c>
      <c r="N3" s="33" t="s">
        <v>60</v>
      </c>
      <c r="O3" s="33" t="s">
        <v>60</v>
      </c>
      <c r="P3" s="33" t="s">
        <v>60</v>
      </c>
      <c r="Q3" s="33" t="s">
        <v>60</v>
      </c>
      <c r="R3" s="33" t="s">
        <v>60</v>
      </c>
      <c r="S3" s="33" t="s">
        <v>60</v>
      </c>
      <c r="T3" s="33" t="s">
        <v>60</v>
      </c>
      <c r="U3" s="33" t="s">
        <v>60</v>
      </c>
      <c r="V3" s="33" t="s">
        <v>60</v>
      </c>
      <c r="W3" s="33" t="s">
        <v>60</v>
      </c>
      <c r="X3" s="33" t="s">
        <v>60</v>
      </c>
      <c r="Y3" s="33" t="s">
        <v>60</v>
      </c>
      <c r="Z3" s="33" t="s">
        <v>60</v>
      </c>
    </row>
    <row r="4" spans="1:26" ht="30" x14ac:dyDescent="0.2">
      <c r="A4" s="72">
        <v>1</v>
      </c>
      <c r="B4" s="43">
        <v>1</v>
      </c>
      <c r="C4" s="72" t="s">
        <v>87</v>
      </c>
      <c r="D4" s="43" t="s">
        <v>11</v>
      </c>
      <c r="E4" s="30" t="s">
        <v>69</v>
      </c>
      <c r="F4" s="30" t="s">
        <v>22</v>
      </c>
      <c r="G4" s="30" t="s">
        <v>23</v>
      </c>
      <c r="H4" s="30" t="s">
        <v>24</v>
      </c>
      <c r="I4" s="62">
        <v>1900</v>
      </c>
      <c r="J4" s="40">
        <v>20</v>
      </c>
      <c r="K4" s="63">
        <f t="shared" ref="K4:K50" si="0">J4-(SUM(M4:Z4))</f>
        <v>20</v>
      </c>
      <c r="L4" s="42" t="str">
        <f>IF(K4&lt;0,"ATENÇÃO","OK")</f>
        <v>OK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30" x14ac:dyDescent="0.2">
      <c r="A5" s="73"/>
      <c r="B5" s="43">
        <v>2</v>
      </c>
      <c r="C5" s="73"/>
      <c r="D5" s="43" t="s">
        <v>12</v>
      </c>
      <c r="E5" s="30" t="s">
        <v>69</v>
      </c>
      <c r="F5" s="30" t="s">
        <v>22</v>
      </c>
      <c r="G5" s="30" t="s">
        <v>23</v>
      </c>
      <c r="H5" s="30" t="s">
        <v>24</v>
      </c>
      <c r="I5" s="62">
        <v>1900</v>
      </c>
      <c r="J5" s="40">
        <v>35</v>
      </c>
      <c r="K5" s="63">
        <f t="shared" si="0"/>
        <v>35</v>
      </c>
      <c r="L5" s="42" t="str">
        <f t="shared" ref="L5:L50" si="1">IF(K5&lt;0,"ATENÇÃO","OK")</f>
        <v>OK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">
      <c r="A6" s="73"/>
      <c r="B6" s="43">
        <v>3</v>
      </c>
      <c r="C6" s="73"/>
      <c r="D6" s="43" t="s">
        <v>13</v>
      </c>
      <c r="E6" s="30" t="s">
        <v>69</v>
      </c>
      <c r="F6" s="30" t="s">
        <v>22</v>
      </c>
      <c r="G6" s="30" t="s">
        <v>49</v>
      </c>
      <c r="H6" s="30" t="s">
        <v>24</v>
      </c>
      <c r="I6" s="62">
        <v>1900</v>
      </c>
      <c r="J6" s="40">
        <v>35</v>
      </c>
      <c r="K6" s="63">
        <f t="shared" si="0"/>
        <v>35</v>
      </c>
      <c r="L6" s="42" t="str">
        <f t="shared" si="1"/>
        <v>OK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x14ac:dyDescent="0.2">
      <c r="A7" s="73"/>
      <c r="B7" s="43">
        <v>4</v>
      </c>
      <c r="C7" s="73"/>
      <c r="D7" s="43" t="s">
        <v>70</v>
      </c>
      <c r="E7" s="30" t="s">
        <v>69</v>
      </c>
      <c r="F7" s="30" t="s">
        <v>22</v>
      </c>
      <c r="G7" s="30" t="s">
        <v>23</v>
      </c>
      <c r="H7" s="30" t="s">
        <v>24</v>
      </c>
      <c r="I7" s="62">
        <v>2500</v>
      </c>
      <c r="J7" s="40">
        <v>10</v>
      </c>
      <c r="K7" s="63">
        <f t="shared" si="0"/>
        <v>10</v>
      </c>
      <c r="L7" s="42" t="str">
        <f t="shared" si="1"/>
        <v>OK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30" x14ac:dyDescent="0.2">
      <c r="A8" s="73"/>
      <c r="B8" s="43">
        <v>5</v>
      </c>
      <c r="C8" s="73"/>
      <c r="D8" s="43" t="s">
        <v>14</v>
      </c>
      <c r="E8" s="30" t="s">
        <v>69</v>
      </c>
      <c r="F8" s="30" t="s">
        <v>22</v>
      </c>
      <c r="G8" s="30" t="s">
        <v>23</v>
      </c>
      <c r="H8" s="30" t="s">
        <v>24</v>
      </c>
      <c r="I8" s="62">
        <v>1900</v>
      </c>
      <c r="J8" s="40">
        <v>34</v>
      </c>
      <c r="K8" s="63">
        <f t="shared" si="0"/>
        <v>34</v>
      </c>
      <c r="L8" s="42" t="str">
        <f t="shared" si="1"/>
        <v>OK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30" x14ac:dyDescent="0.2">
      <c r="A9" s="73"/>
      <c r="B9" s="43">
        <v>6</v>
      </c>
      <c r="C9" s="73"/>
      <c r="D9" s="43" t="s">
        <v>15</v>
      </c>
      <c r="E9" s="30" t="s">
        <v>69</v>
      </c>
      <c r="F9" s="30" t="s">
        <v>22</v>
      </c>
      <c r="G9" s="30" t="s">
        <v>23</v>
      </c>
      <c r="H9" s="30" t="s">
        <v>24</v>
      </c>
      <c r="I9" s="62">
        <v>1900</v>
      </c>
      <c r="J9" s="40">
        <v>22</v>
      </c>
      <c r="K9" s="63">
        <f t="shared" si="0"/>
        <v>22</v>
      </c>
      <c r="L9" s="42" t="str">
        <f t="shared" si="1"/>
        <v>OK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30" x14ac:dyDescent="0.2">
      <c r="A10" s="73"/>
      <c r="B10" s="43">
        <v>7</v>
      </c>
      <c r="C10" s="73"/>
      <c r="D10" s="43" t="s">
        <v>16</v>
      </c>
      <c r="E10" s="30" t="s">
        <v>69</v>
      </c>
      <c r="F10" s="30" t="s">
        <v>22</v>
      </c>
      <c r="G10" s="30" t="s">
        <v>50</v>
      </c>
      <c r="H10" s="30" t="s">
        <v>24</v>
      </c>
      <c r="I10" s="62">
        <v>2000</v>
      </c>
      <c r="J10" s="40">
        <v>15</v>
      </c>
      <c r="K10" s="63">
        <f t="shared" si="0"/>
        <v>15</v>
      </c>
      <c r="L10" s="42" t="str">
        <f t="shared" si="1"/>
        <v>OK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30" x14ac:dyDescent="0.2">
      <c r="A11" s="73"/>
      <c r="B11" s="43">
        <v>8</v>
      </c>
      <c r="C11" s="73"/>
      <c r="D11" s="43" t="s">
        <v>17</v>
      </c>
      <c r="E11" s="30" t="s">
        <v>69</v>
      </c>
      <c r="F11" s="30" t="s">
        <v>22</v>
      </c>
      <c r="G11" s="30" t="s">
        <v>50</v>
      </c>
      <c r="H11" s="30" t="s">
        <v>24</v>
      </c>
      <c r="I11" s="62">
        <v>2000</v>
      </c>
      <c r="J11" s="40">
        <v>11</v>
      </c>
      <c r="K11" s="63">
        <f t="shared" si="0"/>
        <v>11</v>
      </c>
      <c r="L11" s="42" t="str">
        <f t="shared" si="1"/>
        <v>OK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30" x14ac:dyDescent="0.2">
      <c r="A12" s="73"/>
      <c r="B12" s="43">
        <v>9</v>
      </c>
      <c r="C12" s="73"/>
      <c r="D12" s="43" t="s">
        <v>18</v>
      </c>
      <c r="E12" s="30" t="s">
        <v>69</v>
      </c>
      <c r="F12" s="30" t="s">
        <v>22</v>
      </c>
      <c r="G12" s="30" t="s">
        <v>49</v>
      </c>
      <c r="H12" s="30" t="s">
        <v>24</v>
      </c>
      <c r="I12" s="62">
        <v>1900</v>
      </c>
      <c r="J12" s="40">
        <v>37</v>
      </c>
      <c r="K12" s="63">
        <f t="shared" si="0"/>
        <v>37</v>
      </c>
      <c r="L12" s="42" t="str">
        <f t="shared" si="1"/>
        <v>OK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s="34" customFormat="1" ht="30" x14ac:dyDescent="0.2">
      <c r="A13" s="73"/>
      <c r="B13" s="43">
        <v>10</v>
      </c>
      <c r="C13" s="73"/>
      <c r="D13" s="43" t="s">
        <v>88</v>
      </c>
      <c r="E13" s="30" t="s">
        <v>69</v>
      </c>
      <c r="F13" s="30" t="s">
        <v>22</v>
      </c>
      <c r="G13" s="30" t="s">
        <v>51</v>
      </c>
      <c r="H13" s="30" t="s">
        <v>24</v>
      </c>
      <c r="I13" s="62">
        <v>500</v>
      </c>
      <c r="J13" s="40">
        <v>13</v>
      </c>
      <c r="K13" s="63">
        <f t="shared" si="0"/>
        <v>13</v>
      </c>
      <c r="L13" s="42" t="str">
        <f t="shared" si="1"/>
        <v>OK</v>
      </c>
      <c r="M13" s="52"/>
      <c r="N13" s="53"/>
      <c r="O13" s="53"/>
      <c r="P13" s="52"/>
      <c r="Q13" s="53"/>
      <c r="R13" s="52"/>
      <c r="S13" s="53"/>
      <c r="T13" s="52"/>
      <c r="U13" s="52"/>
      <c r="V13" s="52"/>
      <c r="W13" s="52"/>
      <c r="X13" s="52"/>
      <c r="Y13" s="52"/>
      <c r="Z13" s="52"/>
    </row>
    <row r="14" spans="1:26" ht="30" x14ac:dyDescent="0.2">
      <c r="A14" s="73"/>
      <c r="B14" s="43">
        <v>11</v>
      </c>
      <c r="C14" s="73"/>
      <c r="D14" s="43" t="s">
        <v>52</v>
      </c>
      <c r="E14" s="30" t="s">
        <v>69</v>
      </c>
      <c r="F14" s="30" t="s">
        <v>22</v>
      </c>
      <c r="G14" s="30" t="s">
        <v>51</v>
      </c>
      <c r="H14" s="30" t="s">
        <v>24</v>
      </c>
      <c r="I14" s="62">
        <v>500</v>
      </c>
      <c r="J14" s="40">
        <v>23</v>
      </c>
      <c r="K14" s="63">
        <f t="shared" si="0"/>
        <v>23</v>
      </c>
      <c r="L14" s="42" t="str">
        <f t="shared" si="1"/>
        <v>OK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s="34" customFormat="1" x14ac:dyDescent="0.2">
      <c r="A15" s="73"/>
      <c r="B15" s="43">
        <v>12</v>
      </c>
      <c r="C15" s="73"/>
      <c r="D15" s="43" t="s">
        <v>89</v>
      </c>
      <c r="E15" s="30" t="s">
        <v>69</v>
      </c>
      <c r="F15" s="30" t="s">
        <v>22</v>
      </c>
      <c r="G15" s="30" t="s">
        <v>53</v>
      </c>
      <c r="H15" s="30" t="s">
        <v>24</v>
      </c>
      <c r="I15" s="62">
        <v>1000</v>
      </c>
      <c r="J15" s="40">
        <v>53</v>
      </c>
      <c r="K15" s="63">
        <f t="shared" si="0"/>
        <v>53</v>
      </c>
      <c r="L15" s="42" t="str">
        <f t="shared" si="1"/>
        <v>OK</v>
      </c>
      <c r="M15" s="52"/>
      <c r="N15" s="53"/>
      <c r="O15" s="53"/>
      <c r="P15" s="52"/>
      <c r="Q15" s="53"/>
      <c r="R15" s="52"/>
      <c r="S15" s="53"/>
      <c r="T15" s="52"/>
      <c r="U15" s="52"/>
      <c r="V15" s="52"/>
      <c r="W15" s="52"/>
      <c r="X15" s="52"/>
      <c r="Y15" s="52"/>
      <c r="Z15" s="52"/>
    </row>
    <row r="16" spans="1:26" x14ac:dyDescent="0.2">
      <c r="A16" s="73"/>
      <c r="B16" s="43">
        <v>13</v>
      </c>
      <c r="C16" s="73"/>
      <c r="D16" s="43" t="s">
        <v>90</v>
      </c>
      <c r="E16" s="30" t="s">
        <v>69</v>
      </c>
      <c r="F16" s="30" t="s">
        <v>22</v>
      </c>
      <c r="G16" s="30" t="s">
        <v>53</v>
      </c>
      <c r="H16" s="30" t="s">
        <v>24</v>
      </c>
      <c r="I16" s="62">
        <v>1200</v>
      </c>
      <c r="J16" s="40">
        <v>30</v>
      </c>
      <c r="K16" s="63">
        <f t="shared" si="0"/>
        <v>30</v>
      </c>
      <c r="L16" s="42" t="str">
        <f t="shared" si="1"/>
        <v>OK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73"/>
      <c r="B17" s="43">
        <v>14</v>
      </c>
      <c r="C17" s="73"/>
      <c r="D17" s="43" t="s">
        <v>54</v>
      </c>
      <c r="E17" s="30" t="s">
        <v>69</v>
      </c>
      <c r="F17" s="30" t="s">
        <v>22</v>
      </c>
      <c r="G17" s="30" t="s">
        <v>53</v>
      </c>
      <c r="H17" s="30" t="s">
        <v>24</v>
      </c>
      <c r="I17" s="62">
        <v>10000</v>
      </c>
      <c r="J17" s="40">
        <v>15</v>
      </c>
      <c r="K17" s="63">
        <f t="shared" si="0"/>
        <v>15</v>
      </c>
      <c r="L17" s="42" t="str">
        <f t="shared" si="1"/>
        <v>OK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73"/>
      <c r="B18" s="43">
        <v>15</v>
      </c>
      <c r="C18" s="73"/>
      <c r="D18" s="43" t="s">
        <v>55</v>
      </c>
      <c r="E18" s="30" t="s">
        <v>69</v>
      </c>
      <c r="F18" s="30" t="s">
        <v>22</v>
      </c>
      <c r="G18" s="30" t="s">
        <v>51</v>
      </c>
      <c r="H18" s="30" t="s">
        <v>24</v>
      </c>
      <c r="I18" s="62">
        <v>500</v>
      </c>
      <c r="J18" s="40">
        <v>25</v>
      </c>
      <c r="K18" s="63">
        <f t="shared" si="0"/>
        <v>25</v>
      </c>
      <c r="L18" s="42" t="str">
        <f t="shared" si="1"/>
        <v>OK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x14ac:dyDescent="0.2">
      <c r="A19" s="73"/>
      <c r="B19" s="43">
        <v>16</v>
      </c>
      <c r="C19" s="73"/>
      <c r="D19" s="43" t="s">
        <v>56</v>
      </c>
      <c r="E19" s="30" t="s">
        <v>69</v>
      </c>
      <c r="F19" s="30" t="s">
        <v>22</v>
      </c>
      <c r="G19" s="30" t="s">
        <v>25</v>
      </c>
      <c r="H19" s="30" t="s">
        <v>24</v>
      </c>
      <c r="I19" s="62">
        <v>500</v>
      </c>
      <c r="J19" s="40">
        <v>13</v>
      </c>
      <c r="K19" s="63">
        <f t="shared" si="0"/>
        <v>13</v>
      </c>
      <c r="L19" s="42" t="str">
        <f t="shared" si="1"/>
        <v>OK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s="34" customFormat="1" ht="30" x14ac:dyDescent="0.2">
      <c r="A20" s="73"/>
      <c r="B20" s="43">
        <v>17</v>
      </c>
      <c r="C20" s="73"/>
      <c r="D20" s="43" t="s">
        <v>91</v>
      </c>
      <c r="E20" s="30" t="s">
        <v>69</v>
      </c>
      <c r="F20" s="30" t="s">
        <v>22</v>
      </c>
      <c r="G20" s="30" t="s">
        <v>25</v>
      </c>
      <c r="H20" s="30" t="s">
        <v>24</v>
      </c>
      <c r="I20" s="62">
        <v>2500</v>
      </c>
      <c r="J20" s="40">
        <v>40</v>
      </c>
      <c r="K20" s="63">
        <f t="shared" si="0"/>
        <v>40</v>
      </c>
      <c r="L20" s="42" t="str">
        <f t="shared" si="1"/>
        <v>OK</v>
      </c>
      <c r="M20" s="52"/>
      <c r="N20" s="53"/>
      <c r="O20" s="53"/>
      <c r="P20" s="52"/>
      <c r="Q20" s="53"/>
      <c r="R20" s="52"/>
      <c r="S20" s="53"/>
      <c r="T20" s="52"/>
      <c r="U20" s="52"/>
      <c r="V20" s="52"/>
      <c r="W20" s="52"/>
      <c r="X20" s="52"/>
      <c r="Y20" s="52"/>
      <c r="Z20" s="52"/>
    </row>
    <row r="21" spans="1:26" ht="30" x14ac:dyDescent="0.2">
      <c r="A21" s="73"/>
      <c r="B21" s="43">
        <v>18</v>
      </c>
      <c r="C21" s="73"/>
      <c r="D21" s="43" t="s">
        <v>57</v>
      </c>
      <c r="E21" s="30" t="s">
        <v>69</v>
      </c>
      <c r="F21" s="30" t="s">
        <v>22</v>
      </c>
      <c r="G21" s="30" t="s">
        <v>25</v>
      </c>
      <c r="H21" s="30" t="s">
        <v>24</v>
      </c>
      <c r="I21" s="62">
        <v>2500</v>
      </c>
      <c r="J21" s="40">
        <v>12</v>
      </c>
      <c r="K21" s="63">
        <f t="shared" si="0"/>
        <v>12</v>
      </c>
      <c r="L21" s="42" t="str">
        <f t="shared" si="1"/>
        <v>OK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30" x14ac:dyDescent="0.2">
      <c r="A22" s="73"/>
      <c r="B22" s="43">
        <v>19</v>
      </c>
      <c r="C22" s="73"/>
      <c r="D22" s="43" t="s">
        <v>58</v>
      </c>
      <c r="E22" s="30" t="s">
        <v>69</v>
      </c>
      <c r="F22" s="30" t="s">
        <v>22</v>
      </c>
      <c r="G22" s="30" t="s">
        <v>59</v>
      </c>
      <c r="H22" s="30" t="s">
        <v>24</v>
      </c>
      <c r="I22" s="62">
        <v>1500</v>
      </c>
      <c r="J22" s="41">
        <v>5</v>
      </c>
      <c r="K22" s="63">
        <f t="shared" si="0"/>
        <v>5</v>
      </c>
      <c r="L22" s="42" t="str">
        <f t="shared" si="1"/>
        <v>OK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73"/>
      <c r="B23" s="43">
        <v>20</v>
      </c>
      <c r="C23" s="73"/>
      <c r="D23" s="43" t="s">
        <v>92</v>
      </c>
      <c r="E23" s="30" t="s">
        <v>69</v>
      </c>
      <c r="F23" s="30" t="s">
        <v>22</v>
      </c>
      <c r="G23" s="30" t="s">
        <v>26</v>
      </c>
      <c r="H23" s="30" t="s">
        <v>24</v>
      </c>
      <c r="I23" s="62">
        <v>500</v>
      </c>
      <c r="J23" s="41">
        <v>26</v>
      </c>
      <c r="K23" s="63">
        <f t="shared" si="0"/>
        <v>26</v>
      </c>
      <c r="L23" s="42" t="str">
        <f t="shared" si="1"/>
        <v>OK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73"/>
      <c r="B24" s="43">
        <v>21</v>
      </c>
      <c r="C24" s="73"/>
      <c r="D24" s="43" t="s">
        <v>93</v>
      </c>
      <c r="E24" s="30" t="s">
        <v>69</v>
      </c>
      <c r="F24" s="30" t="s">
        <v>22</v>
      </c>
      <c r="G24" s="30" t="s">
        <v>26</v>
      </c>
      <c r="H24" s="30" t="s">
        <v>24</v>
      </c>
      <c r="I24" s="31">
        <v>500</v>
      </c>
      <c r="J24" s="41">
        <v>60</v>
      </c>
      <c r="K24" s="63">
        <f t="shared" si="0"/>
        <v>60</v>
      </c>
      <c r="L24" s="42" t="str">
        <f t="shared" si="1"/>
        <v>OK</v>
      </c>
      <c r="M24" s="52"/>
      <c r="N24" s="54"/>
      <c r="O24" s="54"/>
      <c r="P24" s="52"/>
      <c r="Q24" s="54"/>
      <c r="R24" s="52"/>
      <c r="S24" s="52"/>
      <c r="T24" s="52"/>
      <c r="U24" s="52"/>
      <c r="V24" s="52"/>
      <c r="W24" s="52"/>
      <c r="X24" s="52"/>
      <c r="Y24" s="52"/>
      <c r="Z24" s="52"/>
    </row>
    <row r="25" spans="1:26" s="34" customFormat="1" x14ac:dyDescent="0.2">
      <c r="A25" s="73"/>
      <c r="B25" s="43">
        <v>22</v>
      </c>
      <c r="C25" s="73"/>
      <c r="D25" s="43" t="s">
        <v>36</v>
      </c>
      <c r="E25" s="30" t="s">
        <v>69</v>
      </c>
      <c r="F25" s="30" t="s">
        <v>27</v>
      </c>
      <c r="G25" s="30" t="s">
        <v>28</v>
      </c>
      <c r="H25" s="30" t="s">
        <v>24</v>
      </c>
      <c r="I25" s="31">
        <v>2950</v>
      </c>
      <c r="J25" s="41">
        <v>12</v>
      </c>
      <c r="K25" s="63">
        <f t="shared" si="0"/>
        <v>12</v>
      </c>
      <c r="L25" s="42" t="str">
        <f t="shared" si="1"/>
        <v>OK</v>
      </c>
      <c r="M25" s="52"/>
      <c r="N25" s="55"/>
      <c r="O25" s="55"/>
      <c r="P25" s="52"/>
      <c r="Q25" s="55"/>
      <c r="R25" s="52"/>
      <c r="S25" s="53"/>
      <c r="T25" s="52"/>
      <c r="U25" s="52"/>
      <c r="V25" s="52"/>
      <c r="W25" s="52"/>
      <c r="X25" s="52"/>
      <c r="Y25" s="52"/>
      <c r="Z25" s="52"/>
    </row>
    <row r="26" spans="1:26" x14ac:dyDescent="0.2">
      <c r="A26" s="73"/>
      <c r="B26" s="43">
        <v>23</v>
      </c>
      <c r="C26" s="73"/>
      <c r="D26" s="43" t="s">
        <v>19</v>
      </c>
      <c r="E26" s="30" t="s">
        <v>69</v>
      </c>
      <c r="F26" s="30" t="s">
        <v>27</v>
      </c>
      <c r="G26" s="30" t="s">
        <v>28</v>
      </c>
      <c r="H26" s="30" t="s">
        <v>24</v>
      </c>
      <c r="I26" s="31">
        <v>2950</v>
      </c>
      <c r="J26" s="41">
        <v>7</v>
      </c>
      <c r="K26" s="63">
        <f t="shared" si="0"/>
        <v>7</v>
      </c>
      <c r="L26" s="42" t="str">
        <f t="shared" si="1"/>
        <v>OK</v>
      </c>
      <c r="M26" s="52"/>
      <c r="N26" s="54"/>
      <c r="O26" s="54"/>
      <c r="P26" s="52"/>
      <c r="Q26" s="54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73"/>
      <c r="B27" s="43">
        <v>24</v>
      </c>
      <c r="C27" s="73"/>
      <c r="D27" s="43" t="s">
        <v>31</v>
      </c>
      <c r="E27" s="30" t="s">
        <v>69</v>
      </c>
      <c r="F27" s="30" t="s">
        <v>27</v>
      </c>
      <c r="G27" s="30" t="s">
        <v>28</v>
      </c>
      <c r="H27" s="30" t="s">
        <v>24</v>
      </c>
      <c r="I27" s="31">
        <v>900</v>
      </c>
      <c r="J27" s="41">
        <v>24</v>
      </c>
      <c r="K27" s="63">
        <f t="shared" si="0"/>
        <v>24</v>
      </c>
      <c r="L27" s="42" t="str">
        <f t="shared" si="1"/>
        <v>OK</v>
      </c>
      <c r="M27" s="52"/>
      <c r="N27" s="54"/>
      <c r="O27" s="54"/>
      <c r="P27" s="52"/>
      <c r="Q27" s="54"/>
      <c r="R27" s="52"/>
      <c r="S27" s="52"/>
      <c r="T27" s="52"/>
      <c r="U27" s="52"/>
      <c r="V27" s="52"/>
      <c r="W27" s="52"/>
      <c r="X27" s="52"/>
      <c r="Y27" s="52"/>
      <c r="Z27" s="52"/>
    </row>
    <row r="28" spans="1:26" s="34" customFormat="1" x14ac:dyDescent="0.2">
      <c r="A28" s="73"/>
      <c r="B28" s="43">
        <v>25</v>
      </c>
      <c r="C28" s="73"/>
      <c r="D28" s="43" t="s">
        <v>37</v>
      </c>
      <c r="E28" s="30" t="s">
        <v>69</v>
      </c>
      <c r="F28" s="30" t="s">
        <v>22</v>
      </c>
      <c r="G28" s="30" t="s">
        <v>29</v>
      </c>
      <c r="H28" s="30" t="s">
        <v>24</v>
      </c>
      <c r="I28" s="31">
        <v>8</v>
      </c>
      <c r="J28" s="41">
        <v>2040</v>
      </c>
      <c r="K28" s="63">
        <f t="shared" si="0"/>
        <v>2040</v>
      </c>
      <c r="L28" s="42" t="str">
        <f t="shared" si="1"/>
        <v>OK</v>
      </c>
      <c r="M28" s="52"/>
      <c r="N28" s="55"/>
      <c r="O28" s="55"/>
      <c r="P28" s="52"/>
      <c r="Q28" s="55"/>
      <c r="R28" s="52"/>
      <c r="S28" s="53"/>
      <c r="T28" s="52"/>
      <c r="U28" s="52"/>
      <c r="V28" s="52"/>
      <c r="W28" s="52"/>
      <c r="X28" s="52"/>
      <c r="Y28" s="52"/>
      <c r="Z28" s="52"/>
    </row>
    <row r="29" spans="1:26" s="34" customFormat="1" x14ac:dyDescent="0.2">
      <c r="A29" s="73"/>
      <c r="B29" s="43">
        <v>26</v>
      </c>
      <c r="C29" s="73"/>
      <c r="D29" s="43" t="s">
        <v>38</v>
      </c>
      <c r="E29" s="30" t="s">
        <v>69</v>
      </c>
      <c r="F29" s="30" t="s">
        <v>22</v>
      </c>
      <c r="G29" s="30" t="s">
        <v>30</v>
      </c>
      <c r="H29" s="30" t="s">
        <v>24</v>
      </c>
      <c r="I29" s="31">
        <v>10</v>
      </c>
      <c r="J29" s="41">
        <v>354</v>
      </c>
      <c r="K29" s="58">
        <f t="shared" si="0"/>
        <v>354</v>
      </c>
      <c r="L29" s="42" t="str">
        <f t="shared" si="1"/>
        <v>OK</v>
      </c>
      <c r="M29" s="52"/>
      <c r="N29" s="55"/>
      <c r="O29" s="55"/>
      <c r="P29" s="52"/>
      <c r="Q29" s="55"/>
      <c r="R29" s="52"/>
      <c r="S29" s="53"/>
      <c r="T29" s="52"/>
      <c r="U29" s="52"/>
      <c r="V29" s="52"/>
      <c r="W29" s="52"/>
      <c r="X29" s="52"/>
      <c r="Y29" s="52"/>
      <c r="Z29" s="52"/>
    </row>
    <row r="30" spans="1:26" x14ac:dyDescent="0.2">
      <c r="A30" s="73"/>
      <c r="B30" s="43">
        <v>27</v>
      </c>
      <c r="C30" s="73"/>
      <c r="D30" s="43" t="s">
        <v>32</v>
      </c>
      <c r="E30" s="30" t="s">
        <v>69</v>
      </c>
      <c r="F30" s="30" t="s">
        <v>27</v>
      </c>
      <c r="G30" s="30" t="s">
        <v>28</v>
      </c>
      <c r="H30" s="30" t="s">
        <v>24</v>
      </c>
      <c r="I30" s="31">
        <v>900</v>
      </c>
      <c r="J30" s="41">
        <v>20</v>
      </c>
      <c r="K30" s="58">
        <f t="shared" si="0"/>
        <v>20</v>
      </c>
      <c r="L30" s="42" t="str">
        <f t="shared" si="1"/>
        <v>OK</v>
      </c>
      <c r="M30" s="52"/>
      <c r="N30" s="54"/>
      <c r="O30" s="54"/>
      <c r="P30" s="52"/>
      <c r="Q30" s="54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73"/>
      <c r="B31" s="43">
        <v>28</v>
      </c>
      <c r="C31" s="73"/>
      <c r="D31" s="45" t="s">
        <v>33</v>
      </c>
      <c r="E31" s="30" t="s">
        <v>69</v>
      </c>
      <c r="F31" s="46" t="s">
        <v>35</v>
      </c>
      <c r="G31" s="46" t="s">
        <v>34</v>
      </c>
      <c r="H31" s="30" t="s">
        <v>24</v>
      </c>
      <c r="I31" s="31">
        <v>2000</v>
      </c>
      <c r="J31" s="41">
        <v>7</v>
      </c>
      <c r="K31" s="58">
        <f t="shared" si="0"/>
        <v>7</v>
      </c>
      <c r="L31" s="42" t="str">
        <f t="shared" si="1"/>
        <v>OK</v>
      </c>
      <c r="M31" s="52"/>
      <c r="N31" s="57"/>
      <c r="O31" s="54"/>
      <c r="P31" s="52"/>
      <c r="Q31" s="5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0" x14ac:dyDescent="0.2">
      <c r="A32" s="73"/>
      <c r="B32" s="43">
        <v>29</v>
      </c>
      <c r="C32" s="73"/>
      <c r="D32" s="45" t="s">
        <v>39</v>
      </c>
      <c r="E32" s="30" t="s">
        <v>69</v>
      </c>
      <c r="F32" s="46" t="s">
        <v>22</v>
      </c>
      <c r="G32" s="46" t="s">
        <v>23</v>
      </c>
      <c r="H32" s="64" t="s">
        <v>24</v>
      </c>
      <c r="I32" s="31">
        <v>2500</v>
      </c>
      <c r="J32" s="41">
        <v>4</v>
      </c>
      <c r="K32" s="58">
        <f t="shared" si="0"/>
        <v>4</v>
      </c>
      <c r="L32" s="42" t="str">
        <f t="shared" si="1"/>
        <v>OK</v>
      </c>
      <c r="M32" s="52"/>
      <c r="N32" s="56"/>
      <c r="O32" s="52"/>
      <c r="P32" s="52"/>
      <c r="Q32" s="56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0" x14ac:dyDescent="0.2">
      <c r="A33" s="73"/>
      <c r="B33" s="43">
        <v>30</v>
      </c>
      <c r="C33" s="73"/>
      <c r="D33" s="45" t="s">
        <v>94</v>
      </c>
      <c r="E33" s="30" t="s">
        <v>69</v>
      </c>
      <c r="F33" s="46" t="s">
        <v>22</v>
      </c>
      <c r="G33" s="46" t="s">
        <v>23</v>
      </c>
      <c r="H33" s="64" t="s">
        <v>24</v>
      </c>
      <c r="I33" s="31">
        <v>929</v>
      </c>
      <c r="J33" s="41">
        <v>10</v>
      </c>
      <c r="K33" s="58">
        <f t="shared" si="0"/>
        <v>10</v>
      </c>
      <c r="L33" s="42" t="str">
        <f t="shared" si="1"/>
        <v>OK</v>
      </c>
      <c r="M33" s="52"/>
      <c r="N33" s="56"/>
      <c r="O33" s="52"/>
      <c r="P33" s="52"/>
      <c r="Q33" s="56"/>
      <c r="R33" s="52"/>
      <c r="S33" s="52"/>
      <c r="T33" s="52"/>
      <c r="U33" s="52"/>
      <c r="V33" s="52"/>
      <c r="W33" s="52"/>
      <c r="X33" s="52"/>
      <c r="Y33" s="52"/>
      <c r="Z33" s="52"/>
    </row>
    <row r="34" spans="1:26" x14ac:dyDescent="0.2">
      <c r="A34" s="73"/>
      <c r="B34" s="43">
        <v>31</v>
      </c>
      <c r="C34" s="73"/>
      <c r="D34" s="45" t="s">
        <v>40</v>
      </c>
      <c r="E34" s="30" t="s">
        <v>69</v>
      </c>
      <c r="F34" s="46" t="s">
        <v>22</v>
      </c>
      <c r="G34" s="46" t="s">
        <v>23</v>
      </c>
      <c r="H34" s="64" t="s">
        <v>24</v>
      </c>
      <c r="I34" s="31">
        <v>300</v>
      </c>
      <c r="J34" s="41">
        <v>4</v>
      </c>
      <c r="K34" s="58">
        <f t="shared" si="0"/>
        <v>4</v>
      </c>
      <c r="L34" s="42" t="str">
        <f t="shared" si="1"/>
        <v>OK</v>
      </c>
      <c r="M34" s="52"/>
      <c r="N34" s="56"/>
      <c r="O34" s="56"/>
      <c r="P34" s="52"/>
      <c r="Q34" s="56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2">
      <c r="A35" s="73"/>
      <c r="B35" s="43">
        <v>32</v>
      </c>
      <c r="C35" s="73"/>
      <c r="D35" s="45" t="s">
        <v>41</v>
      </c>
      <c r="E35" s="30" t="s">
        <v>69</v>
      </c>
      <c r="F35" s="46" t="s">
        <v>27</v>
      </c>
      <c r="G35" s="46" t="s">
        <v>28</v>
      </c>
      <c r="H35" s="64" t="s">
        <v>24</v>
      </c>
      <c r="I35" s="31">
        <v>300</v>
      </c>
      <c r="J35" s="41">
        <v>30</v>
      </c>
      <c r="K35" s="58">
        <f t="shared" si="0"/>
        <v>30</v>
      </c>
      <c r="L35" s="42" t="str">
        <f t="shared" si="1"/>
        <v>OK</v>
      </c>
      <c r="M35" s="52"/>
      <c r="N35" s="56"/>
      <c r="O35" s="56"/>
      <c r="P35" s="52"/>
      <c r="Q35" s="56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2">
      <c r="A36" s="73"/>
      <c r="B36" s="43">
        <v>33</v>
      </c>
      <c r="C36" s="73"/>
      <c r="D36" s="43" t="s">
        <v>42</v>
      </c>
      <c r="E36" s="30" t="s">
        <v>69</v>
      </c>
      <c r="F36" s="30" t="s">
        <v>27</v>
      </c>
      <c r="G36" s="30" t="s">
        <v>28</v>
      </c>
      <c r="H36" s="64" t="s">
        <v>24</v>
      </c>
      <c r="I36" s="31">
        <v>300</v>
      </c>
      <c r="J36" s="41">
        <v>30</v>
      </c>
      <c r="K36" s="58">
        <f t="shared" si="0"/>
        <v>30</v>
      </c>
      <c r="L36" s="42" t="str">
        <f t="shared" si="1"/>
        <v>OK</v>
      </c>
      <c r="M36" s="52"/>
      <c r="N36" s="56"/>
      <c r="O36" s="56"/>
      <c r="P36" s="52"/>
      <c r="Q36" s="56"/>
      <c r="R36" s="52"/>
      <c r="S36" s="52"/>
      <c r="T36" s="52"/>
      <c r="U36" s="52"/>
      <c r="V36" s="52"/>
      <c r="W36" s="52"/>
      <c r="X36" s="52"/>
      <c r="Y36" s="52"/>
      <c r="Z36" s="52"/>
    </row>
    <row r="37" spans="1:26" x14ac:dyDescent="0.2">
      <c r="A37" s="73"/>
      <c r="B37" s="43">
        <v>34</v>
      </c>
      <c r="C37" s="73"/>
      <c r="D37" s="43" t="s">
        <v>95</v>
      </c>
      <c r="E37" s="30" t="s">
        <v>69</v>
      </c>
      <c r="F37" s="30" t="s">
        <v>22</v>
      </c>
      <c r="G37" s="30" t="s">
        <v>23</v>
      </c>
      <c r="H37" s="64" t="s">
        <v>24</v>
      </c>
      <c r="I37" s="31">
        <v>520</v>
      </c>
      <c r="J37" s="41">
        <v>4</v>
      </c>
      <c r="K37" s="58">
        <f t="shared" si="0"/>
        <v>4</v>
      </c>
      <c r="L37" s="42" t="str">
        <f t="shared" si="1"/>
        <v>OK</v>
      </c>
      <c r="M37" s="52"/>
      <c r="N37" s="56"/>
      <c r="O37" s="56"/>
      <c r="P37" s="52"/>
      <c r="Q37" s="56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45" x14ac:dyDescent="0.2">
      <c r="A38" s="73"/>
      <c r="B38" s="43">
        <v>35</v>
      </c>
      <c r="C38" s="73"/>
      <c r="D38" s="45" t="s">
        <v>96</v>
      </c>
      <c r="E38" s="30" t="s">
        <v>69</v>
      </c>
      <c r="F38" s="46" t="s">
        <v>22</v>
      </c>
      <c r="G38" s="46" t="s">
        <v>23</v>
      </c>
      <c r="H38" s="64" t="s">
        <v>24</v>
      </c>
      <c r="I38" s="31">
        <v>350</v>
      </c>
      <c r="J38" s="41">
        <v>52</v>
      </c>
      <c r="K38" s="58">
        <f t="shared" si="0"/>
        <v>52</v>
      </c>
      <c r="L38" s="42" t="str">
        <f t="shared" si="1"/>
        <v>OK</v>
      </c>
      <c r="M38" s="52"/>
      <c r="N38" s="56"/>
      <c r="O38" s="56"/>
      <c r="P38" s="52"/>
      <c r="Q38" s="56"/>
      <c r="R38" s="52"/>
      <c r="S38" s="52"/>
      <c r="T38" s="52"/>
      <c r="U38" s="52"/>
      <c r="V38" s="52"/>
      <c r="W38" s="52"/>
      <c r="X38" s="52"/>
      <c r="Y38" s="52"/>
      <c r="Z38" s="52"/>
    </row>
    <row r="39" spans="1:26" x14ac:dyDescent="0.2">
      <c r="A39" s="73"/>
      <c r="B39" s="43">
        <v>36</v>
      </c>
      <c r="C39" s="73"/>
      <c r="D39" s="45" t="s">
        <v>43</v>
      </c>
      <c r="E39" s="30" t="s">
        <v>69</v>
      </c>
      <c r="F39" s="46" t="s">
        <v>22</v>
      </c>
      <c r="G39" s="46" t="s">
        <v>23</v>
      </c>
      <c r="H39" s="64" t="s">
        <v>24</v>
      </c>
      <c r="I39" s="31">
        <v>250</v>
      </c>
      <c r="J39" s="41">
        <v>4</v>
      </c>
      <c r="K39" s="58">
        <f t="shared" si="0"/>
        <v>4</v>
      </c>
      <c r="L39" s="42" t="str">
        <f t="shared" si="1"/>
        <v>OK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x14ac:dyDescent="0.2">
      <c r="A40" s="73"/>
      <c r="B40" s="43">
        <v>37</v>
      </c>
      <c r="C40" s="73"/>
      <c r="D40" s="45" t="s">
        <v>44</v>
      </c>
      <c r="E40" s="30" t="s">
        <v>69</v>
      </c>
      <c r="F40" s="46" t="s">
        <v>22</v>
      </c>
      <c r="G40" s="46" t="s">
        <v>23</v>
      </c>
      <c r="H40" s="64" t="s">
        <v>24</v>
      </c>
      <c r="I40" s="31">
        <v>1000</v>
      </c>
      <c r="J40" s="41">
        <v>2</v>
      </c>
      <c r="K40" s="58">
        <f t="shared" si="0"/>
        <v>2</v>
      </c>
      <c r="L40" s="42" t="str">
        <f t="shared" si="1"/>
        <v>OK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0" x14ac:dyDescent="0.2">
      <c r="A41" s="73"/>
      <c r="B41" s="43">
        <v>38</v>
      </c>
      <c r="C41" s="73"/>
      <c r="D41" s="45" t="s">
        <v>97</v>
      </c>
      <c r="E41" s="30" t="s">
        <v>69</v>
      </c>
      <c r="F41" s="46" t="s">
        <v>22</v>
      </c>
      <c r="G41" s="46" t="s">
        <v>23</v>
      </c>
      <c r="H41" s="64" t="s">
        <v>24</v>
      </c>
      <c r="I41" s="31">
        <v>1200</v>
      </c>
      <c r="J41" s="41">
        <v>6</v>
      </c>
      <c r="K41" s="58">
        <f t="shared" si="0"/>
        <v>6</v>
      </c>
      <c r="L41" s="42" t="str">
        <f t="shared" si="1"/>
        <v>OK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45" x14ac:dyDescent="0.2">
      <c r="A42" s="73"/>
      <c r="B42" s="43">
        <v>39</v>
      </c>
      <c r="C42" s="73"/>
      <c r="D42" s="45" t="s">
        <v>98</v>
      </c>
      <c r="E42" s="30" t="s">
        <v>69</v>
      </c>
      <c r="F42" s="46" t="s">
        <v>22</v>
      </c>
      <c r="G42" s="46" t="s">
        <v>23</v>
      </c>
      <c r="H42" s="64" t="s">
        <v>24</v>
      </c>
      <c r="I42" s="31">
        <v>1500</v>
      </c>
      <c r="J42" s="41">
        <v>6</v>
      </c>
      <c r="K42" s="58">
        <f t="shared" si="0"/>
        <v>6</v>
      </c>
      <c r="L42" s="42" t="str">
        <f t="shared" si="1"/>
        <v>OK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30" x14ac:dyDescent="0.2">
      <c r="A43" s="73"/>
      <c r="B43" s="43">
        <v>40</v>
      </c>
      <c r="C43" s="73"/>
      <c r="D43" s="45" t="s">
        <v>99</v>
      </c>
      <c r="E43" s="30" t="s">
        <v>69</v>
      </c>
      <c r="F43" s="46" t="s">
        <v>22</v>
      </c>
      <c r="G43" s="46" t="s">
        <v>23</v>
      </c>
      <c r="H43" s="64" t="s">
        <v>24</v>
      </c>
      <c r="I43" s="31">
        <v>1500</v>
      </c>
      <c r="J43" s="41">
        <v>10</v>
      </c>
      <c r="K43" s="58">
        <f t="shared" si="0"/>
        <v>10</v>
      </c>
      <c r="L43" s="42" t="str">
        <f t="shared" si="1"/>
        <v>OK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s="34" customFormat="1" x14ac:dyDescent="0.2">
      <c r="A44" s="73"/>
      <c r="B44" s="43">
        <v>41</v>
      </c>
      <c r="C44" s="73"/>
      <c r="D44" s="45" t="s">
        <v>100</v>
      </c>
      <c r="E44" s="30" t="s">
        <v>69</v>
      </c>
      <c r="F44" s="46" t="s">
        <v>22</v>
      </c>
      <c r="G44" s="46" t="s">
        <v>23</v>
      </c>
      <c r="H44" s="64" t="s">
        <v>24</v>
      </c>
      <c r="I44" s="31">
        <v>1500</v>
      </c>
      <c r="J44" s="41">
        <v>20</v>
      </c>
      <c r="K44" s="58">
        <f t="shared" si="0"/>
        <v>20</v>
      </c>
      <c r="L44" s="42" t="str">
        <f t="shared" si="1"/>
        <v>OK</v>
      </c>
      <c r="M44" s="52"/>
      <c r="N44" s="53"/>
      <c r="O44" s="53"/>
      <c r="P44" s="52"/>
      <c r="Q44" s="53"/>
      <c r="R44" s="52"/>
      <c r="S44" s="53"/>
      <c r="T44" s="52"/>
      <c r="U44" s="52"/>
      <c r="V44" s="52"/>
      <c r="W44" s="52"/>
      <c r="X44" s="52"/>
      <c r="Y44" s="52"/>
      <c r="Z44" s="52"/>
    </row>
    <row r="45" spans="1:26" ht="30" x14ac:dyDescent="0.2">
      <c r="A45" s="73"/>
      <c r="B45" s="43">
        <v>42</v>
      </c>
      <c r="C45" s="73"/>
      <c r="D45" s="45" t="s">
        <v>45</v>
      </c>
      <c r="E45" s="30" t="s">
        <v>69</v>
      </c>
      <c r="F45" s="46" t="s">
        <v>22</v>
      </c>
      <c r="G45" s="46" t="s">
        <v>23</v>
      </c>
      <c r="H45" s="64" t="s">
        <v>24</v>
      </c>
      <c r="I45" s="31">
        <v>500</v>
      </c>
      <c r="J45" s="41">
        <v>5</v>
      </c>
      <c r="K45" s="58">
        <f t="shared" si="0"/>
        <v>5</v>
      </c>
      <c r="L45" s="42" t="str">
        <f t="shared" si="1"/>
        <v>OK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x14ac:dyDescent="0.2">
      <c r="A46" s="73"/>
      <c r="B46" s="43">
        <v>43</v>
      </c>
      <c r="C46" s="73"/>
      <c r="D46" s="45" t="s">
        <v>101</v>
      </c>
      <c r="E46" s="30" t="s">
        <v>69</v>
      </c>
      <c r="F46" s="46" t="s">
        <v>22</v>
      </c>
      <c r="G46" s="46" t="s">
        <v>23</v>
      </c>
      <c r="H46" s="64" t="s">
        <v>24</v>
      </c>
      <c r="I46" s="31">
        <v>500</v>
      </c>
      <c r="J46" s="41">
        <v>3</v>
      </c>
      <c r="K46" s="58">
        <f t="shared" si="0"/>
        <v>3</v>
      </c>
      <c r="L46" s="42" t="str">
        <f t="shared" si="1"/>
        <v>OK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x14ac:dyDescent="0.2">
      <c r="A47" s="73"/>
      <c r="B47" s="43">
        <v>44</v>
      </c>
      <c r="C47" s="73"/>
      <c r="D47" s="45" t="s">
        <v>46</v>
      </c>
      <c r="E47" s="30" t="s">
        <v>69</v>
      </c>
      <c r="F47" s="46" t="s">
        <v>22</v>
      </c>
      <c r="G47" s="46" t="s">
        <v>23</v>
      </c>
      <c r="H47" s="64" t="s">
        <v>24</v>
      </c>
      <c r="I47" s="31">
        <v>1000</v>
      </c>
      <c r="J47" s="41">
        <v>4</v>
      </c>
      <c r="K47" s="58">
        <f t="shared" si="0"/>
        <v>4</v>
      </c>
      <c r="L47" s="42" t="str">
        <f t="shared" si="1"/>
        <v>OK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45" x14ac:dyDescent="0.2">
      <c r="A48" s="73"/>
      <c r="B48" s="43">
        <v>45</v>
      </c>
      <c r="C48" s="73"/>
      <c r="D48" s="43" t="s">
        <v>47</v>
      </c>
      <c r="E48" s="30" t="s">
        <v>69</v>
      </c>
      <c r="F48" s="30" t="s">
        <v>27</v>
      </c>
      <c r="G48" s="30" t="s">
        <v>28</v>
      </c>
      <c r="H48" s="64" t="s">
        <v>24</v>
      </c>
      <c r="I48" s="31">
        <v>1500</v>
      </c>
      <c r="J48" s="41">
        <v>10</v>
      </c>
      <c r="K48" s="58">
        <f t="shared" si="0"/>
        <v>10</v>
      </c>
      <c r="L48" s="42" t="str">
        <f t="shared" si="1"/>
        <v>OK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s="34" customFormat="1" ht="30" x14ac:dyDescent="0.2">
      <c r="A49" s="73"/>
      <c r="B49" s="43">
        <v>46</v>
      </c>
      <c r="C49" s="73"/>
      <c r="D49" s="45" t="s">
        <v>102</v>
      </c>
      <c r="E49" s="30" t="s">
        <v>69</v>
      </c>
      <c r="F49" s="46" t="s">
        <v>22</v>
      </c>
      <c r="G49" s="46">
        <v>50261001</v>
      </c>
      <c r="H49" s="65">
        <v>33903922</v>
      </c>
      <c r="I49" s="31">
        <v>500</v>
      </c>
      <c r="J49" s="41">
        <v>15</v>
      </c>
      <c r="K49" s="58">
        <f t="shared" si="0"/>
        <v>15</v>
      </c>
      <c r="L49" s="42" t="str">
        <f t="shared" si="1"/>
        <v>OK</v>
      </c>
      <c r="M49" s="52"/>
      <c r="N49" s="53"/>
      <c r="O49" s="53"/>
      <c r="P49" s="52"/>
      <c r="Q49" s="53"/>
      <c r="R49" s="52"/>
      <c r="S49" s="53"/>
      <c r="T49" s="52"/>
      <c r="U49" s="52"/>
      <c r="V49" s="52"/>
      <c r="W49" s="52"/>
      <c r="X49" s="52"/>
      <c r="Y49" s="52"/>
      <c r="Z49" s="52"/>
    </row>
    <row r="50" spans="1:26" x14ac:dyDescent="0.2">
      <c r="A50" s="74"/>
      <c r="B50" s="43">
        <v>47</v>
      </c>
      <c r="C50" s="74"/>
      <c r="D50" s="45" t="s">
        <v>48</v>
      </c>
      <c r="E50" s="30" t="s">
        <v>69</v>
      </c>
      <c r="F50" s="46" t="s">
        <v>22</v>
      </c>
      <c r="G50" s="46" t="s">
        <v>23</v>
      </c>
      <c r="H50" s="64" t="s">
        <v>24</v>
      </c>
      <c r="I50" s="31">
        <v>2500</v>
      </c>
      <c r="J50" s="41">
        <v>5</v>
      </c>
      <c r="K50" s="58">
        <f t="shared" si="0"/>
        <v>5</v>
      </c>
      <c r="L50" s="42" t="str">
        <f t="shared" si="1"/>
        <v>OK</v>
      </c>
      <c r="M50" s="52"/>
      <c r="N50" s="56"/>
      <c r="O50" s="56"/>
      <c r="P50" s="52"/>
      <c r="Q50" s="56"/>
      <c r="R50" s="52"/>
      <c r="S50" s="52"/>
      <c r="T50" s="52"/>
      <c r="U50" s="52"/>
      <c r="V50" s="52"/>
      <c r="W50" s="52"/>
      <c r="X50" s="52"/>
      <c r="Y50" s="52"/>
      <c r="Z50" s="52"/>
    </row>
    <row r="51" spans="1:26" x14ac:dyDescent="0.2">
      <c r="I51" s="44"/>
      <c r="J51" s="61">
        <f>SUM(J4:J50)</f>
        <v>3222</v>
      </c>
      <c r="K51" s="61">
        <f>SUM(K4:K50)</f>
        <v>3222</v>
      </c>
      <c r="M51" s="49" cm="1">
        <f t="array" ref="M51">SUMPRODUCT($I$4:$I$50*M4:M50)</f>
        <v>0</v>
      </c>
      <c r="N51" s="49" cm="1">
        <f t="array" ref="N51">SUMPRODUCT($I$4:$I$50*N4:N50)</f>
        <v>0</v>
      </c>
      <c r="O51" s="49" cm="1">
        <f t="array" ref="O51">SUMPRODUCT($I$4:$I$50*O4:O50)</f>
        <v>0</v>
      </c>
      <c r="P51" s="49" cm="1">
        <f t="array" ref="P51">SUMPRODUCT($I$4:$I$50*P4:P50)</f>
        <v>0</v>
      </c>
      <c r="Q51" s="49" cm="1">
        <f t="array" ref="Q51">SUMPRODUCT($I$4:$I$50*Q4:Q50)</f>
        <v>0</v>
      </c>
      <c r="R51" s="49" cm="1">
        <f t="array" ref="R51">SUMPRODUCT($I$4:$I$50*R4:R50)</f>
        <v>0</v>
      </c>
      <c r="S51" s="49" cm="1">
        <f t="array" ref="S51">SUMPRODUCT($I$4:$I$50*S4:S50)</f>
        <v>0</v>
      </c>
      <c r="T51" s="49" cm="1">
        <f t="array" ref="T51">SUMPRODUCT($I$4:$I$50*T4:T50)</f>
        <v>0</v>
      </c>
      <c r="U51" s="49" cm="1">
        <f t="array" ref="U51">SUMPRODUCT($I$4:$I$50*U4:U50)</f>
        <v>0</v>
      </c>
      <c r="V51" s="49" cm="1">
        <f t="array" ref="V51">SUMPRODUCT($I$4:$I$50*V4:V50)</f>
        <v>0</v>
      </c>
      <c r="W51" s="49" cm="1">
        <f t="array" ref="W51">SUMPRODUCT($I$4:$I$50*W4:W50)</f>
        <v>0</v>
      </c>
      <c r="X51" s="49" cm="1">
        <f t="array" ref="X51">SUMPRODUCT($I$4:$I$50*X4:X50)</f>
        <v>0</v>
      </c>
      <c r="Y51" s="49" cm="1">
        <f t="array" ref="Y51">SUMPRODUCT($I$4:$I$50*Y4:Y50)</f>
        <v>0</v>
      </c>
      <c r="Z51" s="49" cm="1">
        <f t="array" ref="Z51">SUMPRODUCT($I$4:$I$50*Z4:Z50)</f>
        <v>0</v>
      </c>
    </row>
  </sheetData>
  <mergeCells count="20">
    <mergeCell ref="Z1:Z2"/>
    <mergeCell ref="V1:V2"/>
    <mergeCell ref="D1:I1"/>
    <mergeCell ref="A2:L2"/>
    <mergeCell ref="A1:C1"/>
    <mergeCell ref="J1:L1"/>
    <mergeCell ref="T1:T2"/>
    <mergeCell ref="U1:U2"/>
    <mergeCell ref="W1:W2"/>
    <mergeCell ref="Q1:Q2"/>
    <mergeCell ref="R1:R2"/>
    <mergeCell ref="S1:S2"/>
    <mergeCell ref="M1:M2"/>
    <mergeCell ref="O1:O2"/>
    <mergeCell ref="P1:P2"/>
    <mergeCell ref="N1:N2"/>
    <mergeCell ref="C4:C50"/>
    <mergeCell ref="A4:A50"/>
    <mergeCell ref="X1:X2"/>
    <mergeCell ref="Y1:Y2"/>
  </mergeCells>
  <phoneticPr fontId="0" type="noConversion"/>
  <conditionalFormatting sqref="K4:K50">
    <cfRule type="cellIs" dxfId="27" priority="1" operator="lessThan">
      <formula>0</formula>
    </cfRule>
  </conditionalFormatting>
  <conditionalFormatting sqref="M4:Z50">
    <cfRule type="cellIs" dxfId="26" priority="3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1"/>
  <sheetViews>
    <sheetView zoomScale="90" zoomScaleNormal="90" workbookViewId="0">
      <selection activeCell="J55" sqref="J55"/>
    </sheetView>
  </sheetViews>
  <sheetFormatPr defaultColWidth="9.7109375" defaultRowHeight="15" x14ac:dyDescent="0.2"/>
  <cols>
    <col min="1" max="2" width="6.42578125" style="3" customWidth="1"/>
    <col min="3" max="3" width="16" style="60" customWidth="1"/>
    <col min="4" max="4" width="42" style="1" customWidth="1"/>
    <col min="5" max="5" width="10.7109375" style="1" customWidth="1"/>
    <col min="6" max="6" width="7.28515625" style="1" customWidth="1"/>
    <col min="7" max="7" width="10.7109375" style="1" customWidth="1"/>
    <col min="8" max="8" width="13.7109375" style="1" customWidth="1"/>
    <col min="9" max="9" width="14.28515625" style="1" customWidth="1"/>
    <col min="10" max="10" width="10" style="47" bestFit="1" customWidth="1"/>
    <col min="11" max="11" width="11" style="22" bestFit="1" customWidth="1"/>
    <col min="12" max="12" width="9" style="48" customWidth="1"/>
    <col min="13" max="14" width="15.140625" style="50" customWidth="1"/>
    <col min="15" max="26" width="13.7109375" style="50" customWidth="1"/>
    <col min="27" max="16384" width="9.7109375" style="3"/>
  </cols>
  <sheetData>
    <row r="1" spans="1:26" ht="39.75" customHeight="1" x14ac:dyDescent="0.2">
      <c r="A1" s="75" t="s">
        <v>84</v>
      </c>
      <c r="B1" s="75"/>
      <c r="C1" s="75"/>
      <c r="D1" s="75" t="s">
        <v>85</v>
      </c>
      <c r="E1" s="75"/>
      <c r="F1" s="75"/>
      <c r="G1" s="75"/>
      <c r="H1" s="75"/>
      <c r="I1" s="75"/>
      <c r="J1" s="76" t="s">
        <v>86</v>
      </c>
      <c r="K1" s="76"/>
      <c r="L1" s="76"/>
      <c r="M1" s="71" t="s">
        <v>103</v>
      </c>
      <c r="N1" s="71" t="s">
        <v>103</v>
      </c>
      <c r="O1" s="71" t="s">
        <v>103</v>
      </c>
      <c r="P1" s="71" t="s">
        <v>103</v>
      </c>
      <c r="Q1" s="71" t="s">
        <v>103</v>
      </c>
      <c r="R1" s="71" t="s">
        <v>103</v>
      </c>
      <c r="S1" s="71" t="s">
        <v>103</v>
      </c>
      <c r="T1" s="71" t="s">
        <v>103</v>
      </c>
      <c r="U1" s="71" t="s">
        <v>103</v>
      </c>
      <c r="V1" s="71" t="s">
        <v>103</v>
      </c>
      <c r="W1" s="71" t="s">
        <v>103</v>
      </c>
      <c r="X1" s="71" t="s">
        <v>103</v>
      </c>
      <c r="Y1" s="71" t="s">
        <v>103</v>
      </c>
      <c r="Z1" s="71" t="s">
        <v>103</v>
      </c>
    </row>
    <row r="2" spans="1:26" ht="18" customHeight="1" x14ac:dyDescent="0.2">
      <c r="A2" s="76" t="s">
        <v>71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37.5" customHeight="1" x14ac:dyDescent="0.2">
      <c r="A3" s="35" t="s">
        <v>62</v>
      </c>
      <c r="B3" s="59" t="s">
        <v>63</v>
      </c>
      <c r="C3" s="35" t="s">
        <v>64</v>
      </c>
      <c r="D3" s="35" t="s">
        <v>65</v>
      </c>
      <c r="E3" s="35" t="s">
        <v>67</v>
      </c>
      <c r="F3" s="35" t="s">
        <v>20</v>
      </c>
      <c r="G3" s="35" t="s">
        <v>68</v>
      </c>
      <c r="H3" s="35" t="s">
        <v>21</v>
      </c>
      <c r="I3" s="36" t="s">
        <v>66</v>
      </c>
      <c r="J3" s="37" t="s">
        <v>2</v>
      </c>
      <c r="K3" s="38" t="s">
        <v>0</v>
      </c>
      <c r="L3" s="39" t="s">
        <v>1</v>
      </c>
      <c r="M3" s="33" t="s">
        <v>60</v>
      </c>
      <c r="N3" s="33" t="s">
        <v>60</v>
      </c>
      <c r="O3" s="33" t="s">
        <v>60</v>
      </c>
      <c r="P3" s="33" t="s">
        <v>60</v>
      </c>
      <c r="Q3" s="33" t="s">
        <v>60</v>
      </c>
      <c r="R3" s="33" t="s">
        <v>60</v>
      </c>
      <c r="S3" s="33" t="s">
        <v>60</v>
      </c>
      <c r="T3" s="33" t="s">
        <v>60</v>
      </c>
      <c r="U3" s="33" t="s">
        <v>60</v>
      </c>
      <c r="V3" s="33" t="s">
        <v>60</v>
      </c>
      <c r="W3" s="33" t="s">
        <v>60</v>
      </c>
      <c r="X3" s="33" t="s">
        <v>60</v>
      </c>
      <c r="Y3" s="33" t="s">
        <v>60</v>
      </c>
      <c r="Z3" s="33" t="s">
        <v>60</v>
      </c>
    </row>
    <row r="4" spans="1:26" ht="30" x14ac:dyDescent="0.2">
      <c r="A4" s="72">
        <v>1</v>
      </c>
      <c r="B4" s="43">
        <v>1</v>
      </c>
      <c r="C4" s="72" t="s">
        <v>87</v>
      </c>
      <c r="D4" s="43" t="s">
        <v>11</v>
      </c>
      <c r="E4" s="30" t="s">
        <v>69</v>
      </c>
      <c r="F4" s="30" t="s">
        <v>22</v>
      </c>
      <c r="G4" s="30" t="s">
        <v>23</v>
      </c>
      <c r="H4" s="30" t="s">
        <v>24</v>
      </c>
      <c r="I4" s="62">
        <v>1900</v>
      </c>
      <c r="J4" s="40">
        <v>2</v>
      </c>
      <c r="K4" s="63">
        <f t="shared" ref="K4:K50" si="0">J4-(SUM(M4:Z4))</f>
        <v>2</v>
      </c>
      <c r="L4" s="42" t="str">
        <f>IF(K4&lt;0,"ATENÇÃO","OK")</f>
        <v>OK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30" x14ac:dyDescent="0.2">
      <c r="A5" s="73"/>
      <c r="B5" s="43">
        <v>2</v>
      </c>
      <c r="C5" s="73"/>
      <c r="D5" s="43" t="s">
        <v>12</v>
      </c>
      <c r="E5" s="30" t="s">
        <v>69</v>
      </c>
      <c r="F5" s="30" t="s">
        <v>22</v>
      </c>
      <c r="G5" s="30" t="s">
        <v>23</v>
      </c>
      <c r="H5" s="30" t="s">
        <v>24</v>
      </c>
      <c r="I5" s="62">
        <v>1900</v>
      </c>
      <c r="J5" s="40">
        <v>4</v>
      </c>
      <c r="K5" s="63">
        <f t="shared" si="0"/>
        <v>4</v>
      </c>
      <c r="L5" s="42" t="str">
        <f t="shared" ref="L5:L50" si="1">IF(K5&lt;0,"ATENÇÃO","OK")</f>
        <v>OK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">
      <c r="A6" s="73"/>
      <c r="B6" s="43">
        <v>3</v>
      </c>
      <c r="C6" s="73"/>
      <c r="D6" s="43" t="s">
        <v>13</v>
      </c>
      <c r="E6" s="30" t="s">
        <v>69</v>
      </c>
      <c r="F6" s="30" t="s">
        <v>22</v>
      </c>
      <c r="G6" s="30" t="s">
        <v>49</v>
      </c>
      <c r="H6" s="30" t="s">
        <v>24</v>
      </c>
      <c r="I6" s="62">
        <v>1900</v>
      </c>
      <c r="J6" s="40">
        <v>4</v>
      </c>
      <c r="K6" s="63">
        <f t="shared" si="0"/>
        <v>4</v>
      </c>
      <c r="L6" s="42" t="str">
        <f t="shared" si="1"/>
        <v>OK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x14ac:dyDescent="0.2">
      <c r="A7" s="73"/>
      <c r="B7" s="43">
        <v>4</v>
      </c>
      <c r="C7" s="73"/>
      <c r="D7" s="43" t="s">
        <v>70</v>
      </c>
      <c r="E7" s="30" t="s">
        <v>69</v>
      </c>
      <c r="F7" s="30" t="s">
        <v>22</v>
      </c>
      <c r="G7" s="30" t="s">
        <v>23</v>
      </c>
      <c r="H7" s="30" t="s">
        <v>24</v>
      </c>
      <c r="I7" s="62">
        <v>2500</v>
      </c>
      <c r="J7" s="40">
        <v>0</v>
      </c>
      <c r="K7" s="63">
        <f t="shared" si="0"/>
        <v>0</v>
      </c>
      <c r="L7" s="42" t="str">
        <f t="shared" si="1"/>
        <v>OK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30" x14ac:dyDescent="0.2">
      <c r="A8" s="73"/>
      <c r="B8" s="43">
        <v>5</v>
      </c>
      <c r="C8" s="73"/>
      <c r="D8" s="43" t="s">
        <v>14</v>
      </c>
      <c r="E8" s="30" t="s">
        <v>69</v>
      </c>
      <c r="F8" s="30" t="s">
        <v>22</v>
      </c>
      <c r="G8" s="30" t="s">
        <v>23</v>
      </c>
      <c r="H8" s="30" t="s">
        <v>24</v>
      </c>
      <c r="I8" s="62">
        <v>1900</v>
      </c>
      <c r="J8" s="40">
        <v>2</v>
      </c>
      <c r="K8" s="63">
        <f t="shared" si="0"/>
        <v>2</v>
      </c>
      <c r="L8" s="42" t="str">
        <f t="shared" si="1"/>
        <v>OK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30" x14ac:dyDescent="0.2">
      <c r="A9" s="73"/>
      <c r="B9" s="43">
        <v>6</v>
      </c>
      <c r="C9" s="73"/>
      <c r="D9" s="43" t="s">
        <v>15</v>
      </c>
      <c r="E9" s="30" t="s">
        <v>69</v>
      </c>
      <c r="F9" s="30" t="s">
        <v>22</v>
      </c>
      <c r="G9" s="30" t="s">
        <v>23</v>
      </c>
      <c r="H9" s="30" t="s">
        <v>24</v>
      </c>
      <c r="I9" s="62">
        <v>1900</v>
      </c>
      <c r="J9" s="40">
        <v>2</v>
      </c>
      <c r="K9" s="63">
        <f t="shared" si="0"/>
        <v>2</v>
      </c>
      <c r="L9" s="42" t="str">
        <f t="shared" si="1"/>
        <v>OK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30" x14ac:dyDescent="0.2">
      <c r="A10" s="73"/>
      <c r="B10" s="43">
        <v>7</v>
      </c>
      <c r="C10" s="73"/>
      <c r="D10" s="43" t="s">
        <v>16</v>
      </c>
      <c r="E10" s="30" t="s">
        <v>69</v>
      </c>
      <c r="F10" s="30" t="s">
        <v>22</v>
      </c>
      <c r="G10" s="30" t="s">
        <v>50</v>
      </c>
      <c r="H10" s="30" t="s">
        <v>24</v>
      </c>
      <c r="I10" s="62">
        <v>2000</v>
      </c>
      <c r="J10" s="40">
        <v>2</v>
      </c>
      <c r="K10" s="63">
        <f t="shared" si="0"/>
        <v>2</v>
      </c>
      <c r="L10" s="42" t="str">
        <f t="shared" si="1"/>
        <v>OK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30" x14ac:dyDescent="0.2">
      <c r="A11" s="73"/>
      <c r="B11" s="43">
        <v>8</v>
      </c>
      <c r="C11" s="73"/>
      <c r="D11" s="43" t="s">
        <v>17</v>
      </c>
      <c r="E11" s="30" t="s">
        <v>69</v>
      </c>
      <c r="F11" s="30" t="s">
        <v>22</v>
      </c>
      <c r="G11" s="30" t="s">
        <v>50</v>
      </c>
      <c r="H11" s="30" t="s">
        <v>24</v>
      </c>
      <c r="I11" s="62">
        <v>2000</v>
      </c>
      <c r="J11" s="40">
        <v>2</v>
      </c>
      <c r="K11" s="63">
        <f t="shared" si="0"/>
        <v>2</v>
      </c>
      <c r="L11" s="42" t="str">
        <f t="shared" si="1"/>
        <v>OK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30" x14ac:dyDescent="0.2">
      <c r="A12" s="73"/>
      <c r="B12" s="43">
        <v>9</v>
      </c>
      <c r="C12" s="73"/>
      <c r="D12" s="43" t="s">
        <v>18</v>
      </c>
      <c r="E12" s="30" t="s">
        <v>69</v>
      </c>
      <c r="F12" s="30" t="s">
        <v>22</v>
      </c>
      <c r="G12" s="30" t="s">
        <v>49</v>
      </c>
      <c r="H12" s="30" t="s">
        <v>24</v>
      </c>
      <c r="I12" s="62">
        <v>1900</v>
      </c>
      <c r="J12" s="40">
        <v>2</v>
      </c>
      <c r="K12" s="63">
        <f t="shared" si="0"/>
        <v>2</v>
      </c>
      <c r="L12" s="42" t="str">
        <f t="shared" si="1"/>
        <v>OK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s="34" customFormat="1" ht="30" x14ac:dyDescent="0.2">
      <c r="A13" s="73"/>
      <c r="B13" s="43">
        <v>10</v>
      </c>
      <c r="C13" s="73"/>
      <c r="D13" s="43" t="s">
        <v>88</v>
      </c>
      <c r="E13" s="30" t="s">
        <v>69</v>
      </c>
      <c r="F13" s="30" t="s">
        <v>22</v>
      </c>
      <c r="G13" s="30" t="s">
        <v>51</v>
      </c>
      <c r="H13" s="30" t="s">
        <v>24</v>
      </c>
      <c r="I13" s="62">
        <v>500</v>
      </c>
      <c r="J13" s="40">
        <v>4</v>
      </c>
      <c r="K13" s="63">
        <f t="shared" si="0"/>
        <v>4</v>
      </c>
      <c r="L13" s="42" t="str">
        <f t="shared" si="1"/>
        <v>OK</v>
      </c>
      <c r="M13" s="52"/>
      <c r="N13" s="53"/>
      <c r="O13" s="53"/>
      <c r="P13" s="52"/>
      <c r="Q13" s="53"/>
      <c r="R13" s="52"/>
      <c r="S13" s="53"/>
      <c r="T13" s="52"/>
      <c r="U13" s="52"/>
      <c r="V13" s="52"/>
      <c r="W13" s="52"/>
      <c r="X13" s="52"/>
      <c r="Y13" s="52"/>
      <c r="Z13" s="52"/>
    </row>
    <row r="14" spans="1:26" ht="30" x14ac:dyDescent="0.2">
      <c r="A14" s="73"/>
      <c r="B14" s="43">
        <v>11</v>
      </c>
      <c r="C14" s="73"/>
      <c r="D14" s="43" t="s">
        <v>52</v>
      </c>
      <c r="E14" s="30" t="s">
        <v>69</v>
      </c>
      <c r="F14" s="30" t="s">
        <v>22</v>
      </c>
      <c r="G14" s="30" t="s">
        <v>51</v>
      </c>
      <c r="H14" s="30" t="s">
        <v>24</v>
      </c>
      <c r="I14" s="62">
        <v>500</v>
      </c>
      <c r="J14" s="40">
        <v>8</v>
      </c>
      <c r="K14" s="63">
        <f t="shared" si="0"/>
        <v>8</v>
      </c>
      <c r="L14" s="42" t="str">
        <f t="shared" si="1"/>
        <v>OK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s="34" customFormat="1" x14ac:dyDescent="0.2">
      <c r="A15" s="73"/>
      <c r="B15" s="43">
        <v>12</v>
      </c>
      <c r="C15" s="73"/>
      <c r="D15" s="43" t="s">
        <v>89</v>
      </c>
      <c r="E15" s="30" t="s">
        <v>69</v>
      </c>
      <c r="F15" s="30" t="s">
        <v>22</v>
      </c>
      <c r="G15" s="30" t="s">
        <v>53</v>
      </c>
      <c r="H15" s="30" t="s">
        <v>24</v>
      </c>
      <c r="I15" s="62">
        <v>1000</v>
      </c>
      <c r="J15" s="40">
        <v>6</v>
      </c>
      <c r="K15" s="63">
        <f t="shared" si="0"/>
        <v>6</v>
      </c>
      <c r="L15" s="42" t="str">
        <f t="shared" si="1"/>
        <v>OK</v>
      </c>
      <c r="M15" s="52"/>
      <c r="N15" s="53"/>
      <c r="O15" s="53"/>
      <c r="P15" s="52"/>
      <c r="Q15" s="53"/>
      <c r="R15" s="52"/>
      <c r="S15" s="53"/>
      <c r="T15" s="52"/>
      <c r="U15" s="52"/>
      <c r="V15" s="52"/>
      <c r="W15" s="52"/>
      <c r="X15" s="52"/>
      <c r="Y15" s="52"/>
      <c r="Z15" s="52"/>
    </row>
    <row r="16" spans="1:26" x14ac:dyDescent="0.2">
      <c r="A16" s="73"/>
      <c r="B16" s="43">
        <v>13</v>
      </c>
      <c r="C16" s="73"/>
      <c r="D16" s="43" t="s">
        <v>90</v>
      </c>
      <c r="E16" s="30" t="s">
        <v>69</v>
      </c>
      <c r="F16" s="30" t="s">
        <v>22</v>
      </c>
      <c r="G16" s="30" t="s">
        <v>53</v>
      </c>
      <c r="H16" s="30" t="s">
        <v>24</v>
      </c>
      <c r="I16" s="62">
        <v>1200</v>
      </c>
      <c r="J16" s="40">
        <v>10</v>
      </c>
      <c r="K16" s="63">
        <f t="shared" si="0"/>
        <v>10</v>
      </c>
      <c r="L16" s="42" t="str">
        <f t="shared" si="1"/>
        <v>OK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73"/>
      <c r="B17" s="43">
        <v>14</v>
      </c>
      <c r="C17" s="73"/>
      <c r="D17" s="43" t="s">
        <v>54</v>
      </c>
      <c r="E17" s="30" t="s">
        <v>69</v>
      </c>
      <c r="F17" s="30" t="s">
        <v>22</v>
      </c>
      <c r="G17" s="30" t="s">
        <v>53</v>
      </c>
      <c r="H17" s="30" t="s">
        <v>24</v>
      </c>
      <c r="I17" s="62">
        <v>10000</v>
      </c>
      <c r="J17" s="40">
        <v>1</v>
      </c>
      <c r="K17" s="63">
        <f t="shared" si="0"/>
        <v>1</v>
      </c>
      <c r="L17" s="42" t="str">
        <f t="shared" si="1"/>
        <v>OK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73"/>
      <c r="B18" s="43">
        <v>15</v>
      </c>
      <c r="C18" s="73"/>
      <c r="D18" s="43" t="s">
        <v>55</v>
      </c>
      <c r="E18" s="30" t="s">
        <v>69</v>
      </c>
      <c r="F18" s="30" t="s">
        <v>22</v>
      </c>
      <c r="G18" s="30" t="s">
        <v>51</v>
      </c>
      <c r="H18" s="30" t="s">
        <v>24</v>
      </c>
      <c r="I18" s="62">
        <v>500</v>
      </c>
      <c r="J18" s="40">
        <v>2</v>
      </c>
      <c r="K18" s="63">
        <f t="shared" si="0"/>
        <v>2</v>
      </c>
      <c r="L18" s="42" t="str">
        <f t="shared" si="1"/>
        <v>OK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x14ac:dyDescent="0.2">
      <c r="A19" s="73"/>
      <c r="B19" s="43">
        <v>16</v>
      </c>
      <c r="C19" s="73"/>
      <c r="D19" s="43" t="s">
        <v>56</v>
      </c>
      <c r="E19" s="30" t="s">
        <v>69</v>
      </c>
      <c r="F19" s="30" t="s">
        <v>22</v>
      </c>
      <c r="G19" s="30" t="s">
        <v>25</v>
      </c>
      <c r="H19" s="30" t="s">
        <v>24</v>
      </c>
      <c r="I19" s="62">
        <v>500</v>
      </c>
      <c r="J19" s="40">
        <v>7</v>
      </c>
      <c r="K19" s="63">
        <f t="shared" si="0"/>
        <v>7</v>
      </c>
      <c r="L19" s="42" t="str">
        <f t="shared" si="1"/>
        <v>OK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s="34" customFormat="1" ht="30" x14ac:dyDescent="0.2">
      <c r="A20" s="73"/>
      <c r="B20" s="43">
        <v>17</v>
      </c>
      <c r="C20" s="73"/>
      <c r="D20" s="43" t="s">
        <v>91</v>
      </c>
      <c r="E20" s="30" t="s">
        <v>69</v>
      </c>
      <c r="F20" s="30" t="s">
        <v>22</v>
      </c>
      <c r="G20" s="30" t="s">
        <v>25</v>
      </c>
      <c r="H20" s="30" t="s">
        <v>24</v>
      </c>
      <c r="I20" s="62">
        <v>2500</v>
      </c>
      <c r="J20" s="40">
        <v>0</v>
      </c>
      <c r="K20" s="63">
        <f t="shared" si="0"/>
        <v>0</v>
      </c>
      <c r="L20" s="42" t="str">
        <f t="shared" si="1"/>
        <v>OK</v>
      </c>
      <c r="M20" s="52"/>
      <c r="N20" s="53"/>
      <c r="O20" s="53"/>
      <c r="P20" s="52"/>
      <c r="Q20" s="53"/>
      <c r="R20" s="52"/>
      <c r="S20" s="53"/>
      <c r="T20" s="52"/>
      <c r="U20" s="52"/>
      <c r="V20" s="52"/>
      <c r="W20" s="52"/>
      <c r="X20" s="52"/>
      <c r="Y20" s="52"/>
      <c r="Z20" s="52"/>
    </row>
    <row r="21" spans="1:26" ht="30" x14ac:dyDescent="0.2">
      <c r="A21" s="73"/>
      <c r="B21" s="43">
        <v>18</v>
      </c>
      <c r="C21" s="73"/>
      <c r="D21" s="43" t="s">
        <v>57</v>
      </c>
      <c r="E21" s="30" t="s">
        <v>69</v>
      </c>
      <c r="F21" s="30" t="s">
        <v>22</v>
      </c>
      <c r="G21" s="30" t="s">
        <v>25</v>
      </c>
      <c r="H21" s="30" t="s">
        <v>24</v>
      </c>
      <c r="I21" s="62">
        <v>2500</v>
      </c>
      <c r="J21" s="40">
        <v>3</v>
      </c>
      <c r="K21" s="63">
        <f t="shared" si="0"/>
        <v>3</v>
      </c>
      <c r="L21" s="42" t="str">
        <f t="shared" si="1"/>
        <v>OK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30" x14ac:dyDescent="0.2">
      <c r="A22" s="73"/>
      <c r="B22" s="43">
        <v>19</v>
      </c>
      <c r="C22" s="73"/>
      <c r="D22" s="43" t="s">
        <v>58</v>
      </c>
      <c r="E22" s="30" t="s">
        <v>69</v>
      </c>
      <c r="F22" s="30" t="s">
        <v>22</v>
      </c>
      <c r="G22" s="30" t="s">
        <v>59</v>
      </c>
      <c r="H22" s="30" t="s">
        <v>24</v>
      </c>
      <c r="I22" s="62">
        <v>1500</v>
      </c>
      <c r="J22" s="41">
        <v>0</v>
      </c>
      <c r="K22" s="63">
        <f t="shared" si="0"/>
        <v>0</v>
      </c>
      <c r="L22" s="42" t="str">
        <f t="shared" si="1"/>
        <v>OK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73"/>
      <c r="B23" s="43">
        <v>20</v>
      </c>
      <c r="C23" s="73"/>
      <c r="D23" s="43" t="s">
        <v>92</v>
      </c>
      <c r="E23" s="30" t="s">
        <v>69</v>
      </c>
      <c r="F23" s="30" t="s">
        <v>22</v>
      </c>
      <c r="G23" s="30" t="s">
        <v>26</v>
      </c>
      <c r="H23" s="30" t="s">
        <v>24</v>
      </c>
      <c r="I23" s="62">
        <v>500</v>
      </c>
      <c r="J23" s="41">
        <v>0</v>
      </c>
      <c r="K23" s="63">
        <f t="shared" si="0"/>
        <v>0</v>
      </c>
      <c r="L23" s="42" t="str">
        <f t="shared" si="1"/>
        <v>OK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73"/>
      <c r="B24" s="43">
        <v>21</v>
      </c>
      <c r="C24" s="73"/>
      <c r="D24" s="43" t="s">
        <v>93</v>
      </c>
      <c r="E24" s="30" t="s">
        <v>69</v>
      </c>
      <c r="F24" s="30" t="s">
        <v>22</v>
      </c>
      <c r="G24" s="30" t="s">
        <v>26</v>
      </c>
      <c r="H24" s="30" t="s">
        <v>24</v>
      </c>
      <c r="I24" s="31">
        <v>500</v>
      </c>
      <c r="J24" s="41">
        <v>20</v>
      </c>
      <c r="K24" s="63">
        <f t="shared" si="0"/>
        <v>20</v>
      </c>
      <c r="L24" s="42" t="str">
        <f t="shared" si="1"/>
        <v>OK</v>
      </c>
      <c r="M24" s="52"/>
      <c r="N24" s="54"/>
      <c r="O24" s="54"/>
      <c r="P24" s="52"/>
      <c r="Q24" s="54"/>
      <c r="R24" s="52"/>
      <c r="S24" s="52"/>
      <c r="T24" s="52"/>
      <c r="U24" s="52"/>
      <c r="V24" s="52"/>
      <c r="W24" s="52"/>
      <c r="X24" s="52"/>
      <c r="Y24" s="52"/>
      <c r="Z24" s="52"/>
    </row>
    <row r="25" spans="1:26" s="34" customFormat="1" x14ac:dyDescent="0.2">
      <c r="A25" s="73"/>
      <c r="B25" s="43">
        <v>22</v>
      </c>
      <c r="C25" s="73"/>
      <c r="D25" s="43" t="s">
        <v>36</v>
      </c>
      <c r="E25" s="30" t="s">
        <v>69</v>
      </c>
      <c r="F25" s="30" t="s">
        <v>27</v>
      </c>
      <c r="G25" s="30" t="s">
        <v>28</v>
      </c>
      <c r="H25" s="30" t="s">
        <v>24</v>
      </c>
      <c r="I25" s="31">
        <v>2950</v>
      </c>
      <c r="J25" s="41">
        <v>6</v>
      </c>
      <c r="K25" s="63">
        <f t="shared" si="0"/>
        <v>6</v>
      </c>
      <c r="L25" s="42" t="str">
        <f t="shared" si="1"/>
        <v>OK</v>
      </c>
      <c r="M25" s="52"/>
      <c r="N25" s="55"/>
      <c r="O25" s="55"/>
      <c r="P25" s="52"/>
      <c r="Q25" s="55"/>
      <c r="R25" s="52"/>
      <c r="S25" s="53"/>
      <c r="T25" s="52"/>
      <c r="U25" s="52"/>
      <c r="V25" s="52"/>
      <c r="W25" s="52"/>
      <c r="X25" s="52"/>
      <c r="Y25" s="52"/>
      <c r="Z25" s="52"/>
    </row>
    <row r="26" spans="1:26" x14ac:dyDescent="0.2">
      <c r="A26" s="73"/>
      <c r="B26" s="43">
        <v>23</v>
      </c>
      <c r="C26" s="73"/>
      <c r="D26" s="43" t="s">
        <v>19</v>
      </c>
      <c r="E26" s="30" t="s">
        <v>69</v>
      </c>
      <c r="F26" s="30" t="s">
        <v>27</v>
      </c>
      <c r="G26" s="30" t="s">
        <v>28</v>
      </c>
      <c r="H26" s="30" t="s">
        <v>24</v>
      </c>
      <c r="I26" s="31">
        <v>2950</v>
      </c>
      <c r="J26" s="41">
        <v>4</v>
      </c>
      <c r="K26" s="63">
        <f t="shared" si="0"/>
        <v>4</v>
      </c>
      <c r="L26" s="42" t="str">
        <f t="shared" si="1"/>
        <v>OK</v>
      </c>
      <c r="M26" s="52"/>
      <c r="N26" s="54"/>
      <c r="O26" s="54"/>
      <c r="P26" s="52"/>
      <c r="Q26" s="54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73"/>
      <c r="B27" s="43">
        <v>24</v>
      </c>
      <c r="C27" s="73"/>
      <c r="D27" s="43" t="s">
        <v>31</v>
      </c>
      <c r="E27" s="30" t="s">
        <v>69</v>
      </c>
      <c r="F27" s="30" t="s">
        <v>27</v>
      </c>
      <c r="G27" s="30" t="s">
        <v>28</v>
      </c>
      <c r="H27" s="30" t="s">
        <v>24</v>
      </c>
      <c r="I27" s="31">
        <v>900</v>
      </c>
      <c r="J27" s="41">
        <v>5</v>
      </c>
      <c r="K27" s="63">
        <f t="shared" si="0"/>
        <v>5</v>
      </c>
      <c r="L27" s="42" t="str">
        <f t="shared" si="1"/>
        <v>OK</v>
      </c>
      <c r="M27" s="52"/>
      <c r="N27" s="54"/>
      <c r="O27" s="54"/>
      <c r="P27" s="52"/>
      <c r="Q27" s="54"/>
      <c r="R27" s="52"/>
      <c r="S27" s="52"/>
      <c r="T27" s="52"/>
      <c r="U27" s="52"/>
      <c r="V27" s="52"/>
      <c r="W27" s="52"/>
      <c r="X27" s="52"/>
      <c r="Y27" s="52"/>
      <c r="Z27" s="52"/>
    </row>
    <row r="28" spans="1:26" s="34" customFormat="1" x14ac:dyDescent="0.2">
      <c r="A28" s="73"/>
      <c r="B28" s="43">
        <v>25</v>
      </c>
      <c r="C28" s="73"/>
      <c r="D28" s="43" t="s">
        <v>37</v>
      </c>
      <c r="E28" s="30" t="s">
        <v>69</v>
      </c>
      <c r="F28" s="30" t="s">
        <v>22</v>
      </c>
      <c r="G28" s="30" t="s">
        <v>29</v>
      </c>
      <c r="H28" s="30" t="s">
        <v>24</v>
      </c>
      <c r="I28" s="31">
        <v>8</v>
      </c>
      <c r="J28" s="41">
        <v>400</v>
      </c>
      <c r="K28" s="63">
        <f t="shared" si="0"/>
        <v>400</v>
      </c>
      <c r="L28" s="42" t="str">
        <f t="shared" si="1"/>
        <v>OK</v>
      </c>
      <c r="M28" s="52"/>
      <c r="N28" s="55"/>
      <c r="O28" s="55"/>
      <c r="P28" s="52"/>
      <c r="Q28" s="55"/>
      <c r="R28" s="52"/>
      <c r="S28" s="53"/>
      <c r="T28" s="52"/>
      <c r="U28" s="52"/>
      <c r="V28" s="52"/>
      <c r="W28" s="52"/>
      <c r="X28" s="52"/>
      <c r="Y28" s="52"/>
      <c r="Z28" s="52"/>
    </row>
    <row r="29" spans="1:26" s="34" customFormat="1" x14ac:dyDescent="0.2">
      <c r="A29" s="73"/>
      <c r="B29" s="43">
        <v>26</v>
      </c>
      <c r="C29" s="73"/>
      <c r="D29" s="43" t="s">
        <v>38</v>
      </c>
      <c r="E29" s="30" t="s">
        <v>69</v>
      </c>
      <c r="F29" s="30" t="s">
        <v>22</v>
      </c>
      <c r="G29" s="30" t="s">
        <v>30</v>
      </c>
      <c r="H29" s="30" t="s">
        <v>24</v>
      </c>
      <c r="I29" s="31">
        <v>10</v>
      </c>
      <c r="J29" s="41">
        <v>100</v>
      </c>
      <c r="K29" s="58">
        <f t="shared" si="0"/>
        <v>100</v>
      </c>
      <c r="L29" s="42" t="str">
        <f t="shared" si="1"/>
        <v>OK</v>
      </c>
      <c r="M29" s="52"/>
      <c r="N29" s="55"/>
      <c r="O29" s="55"/>
      <c r="P29" s="52"/>
      <c r="Q29" s="55"/>
      <c r="R29" s="52"/>
      <c r="S29" s="53"/>
      <c r="T29" s="52"/>
      <c r="U29" s="52"/>
      <c r="V29" s="52"/>
      <c r="W29" s="52"/>
      <c r="X29" s="52"/>
      <c r="Y29" s="52"/>
      <c r="Z29" s="52"/>
    </row>
    <row r="30" spans="1:26" x14ac:dyDescent="0.2">
      <c r="A30" s="73"/>
      <c r="B30" s="43">
        <v>27</v>
      </c>
      <c r="C30" s="73"/>
      <c r="D30" s="43" t="s">
        <v>32</v>
      </c>
      <c r="E30" s="30" t="s">
        <v>69</v>
      </c>
      <c r="F30" s="30" t="s">
        <v>27</v>
      </c>
      <c r="G30" s="30" t="s">
        <v>28</v>
      </c>
      <c r="H30" s="30" t="s">
        <v>24</v>
      </c>
      <c r="I30" s="31">
        <v>900</v>
      </c>
      <c r="J30" s="41">
        <v>1</v>
      </c>
      <c r="K30" s="58">
        <f t="shared" si="0"/>
        <v>1</v>
      </c>
      <c r="L30" s="42" t="str">
        <f t="shared" si="1"/>
        <v>OK</v>
      </c>
      <c r="M30" s="52"/>
      <c r="N30" s="54"/>
      <c r="O30" s="54"/>
      <c r="P30" s="52"/>
      <c r="Q30" s="54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73"/>
      <c r="B31" s="43">
        <v>28</v>
      </c>
      <c r="C31" s="73"/>
      <c r="D31" s="45" t="s">
        <v>33</v>
      </c>
      <c r="E31" s="30" t="s">
        <v>69</v>
      </c>
      <c r="F31" s="46" t="s">
        <v>35</v>
      </c>
      <c r="G31" s="46" t="s">
        <v>34</v>
      </c>
      <c r="H31" s="30" t="s">
        <v>24</v>
      </c>
      <c r="I31" s="31">
        <v>2000</v>
      </c>
      <c r="J31" s="41">
        <v>2</v>
      </c>
      <c r="K31" s="58">
        <f t="shared" si="0"/>
        <v>2</v>
      </c>
      <c r="L31" s="42" t="str">
        <f t="shared" si="1"/>
        <v>OK</v>
      </c>
      <c r="M31" s="52"/>
      <c r="N31" s="57"/>
      <c r="O31" s="54"/>
      <c r="P31" s="52"/>
      <c r="Q31" s="5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0" x14ac:dyDescent="0.2">
      <c r="A32" s="73"/>
      <c r="B32" s="43">
        <v>29</v>
      </c>
      <c r="C32" s="73"/>
      <c r="D32" s="45" t="s">
        <v>39</v>
      </c>
      <c r="E32" s="30" t="s">
        <v>69</v>
      </c>
      <c r="F32" s="46" t="s">
        <v>22</v>
      </c>
      <c r="G32" s="46" t="s">
        <v>23</v>
      </c>
      <c r="H32" s="64" t="s">
        <v>24</v>
      </c>
      <c r="I32" s="31">
        <v>2500</v>
      </c>
      <c r="J32" s="41">
        <v>0</v>
      </c>
      <c r="K32" s="58">
        <f t="shared" si="0"/>
        <v>0</v>
      </c>
      <c r="L32" s="42" t="str">
        <f t="shared" si="1"/>
        <v>OK</v>
      </c>
      <c r="M32" s="52"/>
      <c r="N32" s="56"/>
      <c r="O32" s="52"/>
      <c r="P32" s="52"/>
      <c r="Q32" s="56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0" x14ac:dyDescent="0.2">
      <c r="A33" s="73"/>
      <c r="B33" s="43">
        <v>30</v>
      </c>
      <c r="C33" s="73"/>
      <c r="D33" s="45" t="s">
        <v>94</v>
      </c>
      <c r="E33" s="30" t="s">
        <v>69</v>
      </c>
      <c r="F33" s="46" t="s">
        <v>22</v>
      </c>
      <c r="G33" s="46" t="s">
        <v>23</v>
      </c>
      <c r="H33" s="64" t="s">
        <v>24</v>
      </c>
      <c r="I33" s="31">
        <v>929</v>
      </c>
      <c r="J33" s="41">
        <v>0</v>
      </c>
      <c r="K33" s="58">
        <f t="shared" si="0"/>
        <v>0</v>
      </c>
      <c r="L33" s="42" t="str">
        <f t="shared" si="1"/>
        <v>OK</v>
      </c>
      <c r="M33" s="52"/>
      <c r="N33" s="56"/>
      <c r="O33" s="52"/>
      <c r="P33" s="52"/>
      <c r="Q33" s="56"/>
      <c r="R33" s="52"/>
      <c r="S33" s="52"/>
      <c r="T33" s="52"/>
      <c r="U33" s="52"/>
      <c r="V33" s="52"/>
      <c r="W33" s="52"/>
      <c r="X33" s="52"/>
      <c r="Y33" s="52"/>
      <c r="Z33" s="52"/>
    </row>
    <row r="34" spans="1:26" x14ac:dyDescent="0.2">
      <c r="A34" s="73"/>
      <c r="B34" s="43">
        <v>31</v>
      </c>
      <c r="C34" s="73"/>
      <c r="D34" s="45" t="s">
        <v>40</v>
      </c>
      <c r="E34" s="30" t="s">
        <v>69</v>
      </c>
      <c r="F34" s="46" t="s">
        <v>22</v>
      </c>
      <c r="G34" s="46" t="s">
        <v>23</v>
      </c>
      <c r="H34" s="64" t="s">
        <v>24</v>
      </c>
      <c r="I34" s="31">
        <v>300</v>
      </c>
      <c r="J34" s="41">
        <v>0</v>
      </c>
      <c r="K34" s="58">
        <f t="shared" si="0"/>
        <v>0</v>
      </c>
      <c r="L34" s="42" t="str">
        <f t="shared" si="1"/>
        <v>OK</v>
      </c>
      <c r="M34" s="52"/>
      <c r="N34" s="56"/>
      <c r="O34" s="56"/>
      <c r="P34" s="52"/>
      <c r="Q34" s="56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2">
      <c r="A35" s="73"/>
      <c r="B35" s="43">
        <v>32</v>
      </c>
      <c r="C35" s="73"/>
      <c r="D35" s="45" t="s">
        <v>41</v>
      </c>
      <c r="E35" s="30" t="s">
        <v>69</v>
      </c>
      <c r="F35" s="46" t="s">
        <v>27</v>
      </c>
      <c r="G35" s="46" t="s">
        <v>28</v>
      </c>
      <c r="H35" s="64" t="s">
        <v>24</v>
      </c>
      <c r="I35" s="31">
        <v>300</v>
      </c>
      <c r="J35" s="41">
        <v>0</v>
      </c>
      <c r="K35" s="58">
        <f t="shared" si="0"/>
        <v>0</v>
      </c>
      <c r="L35" s="42" t="str">
        <f t="shared" si="1"/>
        <v>OK</v>
      </c>
      <c r="M35" s="52"/>
      <c r="N35" s="56"/>
      <c r="O35" s="56"/>
      <c r="P35" s="52"/>
      <c r="Q35" s="56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2">
      <c r="A36" s="73"/>
      <c r="B36" s="43">
        <v>33</v>
      </c>
      <c r="C36" s="73"/>
      <c r="D36" s="43" t="s">
        <v>42</v>
      </c>
      <c r="E36" s="30" t="s">
        <v>69</v>
      </c>
      <c r="F36" s="30" t="s">
        <v>27</v>
      </c>
      <c r="G36" s="30" t="s">
        <v>28</v>
      </c>
      <c r="H36" s="64" t="s">
        <v>24</v>
      </c>
      <c r="I36" s="31">
        <v>300</v>
      </c>
      <c r="J36" s="41">
        <v>0</v>
      </c>
      <c r="K36" s="58">
        <f t="shared" si="0"/>
        <v>0</v>
      </c>
      <c r="L36" s="42" t="str">
        <f t="shared" si="1"/>
        <v>OK</v>
      </c>
      <c r="M36" s="52"/>
      <c r="N36" s="56"/>
      <c r="O36" s="56"/>
      <c r="P36" s="52"/>
      <c r="Q36" s="56"/>
      <c r="R36" s="52"/>
      <c r="S36" s="52"/>
      <c r="T36" s="52"/>
      <c r="U36" s="52"/>
      <c r="V36" s="52"/>
      <c r="W36" s="52"/>
      <c r="X36" s="52"/>
      <c r="Y36" s="52"/>
      <c r="Z36" s="52"/>
    </row>
    <row r="37" spans="1:26" x14ac:dyDescent="0.2">
      <c r="A37" s="73"/>
      <c r="B37" s="43">
        <v>34</v>
      </c>
      <c r="C37" s="73"/>
      <c r="D37" s="43" t="s">
        <v>95</v>
      </c>
      <c r="E37" s="30" t="s">
        <v>69</v>
      </c>
      <c r="F37" s="30" t="s">
        <v>22</v>
      </c>
      <c r="G37" s="30" t="s">
        <v>23</v>
      </c>
      <c r="H37" s="64" t="s">
        <v>24</v>
      </c>
      <c r="I37" s="31">
        <v>520</v>
      </c>
      <c r="J37" s="41">
        <v>0</v>
      </c>
      <c r="K37" s="58">
        <f t="shared" si="0"/>
        <v>0</v>
      </c>
      <c r="L37" s="42" t="str">
        <f t="shared" si="1"/>
        <v>OK</v>
      </c>
      <c r="M37" s="52"/>
      <c r="N37" s="56"/>
      <c r="O37" s="56"/>
      <c r="P37" s="52"/>
      <c r="Q37" s="56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45" x14ac:dyDescent="0.2">
      <c r="A38" s="73"/>
      <c r="B38" s="43">
        <v>35</v>
      </c>
      <c r="C38" s="73"/>
      <c r="D38" s="45" t="s">
        <v>96</v>
      </c>
      <c r="E38" s="30" t="s">
        <v>69</v>
      </c>
      <c r="F38" s="46" t="s">
        <v>22</v>
      </c>
      <c r="G38" s="46" t="s">
        <v>23</v>
      </c>
      <c r="H38" s="64" t="s">
        <v>24</v>
      </c>
      <c r="I38" s="31">
        <v>350</v>
      </c>
      <c r="J38" s="41">
        <v>0</v>
      </c>
      <c r="K38" s="58">
        <f t="shared" si="0"/>
        <v>0</v>
      </c>
      <c r="L38" s="42" t="str">
        <f t="shared" si="1"/>
        <v>OK</v>
      </c>
      <c r="M38" s="52"/>
      <c r="N38" s="56"/>
      <c r="O38" s="56"/>
      <c r="P38" s="52"/>
      <c r="Q38" s="56"/>
      <c r="R38" s="52"/>
      <c r="S38" s="52"/>
      <c r="T38" s="52"/>
      <c r="U38" s="52"/>
      <c r="V38" s="52"/>
      <c r="W38" s="52"/>
      <c r="X38" s="52"/>
      <c r="Y38" s="52"/>
      <c r="Z38" s="52"/>
    </row>
    <row r="39" spans="1:26" x14ac:dyDescent="0.2">
      <c r="A39" s="73"/>
      <c r="B39" s="43">
        <v>36</v>
      </c>
      <c r="C39" s="73"/>
      <c r="D39" s="45" t="s">
        <v>43</v>
      </c>
      <c r="E39" s="30" t="s">
        <v>69</v>
      </c>
      <c r="F39" s="46" t="s">
        <v>22</v>
      </c>
      <c r="G39" s="46" t="s">
        <v>23</v>
      </c>
      <c r="H39" s="64" t="s">
        <v>24</v>
      </c>
      <c r="I39" s="31">
        <v>250</v>
      </c>
      <c r="J39" s="41">
        <v>0</v>
      </c>
      <c r="K39" s="58">
        <f t="shared" si="0"/>
        <v>0</v>
      </c>
      <c r="L39" s="42" t="str">
        <f t="shared" si="1"/>
        <v>OK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x14ac:dyDescent="0.2">
      <c r="A40" s="73"/>
      <c r="B40" s="43">
        <v>37</v>
      </c>
      <c r="C40" s="73"/>
      <c r="D40" s="45" t="s">
        <v>44</v>
      </c>
      <c r="E40" s="30" t="s">
        <v>69</v>
      </c>
      <c r="F40" s="46" t="s">
        <v>22</v>
      </c>
      <c r="G40" s="46" t="s">
        <v>23</v>
      </c>
      <c r="H40" s="64" t="s">
        <v>24</v>
      </c>
      <c r="I40" s="31">
        <v>1000</v>
      </c>
      <c r="J40" s="41">
        <v>0</v>
      </c>
      <c r="K40" s="58">
        <f t="shared" si="0"/>
        <v>0</v>
      </c>
      <c r="L40" s="42" t="str">
        <f t="shared" si="1"/>
        <v>OK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0" x14ac:dyDescent="0.2">
      <c r="A41" s="73"/>
      <c r="B41" s="43">
        <v>38</v>
      </c>
      <c r="C41" s="73"/>
      <c r="D41" s="45" t="s">
        <v>97</v>
      </c>
      <c r="E41" s="30" t="s">
        <v>69</v>
      </c>
      <c r="F41" s="46" t="s">
        <v>22</v>
      </c>
      <c r="G41" s="46" t="s">
        <v>23</v>
      </c>
      <c r="H41" s="64" t="s">
        <v>24</v>
      </c>
      <c r="I41" s="31">
        <v>1200</v>
      </c>
      <c r="J41" s="41">
        <v>0</v>
      </c>
      <c r="K41" s="58">
        <f t="shared" si="0"/>
        <v>0</v>
      </c>
      <c r="L41" s="42" t="str">
        <f t="shared" si="1"/>
        <v>OK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45" x14ac:dyDescent="0.2">
      <c r="A42" s="73"/>
      <c r="B42" s="43">
        <v>39</v>
      </c>
      <c r="C42" s="73"/>
      <c r="D42" s="45" t="s">
        <v>98</v>
      </c>
      <c r="E42" s="30" t="s">
        <v>69</v>
      </c>
      <c r="F42" s="46" t="s">
        <v>22</v>
      </c>
      <c r="G42" s="46" t="s">
        <v>23</v>
      </c>
      <c r="H42" s="64" t="s">
        <v>24</v>
      </c>
      <c r="I42" s="31">
        <v>1500</v>
      </c>
      <c r="J42" s="41">
        <v>0</v>
      </c>
      <c r="K42" s="58">
        <f t="shared" si="0"/>
        <v>0</v>
      </c>
      <c r="L42" s="42" t="str">
        <f t="shared" si="1"/>
        <v>OK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30" x14ac:dyDescent="0.2">
      <c r="A43" s="73"/>
      <c r="B43" s="43">
        <v>40</v>
      </c>
      <c r="C43" s="73"/>
      <c r="D43" s="45" t="s">
        <v>99</v>
      </c>
      <c r="E43" s="30" t="s">
        <v>69</v>
      </c>
      <c r="F43" s="46" t="s">
        <v>22</v>
      </c>
      <c r="G43" s="46" t="s">
        <v>23</v>
      </c>
      <c r="H43" s="64" t="s">
        <v>24</v>
      </c>
      <c r="I43" s="31">
        <v>1500</v>
      </c>
      <c r="J43" s="41">
        <v>0</v>
      </c>
      <c r="K43" s="58">
        <f t="shared" si="0"/>
        <v>0</v>
      </c>
      <c r="L43" s="42" t="str">
        <f t="shared" si="1"/>
        <v>OK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s="34" customFormat="1" x14ac:dyDescent="0.2">
      <c r="A44" s="73"/>
      <c r="B44" s="43">
        <v>41</v>
      </c>
      <c r="C44" s="73"/>
      <c r="D44" s="45" t="s">
        <v>100</v>
      </c>
      <c r="E44" s="30" t="s">
        <v>69</v>
      </c>
      <c r="F44" s="46" t="s">
        <v>22</v>
      </c>
      <c r="G44" s="46" t="s">
        <v>23</v>
      </c>
      <c r="H44" s="64" t="s">
        <v>24</v>
      </c>
      <c r="I44" s="31">
        <v>1500</v>
      </c>
      <c r="J44" s="41">
        <v>0</v>
      </c>
      <c r="K44" s="58">
        <f t="shared" si="0"/>
        <v>0</v>
      </c>
      <c r="L44" s="42" t="str">
        <f t="shared" si="1"/>
        <v>OK</v>
      </c>
      <c r="M44" s="52"/>
      <c r="N44" s="53"/>
      <c r="O44" s="53"/>
      <c r="P44" s="52"/>
      <c r="Q44" s="53"/>
      <c r="R44" s="52"/>
      <c r="S44" s="53"/>
      <c r="T44" s="52"/>
      <c r="U44" s="52"/>
      <c r="V44" s="52"/>
      <c r="W44" s="52"/>
      <c r="X44" s="52"/>
      <c r="Y44" s="52"/>
      <c r="Z44" s="52"/>
    </row>
    <row r="45" spans="1:26" ht="30" x14ac:dyDescent="0.2">
      <c r="A45" s="73"/>
      <c r="B45" s="43">
        <v>42</v>
      </c>
      <c r="C45" s="73"/>
      <c r="D45" s="45" t="s">
        <v>45</v>
      </c>
      <c r="E45" s="30" t="s">
        <v>69</v>
      </c>
      <c r="F45" s="46" t="s">
        <v>22</v>
      </c>
      <c r="G45" s="46" t="s">
        <v>23</v>
      </c>
      <c r="H45" s="64" t="s">
        <v>24</v>
      </c>
      <c r="I45" s="31">
        <v>500</v>
      </c>
      <c r="J45" s="41">
        <v>0</v>
      </c>
      <c r="K45" s="58">
        <f t="shared" si="0"/>
        <v>0</v>
      </c>
      <c r="L45" s="42" t="str">
        <f t="shared" si="1"/>
        <v>OK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x14ac:dyDescent="0.2">
      <c r="A46" s="73"/>
      <c r="B46" s="43">
        <v>43</v>
      </c>
      <c r="C46" s="73"/>
      <c r="D46" s="45" t="s">
        <v>101</v>
      </c>
      <c r="E46" s="30" t="s">
        <v>69</v>
      </c>
      <c r="F46" s="46" t="s">
        <v>22</v>
      </c>
      <c r="G46" s="46" t="s">
        <v>23</v>
      </c>
      <c r="H46" s="64" t="s">
        <v>24</v>
      </c>
      <c r="I46" s="31">
        <v>500</v>
      </c>
      <c r="J46" s="41">
        <v>0</v>
      </c>
      <c r="K46" s="58">
        <f t="shared" si="0"/>
        <v>0</v>
      </c>
      <c r="L46" s="42" t="str">
        <f t="shared" si="1"/>
        <v>OK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x14ac:dyDescent="0.2">
      <c r="A47" s="73"/>
      <c r="B47" s="43">
        <v>44</v>
      </c>
      <c r="C47" s="73"/>
      <c r="D47" s="45" t="s">
        <v>46</v>
      </c>
      <c r="E47" s="30" t="s">
        <v>69</v>
      </c>
      <c r="F47" s="46" t="s">
        <v>22</v>
      </c>
      <c r="G47" s="46" t="s">
        <v>23</v>
      </c>
      <c r="H47" s="64" t="s">
        <v>24</v>
      </c>
      <c r="I47" s="31">
        <v>1000</v>
      </c>
      <c r="J47" s="41">
        <v>0</v>
      </c>
      <c r="K47" s="58">
        <f t="shared" si="0"/>
        <v>0</v>
      </c>
      <c r="L47" s="42" t="str">
        <f t="shared" si="1"/>
        <v>OK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45" x14ac:dyDescent="0.2">
      <c r="A48" s="73"/>
      <c r="B48" s="43">
        <v>45</v>
      </c>
      <c r="C48" s="73"/>
      <c r="D48" s="43" t="s">
        <v>47</v>
      </c>
      <c r="E48" s="30" t="s">
        <v>69</v>
      </c>
      <c r="F48" s="30" t="s">
        <v>27</v>
      </c>
      <c r="G48" s="30" t="s">
        <v>28</v>
      </c>
      <c r="H48" s="64" t="s">
        <v>24</v>
      </c>
      <c r="I48" s="31">
        <v>1500</v>
      </c>
      <c r="J48" s="41">
        <v>0</v>
      </c>
      <c r="K48" s="58">
        <f t="shared" si="0"/>
        <v>0</v>
      </c>
      <c r="L48" s="42" t="str">
        <f t="shared" si="1"/>
        <v>OK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s="34" customFormat="1" ht="30" x14ac:dyDescent="0.2">
      <c r="A49" s="73"/>
      <c r="B49" s="43">
        <v>46</v>
      </c>
      <c r="C49" s="73"/>
      <c r="D49" s="45" t="s">
        <v>102</v>
      </c>
      <c r="E49" s="30" t="s">
        <v>69</v>
      </c>
      <c r="F49" s="46" t="s">
        <v>22</v>
      </c>
      <c r="G49" s="46">
        <v>50261001</v>
      </c>
      <c r="H49" s="65">
        <v>33903922</v>
      </c>
      <c r="I49" s="31">
        <v>500</v>
      </c>
      <c r="J49" s="41">
        <v>0</v>
      </c>
      <c r="K49" s="58">
        <f t="shared" si="0"/>
        <v>0</v>
      </c>
      <c r="L49" s="42" t="str">
        <f t="shared" si="1"/>
        <v>OK</v>
      </c>
      <c r="M49" s="52"/>
      <c r="N49" s="53"/>
      <c r="O49" s="53"/>
      <c r="P49" s="52"/>
      <c r="Q49" s="53"/>
      <c r="R49" s="52"/>
      <c r="S49" s="53"/>
      <c r="T49" s="52"/>
      <c r="U49" s="52"/>
      <c r="V49" s="52"/>
      <c r="W49" s="52"/>
      <c r="X49" s="52"/>
      <c r="Y49" s="52"/>
      <c r="Z49" s="52"/>
    </row>
    <row r="50" spans="1:26" x14ac:dyDescent="0.2">
      <c r="A50" s="74"/>
      <c r="B50" s="43">
        <v>47</v>
      </c>
      <c r="C50" s="74"/>
      <c r="D50" s="45" t="s">
        <v>48</v>
      </c>
      <c r="E50" s="30" t="s">
        <v>69</v>
      </c>
      <c r="F50" s="46" t="s">
        <v>22</v>
      </c>
      <c r="G50" s="46" t="s">
        <v>23</v>
      </c>
      <c r="H50" s="64" t="s">
        <v>24</v>
      </c>
      <c r="I50" s="31">
        <v>2500</v>
      </c>
      <c r="J50" s="41">
        <v>0</v>
      </c>
      <c r="K50" s="58">
        <f t="shared" si="0"/>
        <v>0</v>
      </c>
      <c r="L50" s="42" t="str">
        <f t="shared" si="1"/>
        <v>OK</v>
      </c>
      <c r="M50" s="52"/>
      <c r="N50" s="56"/>
      <c r="O50" s="56"/>
      <c r="P50" s="52"/>
      <c r="Q50" s="56"/>
      <c r="R50" s="52"/>
      <c r="S50" s="52"/>
      <c r="T50" s="52"/>
      <c r="U50" s="52"/>
      <c r="V50" s="52"/>
      <c r="W50" s="52"/>
      <c r="X50" s="52"/>
      <c r="Y50" s="52"/>
      <c r="Z50" s="52"/>
    </row>
    <row r="51" spans="1:26" x14ac:dyDescent="0.2">
      <c r="I51" s="44"/>
      <c r="J51" s="61">
        <f>SUM(J4:J50)</f>
        <v>599</v>
      </c>
      <c r="K51" s="61">
        <f>SUM(K4:K50)</f>
        <v>599</v>
      </c>
      <c r="M51" s="49" cm="1">
        <f t="array" ref="M51">SUMPRODUCT($I$4:$I$50*M4:M50)</f>
        <v>0</v>
      </c>
      <c r="N51" s="49" cm="1">
        <f t="array" ref="N51">SUMPRODUCT($I$4:$I$50*N4:N50)</f>
        <v>0</v>
      </c>
      <c r="O51" s="49" cm="1">
        <f t="array" ref="O51">SUMPRODUCT($I$4:$I$50*O4:O50)</f>
        <v>0</v>
      </c>
      <c r="P51" s="49" cm="1">
        <f t="array" ref="P51">SUMPRODUCT($I$4:$I$50*P4:P50)</f>
        <v>0</v>
      </c>
      <c r="Q51" s="49" cm="1">
        <f t="array" ref="Q51">SUMPRODUCT($I$4:$I$50*Q4:Q50)</f>
        <v>0</v>
      </c>
      <c r="R51" s="49" cm="1">
        <f t="array" ref="R51">SUMPRODUCT($I$4:$I$50*R4:R50)</f>
        <v>0</v>
      </c>
      <c r="S51" s="49" cm="1">
        <f t="array" ref="S51">SUMPRODUCT($I$4:$I$50*S4:S50)</f>
        <v>0</v>
      </c>
      <c r="T51" s="49" cm="1">
        <f t="array" ref="T51">SUMPRODUCT($I$4:$I$50*T4:T50)</f>
        <v>0</v>
      </c>
      <c r="U51" s="49" cm="1">
        <f t="array" ref="U51">SUMPRODUCT($I$4:$I$50*U4:U50)</f>
        <v>0</v>
      </c>
      <c r="V51" s="49" cm="1">
        <f t="array" ref="V51">SUMPRODUCT($I$4:$I$50*V4:V50)</f>
        <v>0</v>
      </c>
      <c r="W51" s="49" cm="1">
        <f t="array" ref="W51">SUMPRODUCT($I$4:$I$50*W4:W50)</f>
        <v>0</v>
      </c>
      <c r="X51" s="49" cm="1">
        <f t="array" ref="X51">SUMPRODUCT($I$4:$I$50*X4:X50)</f>
        <v>0</v>
      </c>
      <c r="Y51" s="49" cm="1">
        <f t="array" ref="Y51">SUMPRODUCT($I$4:$I$50*Y4:Y50)</f>
        <v>0</v>
      </c>
      <c r="Z51" s="49" cm="1">
        <f t="array" ref="Z51">SUMPRODUCT($I$4:$I$50*Z4:Z50)</f>
        <v>0</v>
      </c>
    </row>
  </sheetData>
  <mergeCells count="20">
    <mergeCell ref="A4:A50"/>
    <mergeCell ref="C4:C50"/>
    <mergeCell ref="V1:V2"/>
    <mergeCell ref="W1:W2"/>
    <mergeCell ref="X1:X2"/>
    <mergeCell ref="Y1:Y2"/>
    <mergeCell ref="Z1:Z2"/>
    <mergeCell ref="A2:L2"/>
    <mergeCell ref="P1:P2"/>
    <mergeCell ref="Q1:Q2"/>
    <mergeCell ref="R1:R2"/>
    <mergeCell ref="S1:S2"/>
    <mergeCell ref="T1:T2"/>
    <mergeCell ref="U1:U2"/>
    <mergeCell ref="A1:C1"/>
    <mergeCell ref="D1:I1"/>
    <mergeCell ref="J1:L1"/>
    <mergeCell ref="M1:M2"/>
    <mergeCell ref="N1:N2"/>
    <mergeCell ref="O1:O2"/>
  </mergeCells>
  <conditionalFormatting sqref="K4:K50">
    <cfRule type="cellIs" dxfId="25" priority="1" operator="lessThan">
      <formula>0</formula>
    </cfRule>
  </conditionalFormatting>
  <conditionalFormatting sqref="M4:Z50">
    <cfRule type="cellIs" dxfId="24" priority="2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1"/>
  <sheetViews>
    <sheetView zoomScale="90" zoomScaleNormal="90" workbookViewId="0">
      <selection activeCell="H13" sqref="H13"/>
    </sheetView>
  </sheetViews>
  <sheetFormatPr defaultColWidth="9.7109375" defaultRowHeight="15" x14ac:dyDescent="0.2"/>
  <cols>
    <col min="1" max="2" width="6.42578125" style="3" customWidth="1"/>
    <col min="3" max="3" width="16" style="60" customWidth="1"/>
    <col min="4" max="4" width="42" style="1" customWidth="1"/>
    <col min="5" max="5" width="10.7109375" style="1" customWidth="1"/>
    <col min="6" max="6" width="7.28515625" style="1" customWidth="1"/>
    <col min="7" max="7" width="10.7109375" style="1" customWidth="1"/>
    <col min="8" max="8" width="13.7109375" style="1" customWidth="1"/>
    <col min="9" max="9" width="14.28515625" style="1" customWidth="1"/>
    <col min="10" max="10" width="10" style="47" bestFit="1" customWidth="1"/>
    <col min="11" max="11" width="11" style="22" bestFit="1" customWidth="1"/>
    <col min="12" max="12" width="9" style="48" customWidth="1"/>
    <col min="13" max="14" width="15.140625" style="50" customWidth="1"/>
    <col min="15" max="26" width="13.7109375" style="50" customWidth="1"/>
    <col min="27" max="16384" width="9.7109375" style="3"/>
  </cols>
  <sheetData>
    <row r="1" spans="1:26" ht="39.75" customHeight="1" x14ac:dyDescent="0.2">
      <c r="A1" s="75" t="s">
        <v>84</v>
      </c>
      <c r="B1" s="75"/>
      <c r="C1" s="75"/>
      <c r="D1" s="75" t="s">
        <v>85</v>
      </c>
      <c r="E1" s="75"/>
      <c r="F1" s="75"/>
      <c r="G1" s="75"/>
      <c r="H1" s="75"/>
      <c r="I1" s="75"/>
      <c r="J1" s="76" t="s">
        <v>86</v>
      </c>
      <c r="K1" s="76"/>
      <c r="L1" s="76"/>
      <c r="M1" s="71" t="s">
        <v>103</v>
      </c>
      <c r="N1" s="71" t="s">
        <v>103</v>
      </c>
      <c r="O1" s="71" t="s">
        <v>103</v>
      </c>
      <c r="P1" s="71" t="s">
        <v>103</v>
      </c>
      <c r="Q1" s="71" t="s">
        <v>103</v>
      </c>
      <c r="R1" s="71" t="s">
        <v>103</v>
      </c>
      <c r="S1" s="71" t="s">
        <v>103</v>
      </c>
      <c r="T1" s="71" t="s">
        <v>103</v>
      </c>
      <c r="U1" s="71" t="s">
        <v>103</v>
      </c>
      <c r="V1" s="71" t="s">
        <v>103</v>
      </c>
      <c r="W1" s="71" t="s">
        <v>103</v>
      </c>
      <c r="X1" s="71" t="s">
        <v>103</v>
      </c>
      <c r="Y1" s="71" t="s">
        <v>103</v>
      </c>
      <c r="Z1" s="71" t="s">
        <v>103</v>
      </c>
    </row>
    <row r="2" spans="1:26" ht="18" customHeight="1" x14ac:dyDescent="0.2">
      <c r="A2" s="76" t="s">
        <v>72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37.5" customHeight="1" x14ac:dyDescent="0.2">
      <c r="A3" s="35" t="s">
        <v>62</v>
      </c>
      <c r="B3" s="59" t="s">
        <v>63</v>
      </c>
      <c r="C3" s="35" t="s">
        <v>64</v>
      </c>
      <c r="D3" s="35" t="s">
        <v>65</v>
      </c>
      <c r="E3" s="35" t="s">
        <v>67</v>
      </c>
      <c r="F3" s="35" t="s">
        <v>20</v>
      </c>
      <c r="G3" s="35" t="s">
        <v>68</v>
      </c>
      <c r="H3" s="35" t="s">
        <v>21</v>
      </c>
      <c r="I3" s="36" t="s">
        <v>66</v>
      </c>
      <c r="J3" s="37" t="s">
        <v>2</v>
      </c>
      <c r="K3" s="38" t="s">
        <v>0</v>
      </c>
      <c r="L3" s="39" t="s">
        <v>1</v>
      </c>
      <c r="M3" s="33" t="s">
        <v>60</v>
      </c>
      <c r="N3" s="33" t="s">
        <v>60</v>
      </c>
      <c r="O3" s="33" t="s">
        <v>60</v>
      </c>
      <c r="P3" s="33" t="s">
        <v>60</v>
      </c>
      <c r="Q3" s="33" t="s">
        <v>60</v>
      </c>
      <c r="R3" s="33" t="s">
        <v>60</v>
      </c>
      <c r="S3" s="33" t="s">
        <v>60</v>
      </c>
      <c r="T3" s="33" t="s">
        <v>60</v>
      </c>
      <c r="U3" s="33" t="s">
        <v>60</v>
      </c>
      <c r="V3" s="33" t="s">
        <v>60</v>
      </c>
      <c r="W3" s="33" t="s">
        <v>60</v>
      </c>
      <c r="X3" s="33" t="s">
        <v>60</v>
      </c>
      <c r="Y3" s="33" t="s">
        <v>60</v>
      </c>
      <c r="Z3" s="33" t="s">
        <v>60</v>
      </c>
    </row>
    <row r="4" spans="1:26" ht="30" x14ac:dyDescent="0.2">
      <c r="A4" s="72">
        <v>1</v>
      </c>
      <c r="B4" s="43">
        <v>1</v>
      </c>
      <c r="C4" s="72" t="s">
        <v>87</v>
      </c>
      <c r="D4" s="43" t="s">
        <v>11</v>
      </c>
      <c r="E4" s="30" t="s">
        <v>69</v>
      </c>
      <c r="F4" s="30" t="s">
        <v>22</v>
      </c>
      <c r="G4" s="30" t="s">
        <v>23</v>
      </c>
      <c r="H4" s="30" t="s">
        <v>24</v>
      </c>
      <c r="I4" s="62">
        <v>1900</v>
      </c>
      <c r="J4" s="40">
        <v>16</v>
      </c>
      <c r="K4" s="63">
        <f t="shared" ref="K4:K50" si="0">J4-(SUM(M4:Z4))</f>
        <v>16</v>
      </c>
      <c r="L4" s="42" t="str">
        <f>IF(K4&lt;0,"ATENÇÃO","OK")</f>
        <v>OK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30" x14ac:dyDescent="0.2">
      <c r="A5" s="73"/>
      <c r="B5" s="43">
        <v>2</v>
      </c>
      <c r="C5" s="73"/>
      <c r="D5" s="43" t="s">
        <v>12</v>
      </c>
      <c r="E5" s="30" t="s">
        <v>69</v>
      </c>
      <c r="F5" s="30" t="s">
        <v>22</v>
      </c>
      <c r="G5" s="30" t="s">
        <v>23</v>
      </c>
      <c r="H5" s="30" t="s">
        <v>24</v>
      </c>
      <c r="I5" s="62">
        <v>1900</v>
      </c>
      <c r="J5" s="40">
        <v>26</v>
      </c>
      <c r="K5" s="63">
        <f t="shared" si="0"/>
        <v>26</v>
      </c>
      <c r="L5" s="42" t="str">
        <f t="shared" ref="L5:L50" si="1">IF(K5&lt;0,"ATENÇÃO","OK")</f>
        <v>OK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">
      <c r="A6" s="73"/>
      <c r="B6" s="43">
        <v>3</v>
      </c>
      <c r="C6" s="73"/>
      <c r="D6" s="43" t="s">
        <v>13</v>
      </c>
      <c r="E6" s="30" t="s">
        <v>69</v>
      </c>
      <c r="F6" s="30" t="s">
        <v>22</v>
      </c>
      <c r="G6" s="30" t="s">
        <v>49</v>
      </c>
      <c r="H6" s="30" t="s">
        <v>24</v>
      </c>
      <c r="I6" s="62">
        <v>1900</v>
      </c>
      <c r="J6" s="40">
        <v>22</v>
      </c>
      <c r="K6" s="63">
        <f t="shared" si="0"/>
        <v>22</v>
      </c>
      <c r="L6" s="42" t="str">
        <f t="shared" si="1"/>
        <v>OK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x14ac:dyDescent="0.2">
      <c r="A7" s="73"/>
      <c r="B7" s="43">
        <v>4</v>
      </c>
      <c r="C7" s="73"/>
      <c r="D7" s="43" t="s">
        <v>70</v>
      </c>
      <c r="E7" s="30" t="s">
        <v>69</v>
      </c>
      <c r="F7" s="30" t="s">
        <v>22</v>
      </c>
      <c r="G7" s="30" t="s">
        <v>23</v>
      </c>
      <c r="H7" s="30" t="s">
        <v>24</v>
      </c>
      <c r="I7" s="62">
        <v>2500</v>
      </c>
      <c r="J7" s="40">
        <v>8</v>
      </c>
      <c r="K7" s="63">
        <f t="shared" si="0"/>
        <v>8</v>
      </c>
      <c r="L7" s="42" t="str">
        <f t="shared" si="1"/>
        <v>OK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30" x14ac:dyDescent="0.2">
      <c r="A8" s="73"/>
      <c r="B8" s="43">
        <v>5</v>
      </c>
      <c r="C8" s="73"/>
      <c r="D8" s="43" t="s">
        <v>14</v>
      </c>
      <c r="E8" s="30" t="s">
        <v>69</v>
      </c>
      <c r="F8" s="30" t="s">
        <v>22</v>
      </c>
      <c r="G8" s="30" t="s">
        <v>23</v>
      </c>
      <c r="H8" s="30" t="s">
        <v>24</v>
      </c>
      <c r="I8" s="62">
        <v>1900</v>
      </c>
      <c r="J8" s="40">
        <v>26</v>
      </c>
      <c r="K8" s="63">
        <f t="shared" si="0"/>
        <v>26</v>
      </c>
      <c r="L8" s="42" t="str">
        <f t="shared" si="1"/>
        <v>OK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30" x14ac:dyDescent="0.2">
      <c r="A9" s="73"/>
      <c r="B9" s="43">
        <v>6</v>
      </c>
      <c r="C9" s="73"/>
      <c r="D9" s="43" t="s">
        <v>15</v>
      </c>
      <c r="E9" s="30" t="s">
        <v>69</v>
      </c>
      <c r="F9" s="30" t="s">
        <v>22</v>
      </c>
      <c r="G9" s="30" t="s">
        <v>23</v>
      </c>
      <c r="H9" s="30" t="s">
        <v>24</v>
      </c>
      <c r="I9" s="62">
        <v>1900</v>
      </c>
      <c r="J9" s="40">
        <v>18</v>
      </c>
      <c r="K9" s="63">
        <f t="shared" si="0"/>
        <v>18</v>
      </c>
      <c r="L9" s="42" t="str">
        <f t="shared" si="1"/>
        <v>OK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30" x14ac:dyDescent="0.2">
      <c r="A10" s="73"/>
      <c r="B10" s="43">
        <v>7</v>
      </c>
      <c r="C10" s="73"/>
      <c r="D10" s="43" t="s">
        <v>16</v>
      </c>
      <c r="E10" s="30" t="s">
        <v>69</v>
      </c>
      <c r="F10" s="30" t="s">
        <v>22</v>
      </c>
      <c r="G10" s="30" t="s">
        <v>50</v>
      </c>
      <c r="H10" s="30" t="s">
        <v>24</v>
      </c>
      <c r="I10" s="62">
        <v>2000</v>
      </c>
      <c r="J10" s="40">
        <v>14</v>
      </c>
      <c r="K10" s="63">
        <f t="shared" si="0"/>
        <v>14</v>
      </c>
      <c r="L10" s="42" t="str">
        <f t="shared" si="1"/>
        <v>OK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30" x14ac:dyDescent="0.2">
      <c r="A11" s="73"/>
      <c r="B11" s="43">
        <v>8</v>
      </c>
      <c r="C11" s="73"/>
      <c r="D11" s="43" t="s">
        <v>17</v>
      </c>
      <c r="E11" s="30" t="s">
        <v>69</v>
      </c>
      <c r="F11" s="30" t="s">
        <v>22</v>
      </c>
      <c r="G11" s="30" t="s">
        <v>50</v>
      </c>
      <c r="H11" s="30" t="s">
        <v>24</v>
      </c>
      <c r="I11" s="62">
        <v>2000</v>
      </c>
      <c r="J11" s="40">
        <v>10</v>
      </c>
      <c r="K11" s="63">
        <f t="shared" si="0"/>
        <v>10</v>
      </c>
      <c r="L11" s="42" t="str">
        <f t="shared" si="1"/>
        <v>OK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30" x14ac:dyDescent="0.2">
      <c r="A12" s="73"/>
      <c r="B12" s="43">
        <v>9</v>
      </c>
      <c r="C12" s="73"/>
      <c r="D12" s="43" t="s">
        <v>18</v>
      </c>
      <c r="E12" s="30" t="s">
        <v>69</v>
      </c>
      <c r="F12" s="30" t="s">
        <v>22</v>
      </c>
      <c r="G12" s="30" t="s">
        <v>49</v>
      </c>
      <c r="H12" s="30" t="s">
        <v>24</v>
      </c>
      <c r="I12" s="62">
        <v>1900</v>
      </c>
      <c r="J12" s="40">
        <v>22</v>
      </c>
      <c r="K12" s="63">
        <f t="shared" si="0"/>
        <v>22</v>
      </c>
      <c r="L12" s="42" t="str">
        <f t="shared" si="1"/>
        <v>OK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s="34" customFormat="1" ht="30" x14ac:dyDescent="0.2">
      <c r="A13" s="73"/>
      <c r="B13" s="43">
        <v>10</v>
      </c>
      <c r="C13" s="73"/>
      <c r="D13" s="43" t="s">
        <v>88</v>
      </c>
      <c r="E13" s="30" t="s">
        <v>69</v>
      </c>
      <c r="F13" s="30" t="s">
        <v>22</v>
      </c>
      <c r="G13" s="30" t="s">
        <v>51</v>
      </c>
      <c r="H13" s="30" t="s">
        <v>24</v>
      </c>
      <c r="I13" s="62">
        <v>500</v>
      </c>
      <c r="J13" s="40">
        <v>18</v>
      </c>
      <c r="K13" s="63">
        <f t="shared" si="0"/>
        <v>18</v>
      </c>
      <c r="L13" s="42" t="str">
        <f t="shared" si="1"/>
        <v>OK</v>
      </c>
      <c r="M13" s="52"/>
      <c r="N13" s="53"/>
      <c r="O13" s="53"/>
      <c r="P13" s="52"/>
      <c r="Q13" s="53"/>
      <c r="R13" s="52"/>
      <c r="S13" s="53"/>
      <c r="T13" s="52"/>
      <c r="U13" s="52"/>
      <c r="V13" s="52"/>
      <c r="W13" s="52"/>
      <c r="X13" s="52"/>
      <c r="Y13" s="52"/>
      <c r="Z13" s="52"/>
    </row>
    <row r="14" spans="1:26" ht="30" x14ac:dyDescent="0.2">
      <c r="A14" s="73"/>
      <c r="B14" s="43">
        <v>11</v>
      </c>
      <c r="C14" s="73"/>
      <c r="D14" s="43" t="s">
        <v>52</v>
      </c>
      <c r="E14" s="30" t="s">
        <v>69</v>
      </c>
      <c r="F14" s="30" t="s">
        <v>22</v>
      </c>
      <c r="G14" s="30" t="s">
        <v>51</v>
      </c>
      <c r="H14" s="30" t="s">
        <v>24</v>
      </c>
      <c r="I14" s="62">
        <v>500</v>
      </c>
      <c r="J14" s="40">
        <v>20</v>
      </c>
      <c r="K14" s="63">
        <f t="shared" si="0"/>
        <v>20</v>
      </c>
      <c r="L14" s="42" t="str">
        <f t="shared" si="1"/>
        <v>OK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s="34" customFormat="1" x14ac:dyDescent="0.2">
      <c r="A15" s="73"/>
      <c r="B15" s="43">
        <v>12</v>
      </c>
      <c r="C15" s="73"/>
      <c r="D15" s="43" t="s">
        <v>89</v>
      </c>
      <c r="E15" s="30" t="s">
        <v>69</v>
      </c>
      <c r="F15" s="30" t="s">
        <v>22</v>
      </c>
      <c r="G15" s="30" t="s">
        <v>53</v>
      </c>
      <c r="H15" s="30" t="s">
        <v>24</v>
      </c>
      <c r="I15" s="62">
        <v>1000</v>
      </c>
      <c r="J15" s="40">
        <v>22</v>
      </c>
      <c r="K15" s="63">
        <f t="shared" si="0"/>
        <v>22</v>
      </c>
      <c r="L15" s="42" t="str">
        <f t="shared" si="1"/>
        <v>OK</v>
      </c>
      <c r="M15" s="52"/>
      <c r="N15" s="53"/>
      <c r="O15" s="53"/>
      <c r="P15" s="52"/>
      <c r="Q15" s="53"/>
      <c r="R15" s="52"/>
      <c r="S15" s="53"/>
      <c r="T15" s="52"/>
      <c r="U15" s="52"/>
      <c r="V15" s="52"/>
      <c r="W15" s="52"/>
      <c r="X15" s="52"/>
      <c r="Y15" s="52"/>
      <c r="Z15" s="52"/>
    </row>
    <row r="16" spans="1:26" x14ac:dyDescent="0.2">
      <c r="A16" s="73"/>
      <c r="B16" s="43">
        <v>13</v>
      </c>
      <c r="C16" s="73"/>
      <c r="D16" s="43" t="s">
        <v>90</v>
      </c>
      <c r="E16" s="30" t="s">
        <v>69</v>
      </c>
      <c r="F16" s="30" t="s">
        <v>22</v>
      </c>
      <c r="G16" s="30" t="s">
        <v>53</v>
      </c>
      <c r="H16" s="30" t="s">
        <v>24</v>
      </c>
      <c r="I16" s="62">
        <v>1200</v>
      </c>
      <c r="J16" s="40">
        <v>26</v>
      </c>
      <c r="K16" s="63">
        <f t="shared" si="0"/>
        <v>26</v>
      </c>
      <c r="L16" s="42" t="str">
        <f t="shared" si="1"/>
        <v>OK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73"/>
      <c r="B17" s="43">
        <v>14</v>
      </c>
      <c r="C17" s="73"/>
      <c r="D17" s="43" t="s">
        <v>54</v>
      </c>
      <c r="E17" s="30" t="s">
        <v>69</v>
      </c>
      <c r="F17" s="30" t="s">
        <v>22</v>
      </c>
      <c r="G17" s="30" t="s">
        <v>53</v>
      </c>
      <c r="H17" s="30" t="s">
        <v>24</v>
      </c>
      <c r="I17" s="62">
        <v>10000</v>
      </c>
      <c r="J17" s="40">
        <v>14</v>
      </c>
      <c r="K17" s="63">
        <f t="shared" si="0"/>
        <v>14</v>
      </c>
      <c r="L17" s="42" t="str">
        <f t="shared" si="1"/>
        <v>OK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73"/>
      <c r="B18" s="43">
        <v>15</v>
      </c>
      <c r="C18" s="73"/>
      <c r="D18" s="43" t="s">
        <v>55</v>
      </c>
      <c r="E18" s="30" t="s">
        <v>69</v>
      </c>
      <c r="F18" s="30" t="s">
        <v>22</v>
      </c>
      <c r="G18" s="30" t="s">
        <v>51</v>
      </c>
      <c r="H18" s="30" t="s">
        <v>24</v>
      </c>
      <c r="I18" s="62">
        <v>500</v>
      </c>
      <c r="J18" s="40">
        <v>18</v>
      </c>
      <c r="K18" s="63">
        <f t="shared" si="0"/>
        <v>18</v>
      </c>
      <c r="L18" s="42" t="str">
        <f t="shared" si="1"/>
        <v>OK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x14ac:dyDescent="0.2">
      <c r="A19" s="73"/>
      <c r="B19" s="43">
        <v>16</v>
      </c>
      <c r="C19" s="73"/>
      <c r="D19" s="43" t="s">
        <v>56</v>
      </c>
      <c r="E19" s="30" t="s">
        <v>69</v>
      </c>
      <c r="F19" s="30" t="s">
        <v>22</v>
      </c>
      <c r="G19" s="30" t="s">
        <v>25</v>
      </c>
      <c r="H19" s="30" t="s">
        <v>24</v>
      </c>
      <c r="I19" s="62">
        <v>500</v>
      </c>
      <c r="J19" s="40">
        <v>16</v>
      </c>
      <c r="K19" s="63">
        <f t="shared" si="0"/>
        <v>16</v>
      </c>
      <c r="L19" s="42" t="str">
        <f t="shared" si="1"/>
        <v>OK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s="34" customFormat="1" ht="30" x14ac:dyDescent="0.2">
      <c r="A20" s="73"/>
      <c r="B20" s="43">
        <v>17</v>
      </c>
      <c r="C20" s="73"/>
      <c r="D20" s="43" t="s">
        <v>91</v>
      </c>
      <c r="E20" s="30" t="s">
        <v>69</v>
      </c>
      <c r="F20" s="30" t="s">
        <v>22</v>
      </c>
      <c r="G20" s="30" t="s">
        <v>25</v>
      </c>
      <c r="H20" s="30" t="s">
        <v>24</v>
      </c>
      <c r="I20" s="62">
        <v>2500</v>
      </c>
      <c r="J20" s="40">
        <v>20</v>
      </c>
      <c r="K20" s="63">
        <f t="shared" si="0"/>
        <v>20</v>
      </c>
      <c r="L20" s="42" t="str">
        <f t="shared" si="1"/>
        <v>OK</v>
      </c>
      <c r="M20" s="52"/>
      <c r="N20" s="53"/>
      <c r="O20" s="53"/>
      <c r="P20" s="52"/>
      <c r="Q20" s="53"/>
      <c r="R20" s="52"/>
      <c r="S20" s="53"/>
      <c r="T20" s="52"/>
      <c r="U20" s="52"/>
      <c r="V20" s="52"/>
      <c r="W20" s="52"/>
      <c r="X20" s="52"/>
      <c r="Y20" s="52"/>
      <c r="Z20" s="52"/>
    </row>
    <row r="21" spans="1:26" ht="30" x14ac:dyDescent="0.2">
      <c r="A21" s="73"/>
      <c r="B21" s="43">
        <v>18</v>
      </c>
      <c r="C21" s="73"/>
      <c r="D21" s="43" t="s">
        <v>57</v>
      </c>
      <c r="E21" s="30" t="s">
        <v>69</v>
      </c>
      <c r="F21" s="30" t="s">
        <v>22</v>
      </c>
      <c r="G21" s="30" t="s">
        <v>25</v>
      </c>
      <c r="H21" s="30" t="s">
        <v>24</v>
      </c>
      <c r="I21" s="62">
        <v>2500</v>
      </c>
      <c r="J21" s="40">
        <v>10</v>
      </c>
      <c r="K21" s="63">
        <f t="shared" si="0"/>
        <v>10</v>
      </c>
      <c r="L21" s="42" t="str">
        <f t="shared" si="1"/>
        <v>OK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30" x14ac:dyDescent="0.2">
      <c r="A22" s="73"/>
      <c r="B22" s="43">
        <v>19</v>
      </c>
      <c r="C22" s="73"/>
      <c r="D22" s="43" t="s">
        <v>58</v>
      </c>
      <c r="E22" s="30" t="s">
        <v>69</v>
      </c>
      <c r="F22" s="30" t="s">
        <v>22</v>
      </c>
      <c r="G22" s="30" t="s">
        <v>59</v>
      </c>
      <c r="H22" s="30" t="s">
        <v>24</v>
      </c>
      <c r="I22" s="62">
        <v>1500</v>
      </c>
      <c r="J22" s="41">
        <v>10</v>
      </c>
      <c r="K22" s="63">
        <f t="shared" si="0"/>
        <v>10</v>
      </c>
      <c r="L22" s="42" t="str">
        <f t="shared" si="1"/>
        <v>OK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73"/>
      <c r="B23" s="43">
        <v>20</v>
      </c>
      <c r="C23" s="73"/>
      <c r="D23" s="43" t="s">
        <v>92</v>
      </c>
      <c r="E23" s="30" t="s">
        <v>69</v>
      </c>
      <c r="F23" s="30" t="s">
        <v>22</v>
      </c>
      <c r="G23" s="30" t="s">
        <v>26</v>
      </c>
      <c r="H23" s="30" t="s">
        <v>24</v>
      </c>
      <c r="I23" s="62">
        <v>500</v>
      </c>
      <c r="J23" s="41">
        <v>18</v>
      </c>
      <c r="K23" s="63">
        <f t="shared" si="0"/>
        <v>18</v>
      </c>
      <c r="L23" s="42" t="str">
        <f t="shared" si="1"/>
        <v>OK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73"/>
      <c r="B24" s="43">
        <v>21</v>
      </c>
      <c r="C24" s="73"/>
      <c r="D24" s="43" t="s">
        <v>93</v>
      </c>
      <c r="E24" s="30" t="s">
        <v>69</v>
      </c>
      <c r="F24" s="30" t="s">
        <v>22</v>
      </c>
      <c r="G24" s="30" t="s">
        <v>26</v>
      </c>
      <c r="H24" s="30" t="s">
        <v>24</v>
      </c>
      <c r="I24" s="31">
        <v>500</v>
      </c>
      <c r="J24" s="41">
        <v>26</v>
      </c>
      <c r="K24" s="63">
        <f t="shared" si="0"/>
        <v>26</v>
      </c>
      <c r="L24" s="42" t="str">
        <f t="shared" si="1"/>
        <v>OK</v>
      </c>
      <c r="M24" s="52"/>
      <c r="N24" s="54"/>
      <c r="O24" s="54"/>
      <c r="P24" s="52"/>
      <c r="Q24" s="54"/>
      <c r="R24" s="52"/>
      <c r="S24" s="52"/>
      <c r="T24" s="52"/>
      <c r="U24" s="52"/>
      <c r="V24" s="52"/>
      <c r="W24" s="52"/>
      <c r="X24" s="52"/>
      <c r="Y24" s="52"/>
      <c r="Z24" s="52"/>
    </row>
    <row r="25" spans="1:26" s="34" customFormat="1" x14ac:dyDescent="0.2">
      <c r="A25" s="73"/>
      <c r="B25" s="43">
        <v>22</v>
      </c>
      <c r="C25" s="73"/>
      <c r="D25" s="43" t="s">
        <v>36</v>
      </c>
      <c r="E25" s="30" t="s">
        <v>69</v>
      </c>
      <c r="F25" s="30" t="s">
        <v>27</v>
      </c>
      <c r="G25" s="30" t="s">
        <v>28</v>
      </c>
      <c r="H25" s="30" t="s">
        <v>24</v>
      </c>
      <c r="I25" s="31">
        <v>2950</v>
      </c>
      <c r="J25" s="41">
        <v>16</v>
      </c>
      <c r="K25" s="63">
        <f t="shared" si="0"/>
        <v>16</v>
      </c>
      <c r="L25" s="42" t="str">
        <f t="shared" si="1"/>
        <v>OK</v>
      </c>
      <c r="M25" s="52"/>
      <c r="N25" s="55"/>
      <c r="O25" s="55"/>
      <c r="P25" s="52"/>
      <c r="Q25" s="55"/>
      <c r="R25" s="52"/>
      <c r="S25" s="53"/>
      <c r="T25" s="52"/>
      <c r="U25" s="52"/>
      <c r="V25" s="52"/>
      <c r="W25" s="52"/>
      <c r="X25" s="52"/>
      <c r="Y25" s="52"/>
      <c r="Z25" s="52"/>
    </row>
    <row r="26" spans="1:26" x14ac:dyDescent="0.2">
      <c r="A26" s="73"/>
      <c r="B26" s="43">
        <v>23</v>
      </c>
      <c r="C26" s="73"/>
      <c r="D26" s="43" t="s">
        <v>19</v>
      </c>
      <c r="E26" s="30" t="s">
        <v>69</v>
      </c>
      <c r="F26" s="30" t="s">
        <v>27</v>
      </c>
      <c r="G26" s="30" t="s">
        <v>28</v>
      </c>
      <c r="H26" s="30" t="s">
        <v>24</v>
      </c>
      <c r="I26" s="31">
        <v>2950</v>
      </c>
      <c r="J26" s="41">
        <v>10</v>
      </c>
      <c r="K26" s="63">
        <f t="shared" si="0"/>
        <v>10</v>
      </c>
      <c r="L26" s="42" t="str">
        <f t="shared" si="1"/>
        <v>OK</v>
      </c>
      <c r="M26" s="52"/>
      <c r="N26" s="54"/>
      <c r="O26" s="54"/>
      <c r="P26" s="52"/>
      <c r="Q26" s="54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73"/>
      <c r="B27" s="43">
        <v>24</v>
      </c>
      <c r="C27" s="73"/>
      <c r="D27" s="43" t="s">
        <v>31</v>
      </c>
      <c r="E27" s="30" t="s">
        <v>69</v>
      </c>
      <c r="F27" s="30" t="s">
        <v>27</v>
      </c>
      <c r="G27" s="30" t="s">
        <v>28</v>
      </c>
      <c r="H27" s="30" t="s">
        <v>24</v>
      </c>
      <c r="I27" s="31">
        <v>900</v>
      </c>
      <c r="J27" s="41">
        <v>10</v>
      </c>
      <c r="K27" s="63">
        <f t="shared" si="0"/>
        <v>10</v>
      </c>
      <c r="L27" s="42" t="str">
        <f t="shared" si="1"/>
        <v>OK</v>
      </c>
      <c r="M27" s="52"/>
      <c r="N27" s="54"/>
      <c r="O27" s="54"/>
      <c r="P27" s="52"/>
      <c r="Q27" s="54"/>
      <c r="R27" s="52"/>
      <c r="S27" s="52"/>
      <c r="T27" s="52"/>
      <c r="U27" s="52"/>
      <c r="V27" s="52"/>
      <c r="W27" s="52"/>
      <c r="X27" s="52"/>
      <c r="Y27" s="52"/>
      <c r="Z27" s="52"/>
    </row>
    <row r="28" spans="1:26" s="34" customFormat="1" x14ac:dyDescent="0.2">
      <c r="A28" s="73"/>
      <c r="B28" s="43">
        <v>25</v>
      </c>
      <c r="C28" s="73"/>
      <c r="D28" s="43" t="s">
        <v>37</v>
      </c>
      <c r="E28" s="30" t="s">
        <v>69</v>
      </c>
      <c r="F28" s="30" t="s">
        <v>22</v>
      </c>
      <c r="G28" s="30" t="s">
        <v>29</v>
      </c>
      <c r="H28" s="30" t="s">
        <v>24</v>
      </c>
      <c r="I28" s="31">
        <v>8</v>
      </c>
      <c r="J28" s="41">
        <v>1200</v>
      </c>
      <c r="K28" s="63">
        <f t="shared" si="0"/>
        <v>1200</v>
      </c>
      <c r="L28" s="42" t="str">
        <f t="shared" si="1"/>
        <v>OK</v>
      </c>
      <c r="M28" s="52"/>
      <c r="N28" s="55"/>
      <c r="O28" s="55"/>
      <c r="P28" s="52"/>
      <c r="Q28" s="55"/>
      <c r="R28" s="52"/>
      <c r="S28" s="53"/>
      <c r="T28" s="52"/>
      <c r="U28" s="52"/>
      <c r="V28" s="52"/>
      <c r="W28" s="52"/>
      <c r="X28" s="52"/>
      <c r="Y28" s="52"/>
      <c r="Z28" s="52"/>
    </row>
    <row r="29" spans="1:26" s="34" customFormat="1" x14ac:dyDescent="0.2">
      <c r="A29" s="73"/>
      <c r="B29" s="43">
        <v>26</v>
      </c>
      <c r="C29" s="73"/>
      <c r="D29" s="43" t="s">
        <v>38</v>
      </c>
      <c r="E29" s="30" t="s">
        <v>69</v>
      </c>
      <c r="F29" s="30" t="s">
        <v>22</v>
      </c>
      <c r="G29" s="30" t="s">
        <v>30</v>
      </c>
      <c r="H29" s="30" t="s">
        <v>24</v>
      </c>
      <c r="I29" s="31">
        <v>10</v>
      </c>
      <c r="J29" s="41">
        <v>500</v>
      </c>
      <c r="K29" s="58">
        <f t="shared" si="0"/>
        <v>500</v>
      </c>
      <c r="L29" s="42" t="str">
        <f t="shared" si="1"/>
        <v>OK</v>
      </c>
      <c r="M29" s="52"/>
      <c r="N29" s="55"/>
      <c r="O29" s="55"/>
      <c r="P29" s="52"/>
      <c r="Q29" s="55"/>
      <c r="R29" s="52"/>
      <c r="S29" s="53"/>
      <c r="T29" s="52"/>
      <c r="U29" s="52"/>
      <c r="V29" s="52"/>
      <c r="W29" s="52"/>
      <c r="X29" s="52"/>
      <c r="Y29" s="52"/>
      <c r="Z29" s="52"/>
    </row>
    <row r="30" spans="1:26" x14ac:dyDescent="0.2">
      <c r="A30" s="73"/>
      <c r="B30" s="43">
        <v>27</v>
      </c>
      <c r="C30" s="73"/>
      <c r="D30" s="43" t="s">
        <v>32</v>
      </c>
      <c r="E30" s="30" t="s">
        <v>69</v>
      </c>
      <c r="F30" s="30" t="s">
        <v>27</v>
      </c>
      <c r="G30" s="30" t="s">
        <v>28</v>
      </c>
      <c r="H30" s="30" t="s">
        <v>24</v>
      </c>
      <c r="I30" s="31">
        <v>900</v>
      </c>
      <c r="J30" s="41">
        <v>22</v>
      </c>
      <c r="K30" s="58">
        <f t="shared" si="0"/>
        <v>22</v>
      </c>
      <c r="L30" s="42" t="str">
        <f t="shared" si="1"/>
        <v>OK</v>
      </c>
      <c r="M30" s="52"/>
      <c r="N30" s="54"/>
      <c r="O30" s="54"/>
      <c r="P30" s="52"/>
      <c r="Q30" s="54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73"/>
      <c r="B31" s="43">
        <v>28</v>
      </c>
      <c r="C31" s="73"/>
      <c r="D31" s="45" t="s">
        <v>33</v>
      </c>
      <c r="E31" s="30" t="s">
        <v>69</v>
      </c>
      <c r="F31" s="46" t="s">
        <v>35</v>
      </c>
      <c r="G31" s="46" t="s">
        <v>34</v>
      </c>
      <c r="H31" s="30" t="s">
        <v>24</v>
      </c>
      <c r="I31" s="31">
        <v>2000</v>
      </c>
      <c r="J31" s="41">
        <v>10</v>
      </c>
      <c r="K31" s="58">
        <f t="shared" si="0"/>
        <v>10</v>
      </c>
      <c r="L31" s="42" t="str">
        <f t="shared" si="1"/>
        <v>OK</v>
      </c>
      <c r="M31" s="52"/>
      <c r="N31" s="57"/>
      <c r="O31" s="54"/>
      <c r="P31" s="52"/>
      <c r="Q31" s="5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0" x14ac:dyDescent="0.2">
      <c r="A32" s="73"/>
      <c r="B32" s="43">
        <v>29</v>
      </c>
      <c r="C32" s="73"/>
      <c r="D32" s="45" t="s">
        <v>39</v>
      </c>
      <c r="E32" s="30" t="s">
        <v>69</v>
      </c>
      <c r="F32" s="46" t="s">
        <v>22</v>
      </c>
      <c r="G32" s="46" t="s">
        <v>23</v>
      </c>
      <c r="H32" s="64" t="s">
        <v>24</v>
      </c>
      <c r="I32" s="31">
        <v>2500</v>
      </c>
      <c r="J32" s="41">
        <v>0</v>
      </c>
      <c r="K32" s="58">
        <f t="shared" si="0"/>
        <v>0</v>
      </c>
      <c r="L32" s="42" t="str">
        <f t="shared" si="1"/>
        <v>OK</v>
      </c>
      <c r="M32" s="52"/>
      <c r="N32" s="56"/>
      <c r="O32" s="52"/>
      <c r="P32" s="52"/>
      <c r="Q32" s="56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0" x14ac:dyDescent="0.2">
      <c r="A33" s="73"/>
      <c r="B33" s="43">
        <v>30</v>
      </c>
      <c r="C33" s="73"/>
      <c r="D33" s="45" t="s">
        <v>94</v>
      </c>
      <c r="E33" s="30" t="s">
        <v>69</v>
      </c>
      <c r="F33" s="46" t="s">
        <v>22</v>
      </c>
      <c r="G33" s="46" t="s">
        <v>23</v>
      </c>
      <c r="H33" s="64" t="s">
        <v>24</v>
      </c>
      <c r="I33" s="31">
        <v>929</v>
      </c>
      <c r="J33" s="41">
        <v>0</v>
      </c>
      <c r="K33" s="58">
        <f t="shared" si="0"/>
        <v>0</v>
      </c>
      <c r="L33" s="42" t="str">
        <f t="shared" si="1"/>
        <v>OK</v>
      </c>
      <c r="M33" s="52"/>
      <c r="N33" s="56"/>
      <c r="O33" s="52"/>
      <c r="P33" s="52"/>
      <c r="Q33" s="56"/>
      <c r="R33" s="52"/>
      <c r="S33" s="52"/>
      <c r="T33" s="52"/>
      <c r="U33" s="52"/>
      <c r="V33" s="52"/>
      <c r="W33" s="52"/>
      <c r="X33" s="52"/>
      <c r="Y33" s="52"/>
      <c r="Z33" s="52"/>
    </row>
    <row r="34" spans="1:26" x14ac:dyDescent="0.2">
      <c r="A34" s="73"/>
      <c r="B34" s="43">
        <v>31</v>
      </c>
      <c r="C34" s="73"/>
      <c r="D34" s="45" t="s">
        <v>40</v>
      </c>
      <c r="E34" s="30" t="s">
        <v>69</v>
      </c>
      <c r="F34" s="46" t="s">
        <v>22</v>
      </c>
      <c r="G34" s="46" t="s">
        <v>23</v>
      </c>
      <c r="H34" s="64" t="s">
        <v>24</v>
      </c>
      <c r="I34" s="31">
        <v>300</v>
      </c>
      <c r="J34" s="41">
        <v>0</v>
      </c>
      <c r="K34" s="58">
        <f t="shared" si="0"/>
        <v>0</v>
      </c>
      <c r="L34" s="42" t="str">
        <f t="shared" si="1"/>
        <v>OK</v>
      </c>
      <c r="M34" s="52"/>
      <c r="N34" s="56"/>
      <c r="O34" s="56"/>
      <c r="P34" s="52"/>
      <c r="Q34" s="56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2">
      <c r="A35" s="73"/>
      <c r="B35" s="43">
        <v>32</v>
      </c>
      <c r="C35" s="73"/>
      <c r="D35" s="45" t="s">
        <v>41</v>
      </c>
      <c r="E35" s="30" t="s">
        <v>69</v>
      </c>
      <c r="F35" s="46" t="s">
        <v>27</v>
      </c>
      <c r="G35" s="46" t="s">
        <v>28</v>
      </c>
      <c r="H35" s="64" t="s">
        <v>24</v>
      </c>
      <c r="I35" s="31">
        <v>300</v>
      </c>
      <c r="J35" s="41">
        <v>0</v>
      </c>
      <c r="K35" s="58">
        <f t="shared" si="0"/>
        <v>0</v>
      </c>
      <c r="L35" s="42" t="str">
        <f t="shared" si="1"/>
        <v>OK</v>
      </c>
      <c r="M35" s="52"/>
      <c r="N35" s="56"/>
      <c r="O35" s="56"/>
      <c r="P35" s="52"/>
      <c r="Q35" s="56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2">
      <c r="A36" s="73"/>
      <c r="B36" s="43">
        <v>33</v>
      </c>
      <c r="C36" s="73"/>
      <c r="D36" s="43" t="s">
        <v>42</v>
      </c>
      <c r="E36" s="30" t="s">
        <v>69</v>
      </c>
      <c r="F36" s="30" t="s">
        <v>27</v>
      </c>
      <c r="G36" s="30" t="s">
        <v>28</v>
      </c>
      <c r="H36" s="64" t="s">
        <v>24</v>
      </c>
      <c r="I36" s="31">
        <v>300</v>
      </c>
      <c r="J36" s="41">
        <v>0</v>
      </c>
      <c r="K36" s="58">
        <f t="shared" si="0"/>
        <v>0</v>
      </c>
      <c r="L36" s="42" t="str">
        <f t="shared" si="1"/>
        <v>OK</v>
      </c>
      <c r="M36" s="52"/>
      <c r="N36" s="56"/>
      <c r="O36" s="56"/>
      <c r="P36" s="52"/>
      <c r="Q36" s="56"/>
      <c r="R36" s="52"/>
      <c r="S36" s="52"/>
      <c r="T36" s="52"/>
      <c r="U36" s="52"/>
      <c r="V36" s="52"/>
      <c r="W36" s="52"/>
      <c r="X36" s="52"/>
      <c r="Y36" s="52"/>
      <c r="Z36" s="52"/>
    </row>
    <row r="37" spans="1:26" x14ac:dyDescent="0.2">
      <c r="A37" s="73"/>
      <c r="B37" s="43">
        <v>34</v>
      </c>
      <c r="C37" s="73"/>
      <c r="D37" s="43" t="s">
        <v>95</v>
      </c>
      <c r="E37" s="30" t="s">
        <v>69</v>
      </c>
      <c r="F37" s="30" t="s">
        <v>22</v>
      </c>
      <c r="G37" s="30" t="s">
        <v>23</v>
      </c>
      <c r="H37" s="64" t="s">
        <v>24</v>
      </c>
      <c r="I37" s="31">
        <v>520</v>
      </c>
      <c r="J37" s="41">
        <v>0</v>
      </c>
      <c r="K37" s="58">
        <f t="shared" si="0"/>
        <v>0</v>
      </c>
      <c r="L37" s="42" t="str">
        <f t="shared" si="1"/>
        <v>OK</v>
      </c>
      <c r="M37" s="52"/>
      <c r="N37" s="56"/>
      <c r="O37" s="56"/>
      <c r="P37" s="52"/>
      <c r="Q37" s="56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45" x14ac:dyDescent="0.2">
      <c r="A38" s="73"/>
      <c r="B38" s="43">
        <v>35</v>
      </c>
      <c r="C38" s="73"/>
      <c r="D38" s="45" t="s">
        <v>96</v>
      </c>
      <c r="E38" s="30" t="s">
        <v>69</v>
      </c>
      <c r="F38" s="46" t="s">
        <v>22</v>
      </c>
      <c r="G38" s="46" t="s">
        <v>23</v>
      </c>
      <c r="H38" s="64" t="s">
        <v>24</v>
      </c>
      <c r="I38" s="31">
        <v>350</v>
      </c>
      <c r="J38" s="41">
        <v>0</v>
      </c>
      <c r="K38" s="58">
        <f t="shared" si="0"/>
        <v>0</v>
      </c>
      <c r="L38" s="42" t="str">
        <f t="shared" si="1"/>
        <v>OK</v>
      </c>
      <c r="M38" s="52"/>
      <c r="N38" s="56"/>
      <c r="O38" s="56"/>
      <c r="P38" s="52"/>
      <c r="Q38" s="56"/>
      <c r="R38" s="52"/>
      <c r="S38" s="52"/>
      <c r="T38" s="52"/>
      <c r="U38" s="52"/>
      <c r="V38" s="52"/>
      <c r="W38" s="52"/>
      <c r="X38" s="52"/>
      <c r="Y38" s="52"/>
      <c r="Z38" s="52"/>
    </row>
    <row r="39" spans="1:26" x14ac:dyDescent="0.2">
      <c r="A39" s="73"/>
      <c r="B39" s="43">
        <v>36</v>
      </c>
      <c r="C39" s="73"/>
      <c r="D39" s="45" t="s">
        <v>43</v>
      </c>
      <c r="E39" s="30" t="s">
        <v>69</v>
      </c>
      <c r="F39" s="46" t="s">
        <v>22</v>
      </c>
      <c r="G39" s="46" t="s">
        <v>23</v>
      </c>
      <c r="H39" s="64" t="s">
        <v>24</v>
      </c>
      <c r="I39" s="31">
        <v>250</v>
      </c>
      <c r="J39" s="41">
        <v>0</v>
      </c>
      <c r="K39" s="58">
        <f t="shared" si="0"/>
        <v>0</v>
      </c>
      <c r="L39" s="42" t="str">
        <f t="shared" si="1"/>
        <v>OK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x14ac:dyDescent="0.2">
      <c r="A40" s="73"/>
      <c r="B40" s="43">
        <v>37</v>
      </c>
      <c r="C40" s="73"/>
      <c r="D40" s="45" t="s">
        <v>44</v>
      </c>
      <c r="E40" s="30" t="s">
        <v>69</v>
      </c>
      <c r="F40" s="46" t="s">
        <v>22</v>
      </c>
      <c r="G40" s="46" t="s">
        <v>23</v>
      </c>
      <c r="H40" s="64" t="s">
        <v>24</v>
      </c>
      <c r="I40" s="31">
        <v>1000</v>
      </c>
      <c r="J40" s="41">
        <v>0</v>
      </c>
      <c r="K40" s="58">
        <f t="shared" si="0"/>
        <v>0</v>
      </c>
      <c r="L40" s="42" t="str">
        <f t="shared" si="1"/>
        <v>OK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0" x14ac:dyDescent="0.2">
      <c r="A41" s="73"/>
      <c r="B41" s="43">
        <v>38</v>
      </c>
      <c r="C41" s="73"/>
      <c r="D41" s="45" t="s">
        <v>97</v>
      </c>
      <c r="E41" s="30" t="s">
        <v>69</v>
      </c>
      <c r="F41" s="46" t="s">
        <v>22</v>
      </c>
      <c r="G41" s="46" t="s">
        <v>23</v>
      </c>
      <c r="H41" s="64" t="s">
        <v>24</v>
      </c>
      <c r="I41" s="31">
        <v>1200</v>
      </c>
      <c r="J41" s="41">
        <v>0</v>
      </c>
      <c r="K41" s="58">
        <f t="shared" si="0"/>
        <v>0</v>
      </c>
      <c r="L41" s="42" t="str">
        <f t="shared" si="1"/>
        <v>OK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45" x14ac:dyDescent="0.2">
      <c r="A42" s="73"/>
      <c r="B42" s="43">
        <v>39</v>
      </c>
      <c r="C42" s="73"/>
      <c r="D42" s="45" t="s">
        <v>98</v>
      </c>
      <c r="E42" s="30" t="s">
        <v>69</v>
      </c>
      <c r="F42" s="46" t="s">
        <v>22</v>
      </c>
      <c r="G42" s="46" t="s">
        <v>23</v>
      </c>
      <c r="H42" s="64" t="s">
        <v>24</v>
      </c>
      <c r="I42" s="31">
        <v>1500</v>
      </c>
      <c r="J42" s="41">
        <v>0</v>
      </c>
      <c r="K42" s="58">
        <f t="shared" si="0"/>
        <v>0</v>
      </c>
      <c r="L42" s="42" t="str">
        <f t="shared" si="1"/>
        <v>OK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30" x14ac:dyDescent="0.2">
      <c r="A43" s="73"/>
      <c r="B43" s="43">
        <v>40</v>
      </c>
      <c r="C43" s="73"/>
      <c r="D43" s="45" t="s">
        <v>99</v>
      </c>
      <c r="E43" s="30" t="s">
        <v>69</v>
      </c>
      <c r="F43" s="46" t="s">
        <v>22</v>
      </c>
      <c r="G43" s="46" t="s">
        <v>23</v>
      </c>
      <c r="H43" s="64" t="s">
        <v>24</v>
      </c>
      <c r="I43" s="31">
        <v>1500</v>
      </c>
      <c r="J43" s="41">
        <v>0</v>
      </c>
      <c r="K43" s="58">
        <f t="shared" si="0"/>
        <v>0</v>
      </c>
      <c r="L43" s="42" t="str">
        <f t="shared" si="1"/>
        <v>OK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s="34" customFormat="1" x14ac:dyDescent="0.2">
      <c r="A44" s="73"/>
      <c r="B44" s="43">
        <v>41</v>
      </c>
      <c r="C44" s="73"/>
      <c r="D44" s="45" t="s">
        <v>100</v>
      </c>
      <c r="E44" s="30" t="s">
        <v>69</v>
      </c>
      <c r="F44" s="46" t="s">
        <v>22</v>
      </c>
      <c r="G44" s="46" t="s">
        <v>23</v>
      </c>
      <c r="H44" s="64" t="s">
        <v>24</v>
      </c>
      <c r="I44" s="31">
        <v>1500</v>
      </c>
      <c r="J44" s="41">
        <v>0</v>
      </c>
      <c r="K44" s="58">
        <f t="shared" si="0"/>
        <v>0</v>
      </c>
      <c r="L44" s="42" t="str">
        <f t="shared" si="1"/>
        <v>OK</v>
      </c>
      <c r="M44" s="52"/>
      <c r="N44" s="53"/>
      <c r="O44" s="53"/>
      <c r="P44" s="52"/>
      <c r="Q44" s="53"/>
      <c r="R44" s="52"/>
      <c r="S44" s="53"/>
      <c r="T44" s="52"/>
      <c r="U44" s="52"/>
      <c r="V44" s="52"/>
      <c r="W44" s="52"/>
      <c r="X44" s="52"/>
      <c r="Y44" s="52"/>
      <c r="Z44" s="52"/>
    </row>
    <row r="45" spans="1:26" ht="30" x14ac:dyDescent="0.2">
      <c r="A45" s="73"/>
      <c r="B45" s="43">
        <v>42</v>
      </c>
      <c r="C45" s="73"/>
      <c r="D45" s="45" t="s">
        <v>45</v>
      </c>
      <c r="E45" s="30" t="s">
        <v>69</v>
      </c>
      <c r="F45" s="46" t="s">
        <v>22</v>
      </c>
      <c r="G45" s="46" t="s">
        <v>23</v>
      </c>
      <c r="H45" s="64" t="s">
        <v>24</v>
      </c>
      <c r="I45" s="31">
        <v>500</v>
      </c>
      <c r="J45" s="41">
        <v>0</v>
      </c>
      <c r="K45" s="58">
        <f t="shared" si="0"/>
        <v>0</v>
      </c>
      <c r="L45" s="42" t="str">
        <f t="shared" si="1"/>
        <v>OK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x14ac:dyDescent="0.2">
      <c r="A46" s="73"/>
      <c r="B46" s="43">
        <v>43</v>
      </c>
      <c r="C46" s="73"/>
      <c r="D46" s="45" t="s">
        <v>101</v>
      </c>
      <c r="E46" s="30" t="s">
        <v>69</v>
      </c>
      <c r="F46" s="46" t="s">
        <v>22</v>
      </c>
      <c r="G46" s="46" t="s">
        <v>23</v>
      </c>
      <c r="H46" s="64" t="s">
        <v>24</v>
      </c>
      <c r="I46" s="31">
        <v>500</v>
      </c>
      <c r="J46" s="41">
        <v>0</v>
      </c>
      <c r="K46" s="58">
        <f t="shared" si="0"/>
        <v>0</v>
      </c>
      <c r="L46" s="42" t="str">
        <f t="shared" si="1"/>
        <v>OK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x14ac:dyDescent="0.2">
      <c r="A47" s="73"/>
      <c r="B47" s="43">
        <v>44</v>
      </c>
      <c r="C47" s="73"/>
      <c r="D47" s="45" t="s">
        <v>46</v>
      </c>
      <c r="E47" s="30" t="s">
        <v>69</v>
      </c>
      <c r="F47" s="46" t="s">
        <v>22</v>
      </c>
      <c r="G47" s="46" t="s">
        <v>23</v>
      </c>
      <c r="H47" s="64" t="s">
        <v>24</v>
      </c>
      <c r="I47" s="31">
        <v>1000</v>
      </c>
      <c r="J47" s="41">
        <v>0</v>
      </c>
      <c r="K47" s="58">
        <f t="shared" si="0"/>
        <v>0</v>
      </c>
      <c r="L47" s="42" t="str">
        <f t="shared" si="1"/>
        <v>OK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45" x14ac:dyDescent="0.2">
      <c r="A48" s="73"/>
      <c r="B48" s="43">
        <v>45</v>
      </c>
      <c r="C48" s="73"/>
      <c r="D48" s="43" t="s">
        <v>47</v>
      </c>
      <c r="E48" s="30" t="s">
        <v>69</v>
      </c>
      <c r="F48" s="30" t="s">
        <v>27</v>
      </c>
      <c r="G48" s="30" t="s">
        <v>28</v>
      </c>
      <c r="H48" s="64" t="s">
        <v>24</v>
      </c>
      <c r="I48" s="31">
        <v>1500</v>
      </c>
      <c r="J48" s="41">
        <v>0</v>
      </c>
      <c r="K48" s="58">
        <f t="shared" si="0"/>
        <v>0</v>
      </c>
      <c r="L48" s="42" t="str">
        <f t="shared" si="1"/>
        <v>OK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s="34" customFormat="1" ht="30" x14ac:dyDescent="0.2">
      <c r="A49" s="73"/>
      <c r="B49" s="43">
        <v>46</v>
      </c>
      <c r="C49" s="73"/>
      <c r="D49" s="45" t="s">
        <v>102</v>
      </c>
      <c r="E49" s="30" t="s">
        <v>69</v>
      </c>
      <c r="F49" s="46" t="s">
        <v>22</v>
      </c>
      <c r="G49" s="46">
        <v>50261001</v>
      </c>
      <c r="H49" s="65">
        <v>33903922</v>
      </c>
      <c r="I49" s="31">
        <v>500</v>
      </c>
      <c r="J49" s="41">
        <v>0</v>
      </c>
      <c r="K49" s="58">
        <f t="shared" si="0"/>
        <v>0</v>
      </c>
      <c r="L49" s="42" t="str">
        <f t="shared" si="1"/>
        <v>OK</v>
      </c>
      <c r="M49" s="52"/>
      <c r="N49" s="53"/>
      <c r="O49" s="53"/>
      <c r="P49" s="52"/>
      <c r="Q49" s="53"/>
      <c r="R49" s="52"/>
      <c r="S49" s="53"/>
      <c r="T49" s="52"/>
      <c r="U49" s="52"/>
      <c r="V49" s="52"/>
      <c r="W49" s="52"/>
      <c r="X49" s="52"/>
      <c r="Y49" s="52"/>
      <c r="Z49" s="52"/>
    </row>
    <row r="50" spans="1:26" x14ac:dyDescent="0.2">
      <c r="A50" s="74"/>
      <c r="B50" s="43">
        <v>47</v>
      </c>
      <c r="C50" s="74"/>
      <c r="D50" s="45" t="s">
        <v>48</v>
      </c>
      <c r="E50" s="30" t="s">
        <v>69</v>
      </c>
      <c r="F50" s="46" t="s">
        <v>22</v>
      </c>
      <c r="G50" s="46" t="s">
        <v>23</v>
      </c>
      <c r="H50" s="64" t="s">
        <v>24</v>
      </c>
      <c r="I50" s="31">
        <v>2500</v>
      </c>
      <c r="J50" s="41">
        <v>0</v>
      </c>
      <c r="K50" s="58">
        <f t="shared" si="0"/>
        <v>0</v>
      </c>
      <c r="L50" s="42" t="str">
        <f t="shared" si="1"/>
        <v>OK</v>
      </c>
      <c r="M50" s="52"/>
      <c r="N50" s="56"/>
      <c r="O50" s="56"/>
      <c r="P50" s="52"/>
      <c r="Q50" s="56"/>
      <c r="R50" s="52"/>
      <c r="S50" s="52"/>
      <c r="T50" s="52"/>
      <c r="U50" s="52"/>
      <c r="V50" s="52"/>
      <c r="W50" s="52"/>
      <c r="X50" s="52"/>
      <c r="Y50" s="52"/>
      <c r="Z50" s="52"/>
    </row>
    <row r="51" spans="1:26" x14ac:dyDescent="0.2">
      <c r="I51" s="44"/>
      <c r="J51" s="61">
        <f>SUM(J4:J50)</f>
        <v>2148</v>
      </c>
      <c r="K51" s="61">
        <f>SUM(K4:K50)</f>
        <v>2148</v>
      </c>
      <c r="M51" s="49" cm="1">
        <f t="array" ref="M51">SUMPRODUCT($I$4:$I$50*M4:M50)</f>
        <v>0</v>
      </c>
      <c r="N51" s="49" cm="1">
        <f t="array" ref="N51">SUMPRODUCT($I$4:$I$50*N4:N50)</f>
        <v>0</v>
      </c>
      <c r="O51" s="49" cm="1">
        <f t="array" ref="O51">SUMPRODUCT($I$4:$I$50*O4:O50)</f>
        <v>0</v>
      </c>
      <c r="P51" s="49" cm="1">
        <f t="array" ref="P51">SUMPRODUCT($I$4:$I$50*P4:P50)</f>
        <v>0</v>
      </c>
      <c r="Q51" s="49" cm="1">
        <f t="array" ref="Q51">SUMPRODUCT($I$4:$I$50*Q4:Q50)</f>
        <v>0</v>
      </c>
      <c r="R51" s="49" cm="1">
        <f t="array" ref="R51">SUMPRODUCT($I$4:$I$50*R4:R50)</f>
        <v>0</v>
      </c>
      <c r="S51" s="49" cm="1">
        <f t="array" ref="S51">SUMPRODUCT($I$4:$I$50*S4:S50)</f>
        <v>0</v>
      </c>
      <c r="T51" s="49" cm="1">
        <f t="array" ref="T51">SUMPRODUCT($I$4:$I$50*T4:T50)</f>
        <v>0</v>
      </c>
      <c r="U51" s="49" cm="1">
        <f t="array" ref="U51">SUMPRODUCT($I$4:$I$50*U4:U50)</f>
        <v>0</v>
      </c>
      <c r="V51" s="49" cm="1">
        <f t="array" ref="V51">SUMPRODUCT($I$4:$I$50*V4:V50)</f>
        <v>0</v>
      </c>
      <c r="W51" s="49" cm="1">
        <f t="array" ref="W51">SUMPRODUCT($I$4:$I$50*W4:W50)</f>
        <v>0</v>
      </c>
      <c r="X51" s="49" cm="1">
        <f t="array" ref="X51">SUMPRODUCT($I$4:$I$50*X4:X50)</f>
        <v>0</v>
      </c>
      <c r="Y51" s="49" cm="1">
        <f t="array" ref="Y51">SUMPRODUCT($I$4:$I$50*Y4:Y50)</f>
        <v>0</v>
      </c>
      <c r="Z51" s="49" cm="1">
        <f t="array" ref="Z51">SUMPRODUCT($I$4:$I$50*Z4:Z50)</f>
        <v>0</v>
      </c>
    </row>
  </sheetData>
  <mergeCells count="20">
    <mergeCell ref="A4:A50"/>
    <mergeCell ref="C4:C50"/>
    <mergeCell ref="V1:V2"/>
    <mergeCell ref="W1:W2"/>
    <mergeCell ref="X1:X2"/>
    <mergeCell ref="Y1:Y2"/>
    <mergeCell ref="Z1:Z2"/>
    <mergeCell ref="A2:L2"/>
    <mergeCell ref="P1:P2"/>
    <mergeCell ref="Q1:Q2"/>
    <mergeCell ref="R1:R2"/>
    <mergeCell ref="S1:S2"/>
    <mergeCell ref="T1:T2"/>
    <mergeCell ref="U1:U2"/>
    <mergeCell ref="A1:C1"/>
    <mergeCell ref="D1:I1"/>
    <mergeCell ref="J1:L1"/>
    <mergeCell ref="M1:M2"/>
    <mergeCell ref="N1:N2"/>
    <mergeCell ref="O1:O2"/>
  </mergeCells>
  <conditionalFormatting sqref="K4:K50">
    <cfRule type="cellIs" dxfId="23" priority="1" operator="lessThan">
      <formula>0</formula>
    </cfRule>
  </conditionalFormatting>
  <conditionalFormatting sqref="M4:Z50">
    <cfRule type="cellIs" dxfId="22" priority="2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1"/>
  <sheetViews>
    <sheetView zoomScale="90" zoomScaleNormal="90" workbookViewId="0">
      <selection activeCell="D18" sqref="D18"/>
    </sheetView>
  </sheetViews>
  <sheetFormatPr defaultColWidth="9.7109375" defaultRowHeight="15" x14ac:dyDescent="0.2"/>
  <cols>
    <col min="1" max="2" width="6.42578125" style="3" customWidth="1"/>
    <col min="3" max="3" width="16" style="60" customWidth="1"/>
    <col min="4" max="4" width="42" style="1" customWidth="1"/>
    <col min="5" max="5" width="10.7109375" style="1" customWidth="1"/>
    <col min="6" max="6" width="7.28515625" style="1" customWidth="1"/>
    <col min="7" max="7" width="10.7109375" style="1" customWidth="1"/>
    <col min="8" max="8" width="13.7109375" style="1" customWidth="1"/>
    <col min="9" max="9" width="14.28515625" style="1" customWidth="1"/>
    <col min="10" max="10" width="10" style="47" bestFit="1" customWidth="1"/>
    <col min="11" max="11" width="11" style="22" bestFit="1" customWidth="1"/>
    <col min="12" max="12" width="9" style="48" customWidth="1"/>
    <col min="13" max="14" width="15.140625" style="50" customWidth="1"/>
    <col min="15" max="26" width="13.7109375" style="50" customWidth="1"/>
    <col min="27" max="16384" width="9.7109375" style="3"/>
  </cols>
  <sheetData>
    <row r="1" spans="1:26" ht="39.75" customHeight="1" x14ac:dyDescent="0.2">
      <c r="A1" s="75" t="s">
        <v>84</v>
      </c>
      <c r="B1" s="75"/>
      <c r="C1" s="75"/>
      <c r="D1" s="75" t="s">
        <v>85</v>
      </c>
      <c r="E1" s="75"/>
      <c r="F1" s="75"/>
      <c r="G1" s="75"/>
      <c r="H1" s="75"/>
      <c r="I1" s="75"/>
      <c r="J1" s="76" t="s">
        <v>86</v>
      </c>
      <c r="K1" s="76"/>
      <c r="L1" s="76"/>
      <c r="M1" s="71" t="s">
        <v>103</v>
      </c>
      <c r="N1" s="71" t="s">
        <v>103</v>
      </c>
      <c r="O1" s="71" t="s">
        <v>103</v>
      </c>
      <c r="P1" s="71" t="s">
        <v>103</v>
      </c>
      <c r="Q1" s="71" t="s">
        <v>103</v>
      </c>
      <c r="R1" s="71" t="s">
        <v>103</v>
      </c>
      <c r="S1" s="71" t="s">
        <v>103</v>
      </c>
      <c r="T1" s="71" t="s">
        <v>103</v>
      </c>
      <c r="U1" s="71" t="s">
        <v>103</v>
      </c>
      <c r="V1" s="71" t="s">
        <v>103</v>
      </c>
      <c r="W1" s="71" t="s">
        <v>103</v>
      </c>
      <c r="X1" s="71" t="s">
        <v>103</v>
      </c>
      <c r="Y1" s="71" t="s">
        <v>103</v>
      </c>
      <c r="Z1" s="71" t="s">
        <v>103</v>
      </c>
    </row>
    <row r="2" spans="1:26" ht="18" customHeight="1" x14ac:dyDescent="0.2">
      <c r="A2" s="76" t="s">
        <v>73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37.5" customHeight="1" x14ac:dyDescent="0.2">
      <c r="A3" s="35" t="s">
        <v>62</v>
      </c>
      <c r="B3" s="59" t="s">
        <v>63</v>
      </c>
      <c r="C3" s="35" t="s">
        <v>64</v>
      </c>
      <c r="D3" s="35" t="s">
        <v>65</v>
      </c>
      <c r="E3" s="35" t="s">
        <v>67</v>
      </c>
      <c r="F3" s="35" t="s">
        <v>20</v>
      </c>
      <c r="G3" s="35" t="s">
        <v>68</v>
      </c>
      <c r="H3" s="35" t="s">
        <v>21</v>
      </c>
      <c r="I3" s="36" t="s">
        <v>66</v>
      </c>
      <c r="J3" s="37" t="s">
        <v>2</v>
      </c>
      <c r="K3" s="38" t="s">
        <v>0</v>
      </c>
      <c r="L3" s="39" t="s">
        <v>1</v>
      </c>
      <c r="M3" s="33" t="s">
        <v>60</v>
      </c>
      <c r="N3" s="33" t="s">
        <v>60</v>
      </c>
      <c r="O3" s="33" t="s">
        <v>60</v>
      </c>
      <c r="P3" s="33" t="s">
        <v>60</v>
      </c>
      <c r="Q3" s="33" t="s">
        <v>60</v>
      </c>
      <c r="R3" s="33" t="s">
        <v>60</v>
      </c>
      <c r="S3" s="33" t="s">
        <v>60</v>
      </c>
      <c r="T3" s="33" t="s">
        <v>60</v>
      </c>
      <c r="U3" s="33" t="s">
        <v>60</v>
      </c>
      <c r="V3" s="33" t="s">
        <v>60</v>
      </c>
      <c r="W3" s="33" t="s">
        <v>60</v>
      </c>
      <c r="X3" s="33" t="s">
        <v>60</v>
      </c>
      <c r="Y3" s="33" t="s">
        <v>60</v>
      </c>
      <c r="Z3" s="33" t="s">
        <v>60</v>
      </c>
    </row>
    <row r="4" spans="1:26" ht="30" x14ac:dyDescent="0.2">
      <c r="A4" s="72">
        <v>1</v>
      </c>
      <c r="B4" s="43">
        <v>1</v>
      </c>
      <c r="C4" s="72" t="s">
        <v>87</v>
      </c>
      <c r="D4" s="43" t="s">
        <v>11</v>
      </c>
      <c r="E4" s="30" t="s">
        <v>69</v>
      </c>
      <c r="F4" s="30" t="s">
        <v>22</v>
      </c>
      <c r="G4" s="30" t="s">
        <v>23</v>
      </c>
      <c r="H4" s="30" t="s">
        <v>24</v>
      </c>
      <c r="I4" s="62">
        <v>1900</v>
      </c>
      <c r="J4" s="40">
        <v>2</v>
      </c>
      <c r="K4" s="63">
        <f t="shared" ref="K4:K50" si="0">J4-(SUM(M4:Z4))</f>
        <v>2</v>
      </c>
      <c r="L4" s="42" t="str">
        <f>IF(K4&lt;0,"ATENÇÃO","OK")</f>
        <v>OK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30" x14ac:dyDescent="0.2">
      <c r="A5" s="73"/>
      <c r="B5" s="43">
        <v>2</v>
      </c>
      <c r="C5" s="73"/>
      <c r="D5" s="43" t="s">
        <v>12</v>
      </c>
      <c r="E5" s="30" t="s">
        <v>69</v>
      </c>
      <c r="F5" s="30" t="s">
        <v>22</v>
      </c>
      <c r="G5" s="30" t="s">
        <v>23</v>
      </c>
      <c r="H5" s="30" t="s">
        <v>24</v>
      </c>
      <c r="I5" s="62">
        <v>1900</v>
      </c>
      <c r="J5" s="40">
        <v>3</v>
      </c>
      <c r="K5" s="63">
        <f t="shared" si="0"/>
        <v>3</v>
      </c>
      <c r="L5" s="42" t="str">
        <f t="shared" ref="L5:L50" si="1">IF(K5&lt;0,"ATENÇÃO","OK")</f>
        <v>OK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">
      <c r="A6" s="73"/>
      <c r="B6" s="43">
        <v>3</v>
      </c>
      <c r="C6" s="73"/>
      <c r="D6" s="43" t="s">
        <v>13</v>
      </c>
      <c r="E6" s="30" t="s">
        <v>69</v>
      </c>
      <c r="F6" s="30" t="s">
        <v>22</v>
      </c>
      <c r="G6" s="30" t="s">
        <v>49</v>
      </c>
      <c r="H6" s="30" t="s">
        <v>24</v>
      </c>
      <c r="I6" s="62">
        <v>1900</v>
      </c>
      <c r="J6" s="40">
        <v>2</v>
      </c>
      <c r="K6" s="63">
        <f t="shared" si="0"/>
        <v>2</v>
      </c>
      <c r="L6" s="42" t="str">
        <f t="shared" si="1"/>
        <v>OK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x14ac:dyDescent="0.2">
      <c r="A7" s="73"/>
      <c r="B7" s="43">
        <v>4</v>
      </c>
      <c r="C7" s="73"/>
      <c r="D7" s="43" t="s">
        <v>70</v>
      </c>
      <c r="E7" s="30" t="s">
        <v>69</v>
      </c>
      <c r="F7" s="30" t="s">
        <v>22</v>
      </c>
      <c r="G7" s="30" t="s">
        <v>23</v>
      </c>
      <c r="H7" s="30" t="s">
        <v>24</v>
      </c>
      <c r="I7" s="62">
        <v>2500</v>
      </c>
      <c r="J7" s="40">
        <v>0</v>
      </c>
      <c r="K7" s="63">
        <f t="shared" si="0"/>
        <v>0</v>
      </c>
      <c r="L7" s="42" t="str">
        <f t="shared" si="1"/>
        <v>OK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30" x14ac:dyDescent="0.2">
      <c r="A8" s="73"/>
      <c r="B8" s="43">
        <v>5</v>
      </c>
      <c r="C8" s="73"/>
      <c r="D8" s="43" t="s">
        <v>14</v>
      </c>
      <c r="E8" s="30" t="s">
        <v>69</v>
      </c>
      <c r="F8" s="30" t="s">
        <v>22</v>
      </c>
      <c r="G8" s="30" t="s">
        <v>23</v>
      </c>
      <c r="H8" s="30" t="s">
        <v>24</v>
      </c>
      <c r="I8" s="62">
        <v>1900</v>
      </c>
      <c r="J8" s="40">
        <v>3</v>
      </c>
      <c r="K8" s="63">
        <f t="shared" si="0"/>
        <v>3</v>
      </c>
      <c r="L8" s="42" t="str">
        <f t="shared" si="1"/>
        <v>OK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30" x14ac:dyDescent="0.2">
      <c r="A9" s="73"/>
      <c r="B9" s="43">
        <v>6</v>
      </c>
      <c r="C9" s="73"/>
      <c r="D9" s="43" t="s">
        <v>15</v>
      </c>
      <c r="E9" s="30" t="s">
        <v>69</v>
      </c>
      <c r="F9" s="30" t="s">
        <v>22</v>
      </c>
      <c r="G9" s="30" t="s">
        <v>23</v>
      </c>
      <c r="H9" s="30" t="s">
        <v>24</v>
      </c>
      <c r="I9" s="62">
        <v>1900</v>
      </c>
      <c r="J9" s="40">
        <v>0</v>
      </c>
      <c r="K9" s="63">
        <f t="shared" si="0"/>
        <v>0</v>
      </c>
      <c r="L9" s="42" t="str">
        <f t="shared" si="1"/>
        <v>OK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30" x14ac:dyDescent="0.2">
      <c r="A10" s="73"/>
      <c r="B10" s="43">
        <v>7</v>
      </c>
      <c r="C10" s="73"/>
      <c r="D10" s="43" t="s">
        <v>16</v>
      </c>
      <c r="E10" s="30" t="s">
        <v>69</v>
      </c>
      <c r="F10" s="30" t="s">
        <v>22</v>
      </c>
      <c r="G10" s="30" t="s">
        <v>50</v>
      </c>
      <c r="H10" s="30" t="s">
        <v>24</v>
      </c>
      <c r="I10" s="62">
        <v>2000</v>
      </c>
      <c r="J10" s="40">
        <v>1</v>
      </c>
      <c r="K10" s="63">
        <f t="shared" si="0"/>
        <v>1</v>
      </c>
      <c r="L10" s="42" t="str">
        <f t="shared" si="1"/>
        <v>OK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30" x14ac:dyDescent="0.2">
      <c r="A11" s="73"/>
      <c r="B11" s="43">
        <v>8</v>
      </c>
      <c r="C11" s="73"/>
      <c r="D11" s="43" t="s">
        <v>17</v>
      </c>
      <c r="E11" s="30" t="s">
        <v>69</v>
      </c>
      <c r="F11" s="30" t="s">
        <v>22</v>
      </c>
      <c r="G11" s="30" t="s">
        <v>50</v>
      </c>
      <c r="H11" s="30" t="s">
        <v>24</v>
      </c>
      <c r="I11" s="62">
        <v>2000</v>
      </c>
      <c r="J11" s="40">
        <v>0</v>
      </c>
      <c r="K11" s="63">
        <f t="shared" si="0"/>
        <v>0</v>
      </c>
      <c r="L11" s="42" t="str">
        <f t="shared" si="1"/>
        <v>OK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30" x14ac:dyDescent="0.2">
      <c r="A12" s="73"/>
      <c r="B12" s="43">
        <v>9</v>
      </c>
      <c r="C12" s="73"/>
      <c r="D12" s="43" t="s">
        <v>18</v>
      </c>
      <c r="E12" s="30" t="s">
        <v>69</v>
      </c>
      <c r="F12" s="30" t="s">
        <v>22</v>
      </c>
      <c r="G12" s="30" t="s">
        <v>49</v>
      </c>
      <c r="H12" s="30" t="s">
        <v>24</v>
      </c>
      <c r="I12" s="62">
        <v>1900</v>
      </c>
      <c r="J12" s="40">
        <v>0</v>
      </c>
      <c r="K12" s="63">
        <f t="shared" si="0"/>
        <v>0</v>
      </c>
      <c r="L12" s="42" t="str">
        <f t="shared" si="1"/>
        <v>OK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s="34" customFormat="1" ht="30" x14ac:dyDescent="0.2">
      <c r="A13" s="73"/>
      <c r="B13" s="43">
        <v>10</v>
      </c>
      <c r="C13" s="73"/>
      <c r="D13" s="43" t="s">
        <v>88</v>
      </c>
      <c r="E13" s="30" t="s">
        <v>69</v>
      </c>
      <c r="F13" s="30" t="s">
        <v>22</v>
      </c>
      <c r="G13" s="30" t="s">
        <v>51</v>
      </c>
      <c r="H13" s="30" t="s">
        <v>24</v>
      </c>
      <c r="I13" s="62">
        <v>500</v>
      </c>
      <c r="J13" s="40">
        <v>10</v>
      </c>
      <c r="K13" s="63">
        <f t="shared" si="0"/>
        <v>10</v>
      </c>
      <c r="L13" s="42" t="str">
        <f t="shared" si="1"/>
        <v>OK</v>
      </c>
      <c r="M13" s="52"/>
      <c r="N13" s="53"/>
      <c r="O13" s="53"/>
      <c r="P13" s="52"/>
      <c r="Q13" s="53"/>
      <c r="R13" s="52"/>
      <c r="S13" s="53"/>
      <c r="T13" s="52"/>
      <c r="U13" s="52"/>
      <c r="V13" s="52"/>
      <c r="W13" s="52"/>
      <c r="X13" s="52"/>
      <c r="Y13" s="52"/>
      <c r="Z13" s="52"/>
    </row>
    <row r="14" spans="1:26" ht="30" x14ac:dyDescent="0.2">
      <c r="A14" s="73"/>
      <c r="B14" s="43">
        <v>11</v>
      </c>
      <c r="C14" s="73"/>
      <c r="D14" s="43" t="s">
        <v>52</v>
      </c>
      <c r="E14" s="30" t="s">
        <v>69</v>
      </c>
      <c r="F14" s="30" t="s">
        <v>22</v>
      </c>
      <c r="G14" s="30" t="s">
        <v>51</v>
      </c>
      <c r="H14" s="30" t="s">
        <v>24</v>
      </c>
      <c r="I14" s="62">
        <v>500</v>
      </c>
      <c r="J14" s="40">
        <v>8</v>
      </c>
      <c r="K14" s="63">
        <f t="shared" si="0"/>
        <v>8</v>
      </c>
      <c r="L14" s="42" t="str">
        <f t="shared" si="1"/>
        <v>OK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s="34" customFormat="1" x14ac:dyDescent="0.2">
      <c r="A15" s="73"/>
      <c r="B15" s="43">
        <v>12</v>
      </c>
      <c r="C15" s="73"/>
      <c r="D15" s="43" t="s">
        <v>89</v>
      </c>
      <c r="E15" s="30" t="s">
        <v>69</v>
      </c>
      <c r="F15" s="30" t="s">
        <v>22</v>
      </c>
      <c r="G15" s="30" t="s">
        <v>53</v>
      </c>
      <c r="H15" s="30" t="s">
        <v>24</v>
      </c>
      <c r="I15" s="62">
        <v>1000</v>
      </c>
      <c r="J15" s="40">
        <v>20</v>
      </c>
      <c r="K15" s="63">
        <f t="shared" si="0"/>
        <v>20</v>
      </c>
      <c r="L15" s="42" t="str">
        <f t="shared" si="1"/>
        <v>OK</v>
      </c>
      <c r="M15" s="52"/>
      <c r="N15" s="53"/>
      <c r="O15" s="53"/>
      <c r="P15" s="52"/>
      <c r="Q15" s="53"/>
      <c r="R15" s="52"/>
      <c r="S15" s="53"/>
      <c r="T15" s="52"/>
      <c r="U15" s="52"/>
      <c r="V15" s="52"/>
      <c r="W15" s="52"/>
      <c r="X15" s="52"/>
      <c r="Y15" s="52"/>
      <c r="Z15" s="52"/>
    </row>
    <row r="16" spans="1:26" x14ac:dyDescent="0.2">
      <c r="A16" s="73"/>
      <c r="B16" s="43">
        <v>13</v>
      </c>
      <c r="C16" s="73"/>
      <c r="D16" s="43" t="s">
        <v>90</v>
      </c>
      <c r="E16" s="30" t="s">
        <v>69</v>
      </c>
      <c r="F16" s="30" t="s">
        <v>22</v>
      </c>
      <c r="G16" s="30" t="s">
        <v>53</v>
      </c>
      <c r="H16" s="30" t="s">
        <v>24</v>
      </c>
      <c r="I16" s="62">
        <v>1200</v>
      </c>
      <c r="J16" s="40">
        <v>12</v>
      </c>
      <c r="K16" s="63">
        <f t="shared" si="0"/>
        <v>12</v>
      </c>
      <c r="L16" s="42" t="str">
        <f t="shared" si="1"/>
        <v>OK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73"/>
      <c r="B17" s="43">
        <v>14</v>
      </c>
      <c r="C17" s="73"/>
      <c r="D17" s="43" t="s">
        <v>54</v>
      </c>
      <c r="E17" s="30" t="s">
        <v>69</v>
      </c>
      <c r="F17" s="30" t="s">
        <v>22</v>
      </c>
      <c r="G17" s="30" t="s">
        <v>53</v>
      </c>
      <c r="H17" s="30" t="s">
        <v>24</v>
      </c>
      <c r="I17" s="62">
        <v>10000</v>
      </c>
      <c r="J17" s="40">
        <v>0</v>
      </c>
      <c r="K17" s="63">
        <f t="shared" si="0"/>
        <v>0</v>
      </c>
      <c r="L17" s="42" t="str">
        <f t="shared" si="1"/>
        <v>OK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73"/>
      <c r="B18" s="43">
        <v>15</v>
      </c>
      <c r="C18" s="73"/>
      <c r="D18" s="43" t="s">
        <v>55</v>
      </c>
      <c r="E18" s="30" t="s">
        <v>69</v>
      </c>
      <c r="F18" s="30" t="s">
        <v>22</v>
      </c>
      <c r="G18" s="30" t="s">
        <v>51</v>
      </c>
      <c r="H18" s="30" t="s">
        <v>24</v>
      </c>
      <c r="I18" s="62">
        <v>500</v>
      </c>
      <c r="J18" s="40">
        <v>6</v>
      </c>
      <c r="K18" s="63">
        <f t="shared" si="0"/>
        <v>6</v>
      </c>
      <c r="L18" s="42" t="str">
        <f t="shared" si="1"/>
        <v>OK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x14ac:dyDescent="0.2">
      <c r="A19" s="73"/>
      <c r="B19" s="43">
        <v>16</v>
      </c>
      <c r="C19" s="73"/>
      <c r="D19" s="43" t="s">
        <v>56</v>
      </c>
      <c r="E19" s="30" t="s">
        <v>69</v>
      </c>
      <c r="F19" s="30" t="s">
        <v>22</v>
      </c>
      <c r="G19" s="30" t="s">
        <v>25</v>
      </c>
      <c r="H19" s="30" t="s">
        <v>24</v>
      </c>
      <c r="I19" s="62">
        <v>500</v>
      </c>
      <c r="J19" s="40">
        <v>6</v>
      </c>
      <c r="K19" s="63">
        <f t="shared" si="0"/>
        <v>6</v>
      </c>
      <c r="L19" s="42" t="str">
        <f t="shared" si="1"/>
        <v>OK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s="34" customFormat="1" ht="30" x14ac:dyDescent="0.2">
      <c r="A20" s="73"/>
      <c r="B20" s="43">
        <v>17</v>
      </c>
      <c r="C20" s="73"/>
      <c r="D20" s="43" t="s">
        <v>91</v>
      </c>
      <c r="E20" s="30" t="s">
        <v>69</v>
      </c>
      <c r="F20" s="30" t="s">
        <v>22</v>
      </c>
      <c r="G20" s="30" t="s">
        <v>25</v>
      </c>
      <c r="H20" s="30" t="s">
        <v>24</v>
      </c>
      <c r="I20" s="62">
        <v>2500</v>
      </c>
      <c r="J20" s="40">
        <v>0</v>
      </c>
      <c r="K20" s="63">
        <f t="shared" si="0"/>
        <v>0</v>
      </c>
      <c r="L20" s="42" t="str">
        <f t="shared" si="1"/>
        <v>OK</v>
      </c>
      <c r="M20" s="52"/>
      <c r="N20" s="53"/>
      <c r="O20" s="53"/>
      <c r="P20" s="52"/>
      <c r="Q20" s="53"/>
      <c r="R20" s="52"/>
      <c r="S20" s="53"/>
      <c r="T20" s="52"/>
      <c r="U20" s="52"/>
      <c r="V20" s="52"/>
      <c r="W20" s="52"/>
      <c r="X20" s="52"/>
      <c r="Y20" s="52"/>
      <c r="Z20" s="52"/>
    </row>
    <row r="21" spans="1:26" ht="30" x14ac:dyDescent="0.2">
      <c r="A21" s="73"/>
      <c r="B21" s="43">
        <v>18</v>
      </c>
      <c r="C21" s="73"/>
      <c r="D21" s="43" t="s">
        <v>57</v>
      </c>
      <c r="E21" s="30" t="s">
        <v>69</v>
      </c>
      <c r="F21" s="30" t="s">
        <v>22</v>
      </c>
      <c r="G21" s="30" t="s">
        <v>25</v>
      </c>
      <c r="H21" s="30" t="s">
        <v>24</v>
      </c>
      <c r="I21" s="62">
        <v>2500</v>
      </c>
      <c r="J21" s="40">
        <v>1</v>
      </c>
      <c r="K21" s="63">
        <f t="shared" si="0"/>
        <v>1</v>
      </c>
      <c r="L21" s="42" t="str">
        <f t="shared" si="1"/>
        <v>OK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30" x14ac:dyDescent="0.2">
      <c r="A22" s="73"/>
      <c r="B22" s="43">
        <v>19</v>
      </c>
      <c r="C22" s="73"/>
      <c r="D22" s="43" t="s">
        <v>58</v>
      </c>
      <c r="E22" s="30" t="s">
        <v>69</v>
      </c>
      <c r="F22" s="30" t="s">
        <v>22</v>
      </c>
      <c r="G22" s="30" t="s">
        <v>59</v>
      </c>
      <c r="H22" s="30" t="s">
        <v>24</v>
      </c>
      <c r="I22" s="62">
        <v>1500</v>
      </c>
      <c r="J22" s="41">
        <v>3</v>
      </c>
      <c r="K22" s="63">
        <f t="shared" si="0"/>
        <v>3</v>
      </c>
      <c r="L22" s="42" t="str">
        <f t="shared" si="1"/>
        <v>OK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73"/>
      <c r="B23" s="43">
        <v>20</v>
      </c>
      <c r="C23" s="73"/>
      <c r="D23" s="43" t="s">
        <v>92</v>
      </c>
      <c r="E23" s="30" t="s">
        <v>69</v>
      </c>
      <c r="F23" s="30" t="s">
        <v>22</v>
      </c>
      <c r="G23" s="30" t="s">
        <v>26</v>
      </c>
      <c r="H23" s="30" t="s">
        <v>24</v>
      </c>
      <c r="I23" s="62">
        <v>500</v>
      </c>
      <c r="J23" s="41">
        <v>10</v>
      </c>
      <c r="K23" s="63">
        <f t="shared" si="0"/>
        <v>10</v>
      </c>
      <c r="L23" s="42" t="str">
        <f t="shared" si="1"/>
        <v>OK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73"/>
      <c r="B24" s="43">
        <v>21</v>
      </c>
      <c r="C24" s="73"/>
      <c r="D24" s="43" t="s">
        <v>93</v>
      </c>
      <c r="E24" s="30" t="s">
        <v>69</v>
      </c>
      <c r="F24" s="30" t="s">
        <v>22</v>
      </c>
      <c r="G24" s="30" t="s">
        <v>26</v>
      </c>
      <c r="H24" s="30" t="s">
        <v>24</v>
      </c>
      <c r="I24" s="31">
        <v>500</v>
      </c>
      <c r="J24" s="41">
        <v>0</v>
      </c>
      <c r="K24" s="63">
        <f t="shared" si="0"/>
        <v>0</v>
      </c>
      <c r="L24" s="42" t="str">
        <f t="shared" si="1"/>
        <v>OK</v>
      </c>
      <c r="M24" s="52"/>
      <c r="N24" s="54"/>
      <c r="O24" s="54"/>
      <c r="P24" s="52"/>
      <c r="Q24" s="54"/>
      <c r="R24" s="52"/>
      <c r="S24" s="52"/>
      <c r="T24" s="52"/>
      <c r="U24" s="52"/>
      <c r="V24" s="52"/>
      <c r="W24" s="52"/>
      <c r="X24" s="52"/>
      <c r="Y24" s="52"/>
      <c r="Z24" s="52"/>
    </row>
    <row r="25" spans="1:26" s="34" customFormat="1" x14ac:dyDescent="0.2">
      <c r="A25" s="73"/>
      <c r="B25" s="43">
        <v>22</v>
      </c>
      <c r="C25" s="73"/>
      <c r="D25" s="43" t="s">
        <v>36</v>
      </c>
      <c r="E25" s="30" t="s">
        <v>69</v>
      </c>
      <c r="F25" s="30" t="s">
        <v>27</v>
      </c>
      <c r="G25" s="30" t="s">
        <v>28</v>
      </c>
      <c r="H25" s="30" t="s">
        <v>24</v>
      </c>
      <c r="I25" s="31">
        <v>2950</v>
      </c>
      <c r="J25" s="41">
        <v>4</v>
      </c>
      <c r="K25" s="63">
        <f t="shared" si="0"/>
        <v>4</v>
      </c>
      <c r="L25" s="42" t="str">
        <f t="shared" si="1"/>
        <v>OK</v>
      </c>
      <c r="M25" s="52"/>
      <c r="N25" s="55"/>
      <c r="O25" s="55"/>
      <c r="P25" s="52"/>
      <c r="Q25" s="55"/>
      <c r="R25" s="52"/>
      <c r="S25" s="53"/>
      <c r="T25" s="52"/>
      <c r="U25" s="52"/>
      <c r="V25" s="52"/>
      <c r="W25" s="52"/>
      <c r="X25" s="52"/>
      <c r="Y25" s="52"/>
      <c r="Z25" s="52"/>
    </row>
    <row r="26" spans="1:26" x14ac:dyDescent="0.2">
      <c r="A26" s="73"/>
      <c r="B26" s="43">
        <v>23</v>
      </c>
      <c r="C26" s="73"/>
      <c r="D26" s="43" t="s">
        <v>19</v>
      </c>
      <c r="E26" s="30" t="s">
        <v>69</v>
      </c>
      <c r="F26" s="30" t="s">
        <v>27</v>
      </c>
      <c r="G26" s="30" t="s">
        <v>28</v>
      </c>
      <c r="H26" s="30" t="s">
        <v>24</v>
      </c>
      <c r="I26" s="31">
        <v>2950</v>
      </c>
      <c r="J26" s="41">
        <v>1</v>
      </c>
      <c r="K26" s="63">
        <f t="shared" si="0"/>
        <v>1</v>
      </c>
      <c r="L26" s="42" t="str">
        <f t="shared" si="1"/>
        <v>OK</v>
      </c>
      <c r="M26" s="52"/>
      <c r="N26" s="54"/>
      <c r="O26" s="54"/>
      <c r="P26" s="52"/>
      <c r="Q26" s="54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73"/>
      <c r="B27" s="43">
        <v>24</v>
      </c>
      <c r="C27" s="73"/>
      <c r="D27" s="43" t="s">
        <v>31</v>
      </c>
      <c r="E27" s="30" t="s">
        <v>69</v>
      </c>
      <c r="F27" s="30" t="s">
        <v>27</v>
      </c>
      <c r="G27" s="30" t="s">
        <v>28</v>
      </c>
      <c r="H27" s="30" t="s">
        <v>24</v>
      </c>
      <c r="I27" s="31">
        <v>900</v>
      </c>
      <c r="J27" s="41">
        <v>5</v>
      </c>
      <c r="K27" s="63">
        <f t="shared" si="0"/>
        <v>5</v>
      </c>
      <c r="L27" s="42" t="str">
        <f t="shared" si="1"/>
        <v>OK</v>
      </c>
      <c r="M27" s="52"/>
      <c r="N27" s="54"/>
      <c r="O27" s="54"/>
      <c r="P27" s="52"/>
      <c r="Q27" s="54"/>
      <c r="R27" s="52"/>
      <c r="S27" s="52"/>
      <c r="T27" s="52"/>
      <c r="U27" s="52"/>
      <c r="V27" s="52"/>
      <c r="W27" s="52"/>
      <c r="X27" s="52"/>
      <c r="Y27" s="52"/>
      <c r="Z27" s="52"/>
    </row>
    <row r="28" spans="1:26" s="34" customFormat="1" x14ac:dyDescent="0.2">
      <c r="A28" s="73"/>
      <c r="B28" s="43">
        <v>25</v>
      </c>
      <c r="C28" s="73"/>
      <c r="D28" s="43" t="s">
        <v>37</v>
      </c>
      <c r="E28" s="30" t="s">
        <v>69</v>
      </c>
      <c r="F28" s="30" t="s">
        <v>22</v>
      </c>
      <c r="G28" s="30" t="s">
        <v>29</v>
      </c>
      <c r="H28" s="30" t="s">
        <v>24</v>
      </c>
      <c r="I28" s="31">
        <v>8</v>
      </c>
      <c r="J28" s="41">
        <v>0</v>
      </c>
      <c r="K28" s="63">
        <f t="shared" si="0"/>
        <v>0</v>
      </c>
      <c r="L28" s="42" t="str">
        <f t="shared" si="1"/>
        <v>OK</v>
      </c>
      <c r="M28" s="52"/>
      <c r="N28" s="55"/>
      <c r="O28" s="55"/>
      <c r="P28" s="52"/>
      <c r="Q28" s="55"/>
      <c r="R28" s="52"/>
      <c r="S28" s="53"/>
      <c r="T28" s="52"/>
      <c r="U28" s="52"/>
      <c r="V28" s="52"/>
      <c r="W28" s="52"/>
      <c r="X28" s="52"/>
      <c r="Y28" s="52"/>
      <c r="Z28" s="52"/>
    </row>
    <row r="29" spans="1:26" s="34" customFormat="1" x14ac:dyDescent="0.2">
      <c r="A29" s="73"/>
      <c r="B29" s="43">
        <v>26</v>
      </c>
      <c r="C29" s="73"/>
      <c r="D29" s="43" t="s">
        <v>38</v>
      </c>
      <c r="E29" s="30" t="s">
        <v>69</v>
      </c>
      <c r="F29" s="30" t="s">
        <v>22</v>
      </c>
      <c r="G29" s="30" t="s">
        <v>30</v>
      </c>
      <c r="H29" s="30" t="s">
        <v>24</v>
      </c>
      <c r="I29" s="31">
        <v>10</v>
      </c>
      <c r="J29" s="41">
        <v>0</v>
      </c>
      <c r="K29" s="58">
        <f t="shared" si="0"/>
        <v>0</v>
      </c>
      <c r="L29" s="42" t="str">
        <f t="shared" si="1"/>
        <v>OK</v>
      </c>
      <c r="M29" s="52"/>
      <c r="N29" s="55"/>
      <c r="O29" s="55"/>
      <c r="P29" s="52"/>
      <c r="Q29" s="55"/>
      <c r="R29" s="52"/>
      <c r="S29" s="53"/>
      <c r="T29" s="52"/>
      <c r="U29" s="52"/>
      <c r="V29" s="52"/>
      <c r="W29" s="52"/>
      <c r="X29" s="52"/>
      <c r="Y29" s="52"/>
      <c r="Z29" s="52"/>
    </row>
    <row r="30" spans="1:26" x14ac:dyDescent="0.2">
      <c r="A30" s="73"/>
      <c r="B30" s="43">
        <v>27</v>
      </c>
      <c r="C30" s="73"/>
      <c r="D30" s="43" t="s">
        <v>32</v>
      </c>
      <c r="E30" s="30" t="s">
        <v>69</v>
      </c>
      <c r="F30" s="30" t="s">
        <v>27</v>
      </c>
      <c r="G30" s="30" t="s">
        <v>28</v>
      </c>
      <c r="H30" s="30" t="s">
        <v>24</v>
      </c>
      <c r="I30" s="31">
        <v>900</v>
      </c>
      <c r="J30" s="41">
        <v>7</v>
      </c>
      <c r="K30" s="58">
        <f t="shared" si="0"/>
        <v>7</v>
      </c>
      <c r="L30" s="42" t="str">
        <f t="shared" si="1"/>
        <v>OK</v>
      </c>
      <c r="M30" s="52"/>
      <c r="N30" s="54"/>
      <c r="O30" s="54"/>
      <c r="P30" s="52"/>
      <c r="Q30" s="54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73"/>
      <c r="B31" s="43">
        <v>28</v>
      </c>
      <c r="C31" s="73"/>
      <c r="D31" s="45" t="s">
        <v>33</v>
      </c>
      <c r="E31" s="30" t="s">
        <v>69</v>
      </c>
      <c r="F31" s="46" t="s">
        <v>35</v>
      </c>
      <c r="G31" s="46" t="s">
        <v>34</v>
      </c>
      <c r="H31" s="30" t="s">
        <v>24</v>
      </c>
      <c r="I31" s="31">
        <v>2000</v>
      </c>
      <c r="J31" s="41">
        <v>2</v>
      </c>
      <c r="K31" s="58">
        <f t="shared" si="0"/>
        <v>2</v>
      </c>
      <c r="L31" s="42" t="str">
        <f t="shared" si="1"/>
        <v>OK</v>
      </c>
      <c r="M31" s="52"/>
      <c r="N31" s="57"/>
      <c r="O31" s="54"/>
      <c r="P31" s="52"/>
      <c r="Q31" s="5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0" x14ac:dyDescent="0.2">
      <c r="A32" s="73"/>
      <c r="B32" s="43">
        <v>29</v>
      </c>
      <c r="C32" s="73"/>
      <c r="D32" s="45" t="s">
        <v>39</v>
      </c>
      <c r="E32" s="30" t="s">
        <v>69</v>
      </c>
      <c r="F32" s="46" t="s">
        <v>22</v>
      </c>
      <c r="G32" s="46" t="s">
        <v>23</v>
      </c>
      <c r="H32" s="64" t="s">
        <v>24</v>
      </c>
      <c r="I32" s="31">
        <v>2500</v>
      </c>
      <c r="J32" s="41">
        <v>0</v>
      </c>
      <c r="K32" s="58">
        <f t="shared" si="0"/>
        <v>0</v>
      </c>
      <c r="L32" s="42" t="str">
        <f t="shared" si="1"/>
        <v>OK</v>
      </c>
      <c r="M32" s="52"/>
      <c r="N32" s="56"/>
      <c r="O32" s="52"/>
      <c r="P32" s="52"/>
      <c r="Q32" s="56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0" x14ac:dyDescent="0.2">
      <c r="A33" s="73"/>
      <c r="B33" s="43">
        <v>30</v>
      </c>
      <c r="C33" s="73"/>
      <c r="D33" s="45" t="s">
        <v>94</v>
      </c>
      <c r="E33" s="30" t="s">
        <v>69</v>
      </c>
      <c r="F33" s="46" t="s">
        <v>22</v>
      </c>
      <c r="G33" s="46" t="s">
        <v>23</v>
      </c>
      <c r="H33" s="64" t="s">
        <v>24</v>
      </c>
      <c r="I33" s="31">
        <v>929</v>
      </c>
      <c r="J33" s="41">
        <v>0</v>
      </c>
      <c r="K33" s="58">
        <f t="shared" si="0"/>
        <v>0</v>
      </c>
      <c r="L33" s="42" t="str">
        <f t="shared" si="1"/>
        <v>OK</v>
      </c>
      <c r="M33" s="52"/>
      <c r="N33" s="56"/>
      <c r="O33" s="52"/>
      <c r="P33" s="52"/>
      <c r="Q33" s="56"/>
      <c r="R33" s="52"/>
      <c r="S33" s="52"/>
      <c r="T33" s="52"/>
      <c r="U33" s="52"/>
      <c r="V33" s="52"/>
      <c r="W33" s="52"/>
      <c r="X33" s="52"/>
      <c r="Y33" s="52"/>
      <c r="Z33" s="52"/>
    </row>
    <row r="34" spans="1:26" x14ac:dyDescent="0.2">
      <c r="A34" s="73"/>
      <c r="B34" s="43">
        <v>31</v>
      </c>
      <c r="C34" s="73"/>
      <c r="D34" s="45" t="s">
        <v>40</v>
      </c>
      <c r="E34" s="30" t="s">
        <v>69</v>
      </c>
      <c r="F34" s="46" t="s">
        <v>22</v>
      </c>
      <c r="G34" s="46" t="s">
        <v>23</v>
      </c>
      <c r="H34" s="64" t="s">
        <v>24</v>
      </c>
      <c r="I34" s="31">
        <v>300</v>
      </c>
      <c r="J34" s="41">
        <v>0</v>
      </c>
      <c r="K34" s="58">
        <f t="shared" si="0"/>
        <v>0</v>
      </c>
      <c r="L34" s="42" t="str">
        <f t="shared" si="1"/>
        <v>OK</v>
      </c>
      <c r="M34" s="52"/>
      <c r="N34" s="56"/>
      <c r="O34" s="56"/>
      <c r="P34" s="52"/>
      <c r="Q34" s="56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2">
      <c r="A35" s="73"/>
      <c r="B35" s="43">
        <v>32</v>
      </c>
      <c r="C35" s="73"/>
      <c r="D35" s="45" t="s">
        <v>41</v>
      </c>
      <c r="E35" s="30" t="s">
        <v>69</v>
      </c>
      <c r="F35" s="46" t="s">
        <v>27</v>
      </c>
      <c r="G35" s="46" t="s">
        <v>28</v>
      </c>
      <c r="H35" s="64" t="s">
        <v>24</v>
      </c>
      <c r="I35" s="31">
        <v>300</v>
      </c>
      <c r="J35" s="41">
        <v>0</v>
      </c>
      <c r="K35" s="58">
        <f t="shared" si="0"/>
        <v>0</v>
      </c>
      <c r="L35" s="42" t="str">
        <f t="shared" si="1"/>
        <v>OK</v>
      </c>
      <c r="M35" s="52"/>
      <c r="N35" s="56"/>
      <c r="O35" s="56"/>
      <c r="P35" s="52"/>
      <c r="Q35" s="56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2">
      <c r="A36" s="73"/>
      <c r="B36" s="43">
        <v>33</v>
      </c>
      <c r="C36" s="73"/>
      <c r="D36" s="43" t="s">
        <v>42</v>
      </c>
      <c r="E36" s="30" t="s">
        <v>69</v>
      </c>
      <c r="F36" s="30" t="s">
        <v>27</v>
      </c>
      <c r="G36" s="30" t="s">
        <v>28</v>
      </c>
      <c r="H36" s="64" t="s">
        <v>24</v>
      </c>
      <c r="I36" s="31">
        <v>300</v>
      </c>
      <c r="J36" s="41">
        <v>0</v>
      </c>
      <c r="K36" s="58">
        <f t="shared" si="0"/>
        <v>0</v>
      </c>
      <c r="L36" s="42" t="str">
        <f t="shared" si="1"/>
        <v>OK</v>
      </c>
      <c r="M36" s="52"/>
      <c r="N36" s="56"/>
      <c r="O36" s="56"/>
      <c r="P36" s="52"/>
      <c r="Q36" s="56"/>
      <c r="R36" s="52"/>
      <c r="S36" s="52"/>
      <c r="T36" s="52"/>
      <c r="U36" s="52"/>
      <c r="V36" s="52"/>
      <c r="W36" s="52"/>
      <c r="X36" s="52"/>
      <c r="Y36" s="52"/>
      <c r="Z36" s="52"/>
    </row>
    <row r="37" spans="1:26" x14ac:dyDescent="0.2">
      <c r="A37" s="73"/>
      <c r="B37" s="43">
        <v>34</v>
      </c>
      <c r="C37" s="73"/>
      <c r="D37" s="43" t="s">
        <v>95</v>
      </c>
      <c r="E37" s="30" t="s">
        <v>69</v>
      </c>
      <c r="F37" s="30" t="s">
        <v>22</v>
      </c>
      <c r="G37" s="30" t="s">
        <v>23</v>
      </c>
      <c r="H37" s="64" t="s">
        <v>24</v>
      </c>
      <c r="I37" s="31">
        <v>520</v>
      </c>
      <c r="J37" s="41">
        <v>0</v>
      </c>
      <c r="K37" s="58">
        <f t="shared" si="0"/>
        <v>0</v>
      </c>
      <c r="L37" s="42" t="str">
        <f t="shared" si="1"/>
        <v>OK</v>
      </c>
      <c r="M37" s="52"/>
      <c r="N37" s="56"/>
      <c r="O37" s="56"/>
      <c r="P37" s="52"/>
      <c r="Q37" s="56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45" x14ac:dyDescent="0.2">
      <c r="A38" s="73"/>
      <c r="B38" s="43">
        <v>35</v>
      </c>
      <c r="C38" s="73"/>
      <c r="D38" s="45" t="s">
        <v>96</v>
      </c>
      <c r="E38" s="30" t="s">
        <v>69</v>
      </c>
      <c r="F38" s="46" t="s">
        <v>22</v>
      </c>
      <c r="G38" s="46" t="s">
        <v>23</v>
      </c>
      <c r="H38" s="64" t="s">
        <v>24</v>
      </c>
      <c r="I38" s="31">
        <v>350</v>
      </c>
      <c r="J38" s="41">
        <v>0</v>
      </c>
      <c r="K38" s="58">
        <f t="shared" si="0"/>
        <v>0</v>
      </c>
      <c r="L38" s="42" t="str">
        <f t="shared" si="1"/>
        <v>OK</v>
      </c>
      <c r="M38" s="52"/>
      <c r="N38" s="56"/>
      <c r="O38" s="56"/>
      <c r="P38" s="52"/>
      <c r="Q38" s="56"/>
      <c r="R38" s="52"/>
      <c r="S38" s="52"/>
      <c r="T38" s="52"/>
      <c r="U38" s="52"/>
      <c r="V38" s="52"/>
      <c r="W38" s="52"/>
      <c r="X38" s="52"/>
      <c r="Y38" s="52"/>
      <c r="Z38" s="52"/>
    </row>
    <row r="39" spans="1:26" x14ac:dyDescent="0.2">
      <c r="A39" s="73"/>
      <c r="B39" s="43">
        <v>36</v>
      </c>
      <c r="C39" s="73"/>
      <c r="D39" s="45" t="s">
        <v>43</v>
      </c>
      <c r="E39" s="30" t="s">
        <v>69</v>
      </c>
      <c r="F39" s="46" t="s">
        <v>22</v>
      </c>
      <c r="G39" s="46" t="s">
        <v>23</v>
      </c>
      <c r="H39" s="64" t="s">
        <v>24</v>
      </c>
      <c r="I39" s="31">
        <v>250</v>
      </c>
      <c r="J39" s="41">
        <v>0</v>
      </c>
      <c r="K39" s="58">
        <f t="shared" si="0"/>
        <v>0</v>
      </c>
      <c r="L39" s="42" t="str">
        <f t="shared" si="1"/>
        <v>OK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x14ac:dyDescent="0.2">
      <c r="A40" s="73"/>
      <c r="B40" s="43">
        <v>37</v>
      </c>
      <c r="C40" s="73"/>
      <c r="D40" s="45" t="s">
        <v>44</v>
      </c>
      <c r="E40" s="30" t="s">
        <v>69</v>
      </c>
      <c r="F40" s="46" t="s">
        <v>22</v>
      </c>
      <c r="G40" s="46" t="s">
        <v>23</v>
      </c>
      <c r="H40" s="64" t="s">
        <v>24</v>
      </c>
      <c r="I40" s="31">
        <v>1000</v>
      </c>
      <c r="J40" s="41">
        <v>0</v>
      </c>
      <c r="K40" s="58">
        <f t="shared" si="0"/>
        <v>0</v>
      </c>
      <c r="L40" s="42" t="str">
        <f t="shared" si="1"/>
        <v>OK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0" x14ac:dyDescent="0.2">
      <c r="A41" s="73"/>
      <c r="B41" s="43">
        <v>38</v>
      </c>
      <c r="C41" s="73"/>
      <c r="D41" s="45" t="s">
        <v>97</v>
      </c>
      <c r="E41" s="30" t="s">
        <v>69</v>
      </c>
      <c r="F41" s="46" t="s">
        <v>22</v>
      </c>
      <c r="G41" s="46" t="s">
        <v>23</v>
      </c>
      <c r="H41" s="64" t="s">
        <v>24</v>
      </c>
      <c r="I41" s="31">
        <v>1200</v>
      </c>
      <c r="J41" s="41">
        <v>0</v>
      </c>
      <c r="K41" s="58">
        <f t="shared" si="0"/>
        <v>0</v>
      </c>
      <c r="L41" s="42" t="str">
        <f t="shared" si="1"/>
        <v>OK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45" x14ac:dyDescent="0.2">
      <c r="A42" s="73"/>
      <c r="B42" s="43">
        <v>39</v>
      </c>
      <c r="C42" s="73"/>
      <c r="D42" s="45" t="s">
        <v>98</v>
      </c>
      <c r="E42" s="30" t="s">
        <v>69</v>
      </c>
      <c r="F42" s="46" t="s">
        <v>22</v>
      </c>
      <c r="G42" s="46" t="s">
        <v>23</v>
      </c>
      <c r="H42" s="64" t="s">
        <v>24</v>
      </c>
      <c r="I42" s="31">
        <v>1500</v>
      </c>
      <c r="J42" s="41">
        <v>0</v>
      </c>
      <c r="K42" s="58">
        <f t="shared" si="0"/>
        <v>0</v>
      </c>
      <c r="L42" s="42" t="str">
        <f t="shared" si="1"/>
        <v>OK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30" x14ac:dyDescent="0.2">
      <c r="A43" s="73"/>
      <c r="B43" s="43">
        <v>40</v>
      </c>
      <c r="C43" s="73"/>
      <c r="D43" s="45" t="s">
        <v>99</v>
      </c>
      <c r="E43" s="30" t="s">
        <v>69</v>
      </c>
      <c r="F43" s="46" t="s">
        <v>22</v>
      </c>
      <c r="G43" s="46" t="s">
        <v>23</v>
      </c>
      <c r="H43" s="64" t="s">
        <v>24</v>
      </c>
      <c r="I43" s="31">
        <v>1500</v>
      </c>
      <c r="J43" s="41">
        <v>0</v>
      </c>
      <c r="K43" s="58">
        <f t="shared" si="0"/>
        <v>0</v>
      </c>
      <c r="L43" s="42" t="str">
        <f t="shared" si="1"/>
        <v>OK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s="34" customFormat="1" x14ac:dyDescent="0.2">
      <c r="A44" s="73"/>
      <c r="B44" s="43">
        <v>41</v>
      </c>
      <c r="C44" s="73"/>
      <c r="D44" s="45" t="s">
        <v>100</v>
      </c>
      <c r="E44" s="30" t="s">
        <v>69</v>
      </c>
      <c r="F44" s="46" t="s">
        <v>22</v>
      </c>
      <c r="G44" s="46" t="s">
        <v>23</v>
      </c>
      <c r="H44" s="64" t="s">
        <v>24</v>
      </c>
      <c r="I44" s="31">
        <v>1500</v>
      </c>
      <c r="J44" s="41">
        <v>0</v>
      </c>
      <c r="K44" s="58">
        <f t="shared" si="0"/>
        <v>0</v>
      </c>
      <c r="L44" s="42" t="str">
        <f t="shared" si="1"/>
        <v>OK</v>
      </c>
      <c r="M44" s="52"/>
      <c r="N44" s="53"/>
      <c r="O44" s="53"/>
      <c r="P44" s="52"/>
      <c r="Q44" s="53"/>
      <c r="R44" s="52"/>
      <c r="S44" s="53"/>
      <c r="T44" s="52"/>
      <c r="U44" s="52"/>
      <c r="V44" s="52"/>
      <c r="W44" s="52"/>
      <c r="X44" s="52"/>
      <c r="Y44" s="52"/>
      <c r="Z44" s="52"/>
    </row>
    <row r="45" spans="1:26" ht="30" x14ac:dyDescent="0.2">
      <c r="A45" s="73"/>
      <c r="B45" s="43">
        <v>42</v>
      </c>
      <c r="C45" s="73"/>
      <c r="D45" s="45" t="s">
        <v>45</v>
      </c>
      <c r="E45" s="30" t="s">
        <v>69</v>
      </c>
      <c r="F45" s="46" t="s">
        <v>22</v>
      </c>
      <c r="G45" s="46" t="s">
        <v>23</v>
      </c>
      <c r="H45" s="64" t="s">
        <v>24</v>
      </c>
      <c r="I45" s="31">
        <v>500</v>
      </c>
      <c r="J45" s="41">
        <v>0</v>
      </c>
      <c r="K45" s="58">
        <f t="shared" si="0"/>
        <v>0</v>
      </c>
      <c r="L45" s="42" t="str">
        <f t="shared" si="1"/>
        <v>OK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x14ac:dyDescent="0.2">
      <c r="A46" s="73"/>
      <c r="B46" s="43">
        <v>43</v>
      </c>
      <c r="C46" s="73"/>
      <c r="D46" s="45" t="s">
        <v>101</v>
      </c>
      <c r="E46" s="30" t="s">
        <v>69</v>
      </c>
      <c r="F46" s="46" t="s">
        <v>22</v>
      </c>
      <c r="G46" s="46" t="s">
        <v>23</v>
      </c>
      <c r="H46" s="64" t="s">
        <v>24</v>
      </c>
      <c r="I46" s="31">
        <v>500</v>
      </c>
      <c r="J46" s="41">
        <v>0</v>
      </c>
      <c r="K46" s="58">
        <f t="shared" si="0"/>
        <v>0</v>
      </c>
      <c r="L46" s="42" t="str">
        <f t="shared" si="1"/>
        <v>OK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x14ac:dyDescent="0.2">
      <c r="A47" s="73"/>
      <c r="B47" s="43">
        <v>44</v>
      </c>
      <c r="C47" s="73"/>
      <c r="D47" s="45" t="s">
        <v>46</v>
      </c>
      <c r="E47" s="30" t="s">
        <v>69</v>
      </c>
      <c r="F47" s="46" t="s">
        <v>22</v>
      </c>
      <c r="G47" s="46" t="s">
        <v>23</v>
      </c>
      <c r="H47" s="64" t="s">
        <v>24</v>
      </c>
      <c r="I47" s="31">
        <v>1000</v>
      </c>
      <c r="J47" s="41">
        <v>0</v>
      </c>
      <c r="K47" s="58">
        <f t="shared" si="0"/>
        <v>0</v>
      </c>
      <c r="L47" s="42" t="str">
        <f t="shared" si="1"/>
        <v>OK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45" x14ac:dyDescent="0.2">
      <c r="A48" s="73"/>
      <c r="B48" s="43">
        <v>45</v>
      </c>
      <c r="C48" s="73"/>
      <c r="D48" s="43" t="s">
        <v>47</v>
      </c>
      <c r="E48" s="30" t="s">
        <v>69</v>
      </c>
      <c r="F48" s="30" t="s">
        <v>27</v>
      </c>
      <c r="G48" s="30" t="s">
        <v>28</v>
      </c>
      <c r="H48" s="64" t="s">
        <v>24</v>
      </c>
      <c r="I48" s="31">
        <v>1500</v>
      </c>
      <c r="J48" s="41">
        <v>0</v>
      </c>
      <c r="K48" s="58">
        <f t="shared" si="0"/>
        <v>0</v>
      </c>
      <c r="L48" s="42" t="str">
        <f t="shared" si="1"/>
        <v>OK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s="34" customFormat="1" ht="30" x14ac:dyDescent="0.2">
      <c r="A49" s="73"/>
      <c r="B49" s="43">
        <v>46</v>
      </c>
      <c r="C49" s="73"/>
      <c r="D49" s="45" t="s">
        <v>102</v>
      </c>
      <c r="E49" s="30" t="s">
        <v>69</v>
      </c>
      <c r="F49" s="46" t="s">
        <v>22</v>
      </c>
      <c r="G49" s="46">
        <v>50261001</v>
      </c>
      <c r="H49" s="65">
        <v>33903922</v>
      </c>
      <c r="I49" s="31">
        <v>500</v>
      </c>
      <c r="J49" s="41">
        <v>0</v>
      </c>
      <c r="K49" s="58">
        <f t="shared" si="0"/>
        <v>0</v>
      </c>
      <c r="L49" s="42" t="str">
        <f t="shared" si="1"/>
        <v>OK</v>
      </c>
      <c r="M49" s="52"/>
      <c r="N49" s="53"/>
      <c r="O49" s="53"/>
      <c r="P49" s="52"/>
      <c r="Q49" s="53"/>
      <c r="R49" s="52"/>
      <c r="S49" s="53"/>
      <c r="T49" s="52"/>
      <c r="U49" s="52"/>
      <c r="V49" s="52"/>
      <c r="W49" s="52"/>
      <c r="X49" s="52"/>
      <c r="Y49" s="52"/>
      <c r="Z49" s="52"/>
    </row>
    <row r="50" spans="1:26" x14ac:dyDescent="0.2">
      <c r="A50" s="74"/>
      <c r="B50" s="43">
        <v>47</v>
      </c>
      <c r="C50" s="74"/>
      <c r="D50" s="45" t="s">
        <v>48</v>
      </c>
      <c r="E50" s="30" t="s">
        <v>69</v>
      </c>
      <c r="F50" s="46" t="s">
        <v>22</v>
      </c>
      <c r="G50" s="46" t="s">
        <v>23</v>
      </c>
      <c r="H50" s="64" t="s">
        <v>24</v>
      </c>
      <c r="I50" s="31">
        <v>2500</v>
      </c>
      <c r="J50" s="41">
        <v>0</v>
      </c>
      <c r="K50" s="58">
        <f t="shared" si="0"/>
        <v>0</v>
      </c>
      <c r="L50" s="42" t="str">
        <f t="shared" si="1"/>
        <v>OK</v>
      </c>
      <c r="M50" s="52"/>
      <c r="N50" s="56"/>
      <c r="O50" s="56"/>
      <c r="P50" s="52"/>
      <c r="Q50" s="56"/>
      <c r="R50" s="52"/>
      <c r="S50" s="52"/>
      <c r="T50" s="52"/>
      <c r="U50" s="52"/>
      <c r="V50" s="52"/>
      <c r="W50" s="52"/>
      <c r="X50" s="52"/>
      <c r="Y50" s="52"/>
      <c r="Z50" s="52"/>
    </row>
    <row r="51" spans="1:26" x14ac:dyDescent="0.2">
      <c r="I51" s="44"/>
      <c r="J51" s="61">
        <f>SUM(J4:J50)</f>
        <v>106</v>
      </c>
      <c r="K51" s="61">
        <f>SUM(K4:K50)</f>
        <v>106</v>
      </c>
      <c r="M51" s="49" cm="1">
        <f t="array" ref="M51">SUMPRODUCT($I$4:$I$50*M4:M50)</f>
        <v>0</v>
      </c>
      <c r="N51" s="49" cm="1">
        <f t="array" ref="N51">SUMPRODUCT($I$4:$I$50*N4:N50)</f>
        <v>0</v>
      </c>
      <c r="O51" s="49" cm="1">
        <f t="array" ref="O51">SUMPRODUCT($I$4:$I$50*O4:O50)</f>
        <v>0</v>
      </c>
      <c r="P51" s="49" cm="1">
        <f t="array" ref="P51">SUMPRODUCT($I$4:$I$50*P4:P50)</f>
        <v>0</v>
      </c>
      <c r="Q51" s="49" cm="1">
        <f t="array" ref="Q51">SUMPRODUCT($I$4:$I$50*Q4:Q50)</f>
        <v>0</v>
      </c>
      <c r="R51" s="49" cm="1">
        <f t="array" ref="R51">SUMPRODUCT($I$4:$I$50*R4:R50)</f>
        <v>0</v>
      </c>
      <c r="S51" s="49" cm="1">
        <f t="array" ref="S51">SUMPRODUCT($I$4:$I$50*S4:S50)</f>
        <v>0</v>
      </c>
      <c r="T51" s="49" cm="1">
        <f t="array" ref="T51">SUMPRODUCT($I$4:$I$50*T4:T50)</f>
        <v>0</v>
      </c>
      <c r="U51" s="49" cm="1">
        <f t="array" ref="U51">SUMPRODUCT($I$4:$I$50*U4:U50)</f>
        <v>0</v>
      </c>
      <c r="V51" s="49" cm="1">
        <f t="array" ref="V51">SUMPRODUCT($I$4:$I$50*V4:V50)</f>
        <v>0</v>
      </c>
      <c r="W51" s="49" cm="1">
        <f t="array" ref="W51">SUMPRODUCT($I$4:$I$50*W4:W50)</f>
        <v>0</v>
      </c>
      <c r="X51" s="49" cm="1">
        <f t="array" ref="X51">SUMPRODUCT($I$4:$I$50*X4:X50)</f>
        <v>0</v>
      </c>
      <c r="Y51" s="49" cm="1">
        <f t="array" ref="Y51">SUMPRODUCT($I$4:$I$50*Y4:Y50)</f>
        <v>0</v>
      </c>
      <c r="Z51" s="49" cm="1">
        <f t="array" ref="Z51">SUMPRODUCT($I$4:$I$50*Z4:Z50)</f>
        <v>0</v>
      </c>
    </row>
  </sheetData>
  <mergeCells count="20">
    <mergeCell ref="A4:A50"/>
    <mergeCell ref="C4:C50"/>
    <mergeCell ref="V1:V2"/>
    <mergeCell ref="W1:W2"/>
    <mergeCell ref="X1:X2"/>
    <mergeCell ref="Y1:Y2"/>
    <mergeCell ref="Z1:Z2"/>
    <mergeCell ref="A2:L2"/>
    <mergeCell ref="P1:P2"/>
    <mergeCell ref="Q1:Q2"/>
    <mergeCell ref="R1:R2"/>
    <mergeCell ref="S1:S2"/>
    <mergeCell ref="T1:T2"/>
    <mergeCell ref="U1:U2"/>
    <mergeCell ref="A1:C1"/>
    <mergeCell ref="D1:I1"/>
    <mergeCell ref="J1:L1"/>
    <mergeCell ref="M1:M2"/>
    <mergeCell ref="N1:N2"/>
    <mergeCell ref="O1:O2"/>
  </mergeCells>
  <conditionalFormatting sqref="K4:K50">
    <cfRule type="cellIs" dxfId="21" priority="1" operator="lessThan">
      <formula>0</formula>
    </cfRule>
  </conditionalFormatting>
  <conditionalFormatting sqref="M4:Z50">
    <cfRule type="cellIs" dxfId="20" priority="2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1"/>
  <sheetViews>
    <sheetView zoomScale="90" zoomScaleNormal="90" workbookViewId="0">
      <selection activeCell="D7" sqref="D7"/>
    </sheetView>
  </sheetViews>
  <sheetFormatPr defaultColWidth="9.7109375" defaultRowHeight="15" x14ac:dyDescent="0.2"/>
  <cols>
    <col min="1" max="2" width="6.42578125" style="3" customWidth="1"/>
    <col min="3" max="3" width="16" style="60" customWidth="1"/>
    <col min="4" max="4" width="42" style="1" customWidth="1"/>
    <col min="5" max="5" width="10.7109375" style="1" customWidth="1"/>
    <col min="6" max="6" width="7.28515625" style="1" customWidth="1"/>
    <col min="7" max="7" width="10.7109375" style="1" customWidth="1"/>
    <col min="8" max="8" width="13.7109375" style="1" customWidth="1"/>
    <col min="9" max="9" width="14.28515625" style="1" customWidth="1"/>
    <col min="10" max="10" width="10" style="47" bestFit="1" customWidth="1"/>
    <col min="11" max="11" width="11" style="22" bestFit="1" customWidth="1"/>
    <col min="12" max="12" width="9" style="48" customWidth="1"/>
    <col min="13" max="14" width="15.140625" style="50" customWidth="1"/>
    <col min="15" max="26" width="13.7109375" style="50" customWidth="1"/>
    <col min="27" max="16384" width="9.7109375" style="3"/>
  </cols>
  <sheetData>
    <row r="1" spans="1:26" ht="39.75" customHeight="1" x14ac:dyDescent="0.2">
      <c r="A1" s="75" t="s">
        <v>84</v>
      </c>
      <c r="B1" s="75"/>
      <c r="C1" s="75"/>
      <c r="D1" s="75" t="s">
        <v>85</v>
      </c>
      <c r="E1" s="75"/>
      <c r="F1" s="75"/>
      <c r="G1" s="75"/>
      <c r="H1" s="75"/>
      <c r="I1" s="75"/>
      <c r="J1" s="76" t="s">
        <v>86</v>
      </c>
      <c r="K1" s="76"/>
      <c r="L1" s="76"/>
      <c r="M1" s="71" t="s">
        <v>103</v>
      </c>
      <c r="N1" s="71" t="s">
        <v>103</v>
      </c>
      <c r="O1" s="71" t="s">
        <v>103</v>
      </c>
      <c r="P1" s="71" t="s">
        <v>103</v>
      </c>
      <c r="Q1" s="71" t="s">
        <v>103</v>
      </c>
      <c r="R1" s="71" t="s">
        <v>103</v>
      </c>
      <c r="S1" s="71" t="s">
        <v>103</v>
      </c>
      <c r="T1" s="71" t="s">
        <v>103</v>
      </c>
      <c r="U1" s="71" t="s">
        <v>103</v>
      </c>
      <c r="V1" s="71" t="s">
        <v>103</v>
      </c>
      <c r="W1" s="71" t="s">
        <v>103</v>
      </c>
      <c r="X1" s="71" t="s">
        <v>103</v>
      </c>
      <c r="Y1" s="71" t="s">
        <v>103</v>
      </c>
      <c r="Z1" s="71" t="s">
        <v>103</v>
      </c>
    </row>
    <row r="2" spans="1:26" ht="18" customHeight="1" x14ac:dyDescent="0.2">
      <c r="A2" s="76" t="s">
        <v>74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37.5" customHeight="1" x14ac:dyDescent="0.2">
      <c r="A3" s="35" t="s">
        <v>62</v>
      </c>
      <c r="B3" s="59" t="s">
        <v>63</v>
      </c>
      <c r="C3" s="35" t="s">
        <v>64</v>
      </c>
      <c r="D3" s="35" t="s">
        <v>65</v>
      </c>
      <c r="E3" s="35" t="s">
        <v>67</v>
      </c>
      <c r="F3" s="35" t="s">
        <v>20</v>
      </c>
      <c r="G3" s="35" t="s">
        <v>68</v>
      </c>
      <c r="H3" s="35" t="s">
        <v>21</v>
      </c>
      <c r="I3" s="36" t="s">
        <v>66</v>
      </c>
      <c r="J3" s="37" t="s">
        <v>2</v>
      </c>
      <c r="K3" s="38" t="s">
        <v>0</v>
      </c>
      <c r="L3" s="39" t="s">
        <v>1</v>
      </c>
      <c r="M3" s="33" t="s">
        <v>60</v>
      </c>
      <c r="N3" s="33" t="s">
        <v>60</v>
      </c>
      <c r="O3" s="33" t="s">
        <v>60</v>
      </c>
      <c r="P3" s="33" t="s">
        <v>60</v>
      </c>
      <c r="Q3" s="33" t="s">
        <v>60</v>
      </c>
      <c r="R3" s="33" t="s">
        <v>60</v>
      </c>
      <c r="S3" s="33" t="s">
        <v>60</v>
      </c>
      <c r="T3" s="33" t="s">
        <v>60</v>
      </c>
      <c r="U3" s="33" t="s">
        <v>60</v>
      </c>
      <c r="V3" s="33" t="s">
        <v>60</v>
      </c>
      <c r="W3" s="33" t="s">
        <v>60</v>
      </c>
      <c r="X3" s="33" t="s">
        <v>60</v>
      </c>
      <c r="Y3" s="33" t="s">
        <v>60</v>
      </c>
      <c r="Z3" s="33" t="s">
        <v>60</v>
      </c>
    </row>
    <row r="4" spans="1:26" ht="30" x14ac:dyDescent="0.2">
      <c r="A4" s="72">
        <v>1</v>
      </c>
      <c r="B4" s="43">
        <v>1</v>
      </c>
      <c r="C4" s="72" t="s">
        <v>87</v>
      </c>
      <c r="D4" s="43" t="s">
        <v>11</v>
      </c>
      <c r="E4" s="30" t="s">
        <v>69</v>
      </c>
      <c r="F4" s="30" t="s">
        <v>22</v>
      </c>
      <c r="G4" s="30" t="s">
        <v>23</v>
      </c>
      <c r="H4" s="30" t="s">
        <v>24</v>
      </c>
      <c r="I4" s="62">
        <v>1900</v>
      </c>
      <c r="J4" s="40">
        <v>7</v>
      </c>
      <c r="K4" s="63">
        <f t="shared" ref="K4:K50" si="0">J4-(SUM(M4:Z4))</f>
        <v>7</v>
      </c>
      <c r="L4" s="42" t="str">
        <f>IF(K4&lt;0,"ATENÇÃO","OK")</f>
        <v>OK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30" x14ac:dyDescent="0.2">
      <c r="A5" s="73"/>
      <c r="B5" s="43">
        <v>2</v>
      </c>
      <c r="C5" s="73"/>
      <c r="D5" s="43" t="s">
        <v>12</v>
      </c>
      <c r="E5" s="30" t="s">
        <v>69</v>
      </c>
      <c r="F5" s="30" t="s">
        <v>22</v>
      </c>
      <c r="G5" s="30" t="s">
        <v>23</v>
      </c>
      <c r="H5" s="30" t="s">
        <v>24</v>
      </c>
      <c r="I5" s="62">
        <v>1900</v>
      </c>
      <c r="J5" s="40">
        <v>5</v>
      </c>
      <c r="K5" s="63">
        <f t="shared" si="0"/>
        <v>5</v>
      </c>
      <c r="L5" s="42" t="str">
        <f t="shared" ref="L5:L50" si="1">IF(K5&lt;0,"ATENÇÃO","OK")</f>
        <v>OK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">
      <c r="A6" s="73"/>
      <c r="B6" s="43">
        <v>3</v>
      </c>
      <c r="C6" s="73"/>
      <c r="D6" s="43" t="s">
        <v>13</v>
      </c>
      <c r="E6" s="30" t="s">
        <v>69</v>
      </c>
      <c r="F6" s="30" t="s">
        <v>22</v>
      </c>
      <c r="G6" s="30" t="s">
        <v>49</v>
      </c>
      <c r="H6" s="30" t="s">
        <v>24</v>
      </c>
      <c r="I6" s="62">
        <v>1900</v>
      </c>
      <c r="J6" s="40">
        <v>2</v>
      </c>
      <c r="K6" s="63">
        <f t="shared" si="0"/>
        <v>2</v>
      </c>
      <c r="L6" s="42" t="str">
        <f t="shared" si="1"/>
        <v>OK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x14ac:dyDescent="0.2">
      <c r="A7" s="73"/>
      <c r="B7" s="43">
        <v>4</v>
      </c>
      <c r="C7" s="73"/>
      <c r="D7" s="43" t="s">
        <v>70</v>
      </c>
      <c r="E7" s="30" t="s">
        <v>69</v>
      </c>
      <c r="F7" s="30" t="s">
        <v>22</v>
      </c>
      <c r="G7" s="30" t="s">
        <v>23</v>
      </c>
      <c r="H7" s="30" t="s">
        <v>24</v>
      </c>
      <c r="I7" s="62">
        <v>2500</v>
      </c>
      <c r="J7" s="40">
        <v>0</v>
      </c>
      <c r="K7" s="63">
        <f t="shared" si="0"/>
        <v>0</v>
      </c>
      <c r="L7" s="42" t="str">
        <f t="shared" si="1"/>
        <v>OK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30" x14ac:dyDescent="0.2">
      <c r="A8" s="73"/>
      <c r="B8" s="43">
        <v>5</v>
      </c>
      <c r="C8" s="73"/>
      <c r="D8" s="43" t="s">
        <v>14</v>
      </c>
      <c r="E8" s="30" t="s">
        <v>69</v>
      </c>
      <c r="F8" s="30" t="s">
        <v>22</v>
      </c>
      <c r="G8" s="30" t="s">
        <v>23</v>
      </c>
      <c r="H8" s="30" t="s">
        <v>24</v>
      </c>
      <c r="I8" s="62">
        <v>1900</v>
      </c>
      <c r="J8" s="40">
        <v>5</v>
      </c>
      <c r="K8" s="63">
        <f t="shared" si="0"/>
        <v>5</v>
      </c>
      <c r="L8" s="42" t="str">
        <f t="shared" si="1"/>
        <v>OK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30" x14ac:dyDescent="0.2">
      <c r="A9" s="73"/>
      <c r="B9" s="43">
        <v>6</v>
      </c>
      <c r="C9" s="73"/>
      <c r="D9" s="43" t="s">
        <v>15</v>
      </c>
      <c r="E9" s="30" t="s">
        <v>69</v>
      </c>
      <c r="F9" s="30" t="s">
        <v>22</v>
      </c>
      <c r="G9" s="30" t="s">
        <v>23</v>
      </c>
      <c r="H9" s="30" t="s">
        <v>24</v>
      </c>
      <c r="I9" s="62">
        <v>1900</v>
      </c>
      <c r="J9" s="40">
        <v>0</v>
      </c>
      <c r="K9" s="63">
        <f t="shared" si="0"/>
        <v>0</v>
      </c>
      <c r="L9" s="42" t="str">
        <f t="shared" si="1"/>
        <v>OK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30" x14ac:dyDescent="0.2">
      <c r="A10" s="73"/>
      <c r="B10" s="43">
        <v>7</v>
      </c>
      <c r="C10" s="73"/>
      <c r="D10" s="43" t="s">
        <v>16</v>
      </c>
      <c r="E10" s="30" t="s">
        <v>69</v>
      </c>
      <c r="F10" s="30" t="s">
        <v>22</v>
      </c>
      <c r="G10" s="30" t="s">
        <v>50</v>
      </c>
      <c r="H10" s="30" t="s">
        <v>24</v>
      </c>
      <c r="I10" s="62">
        <v>2000</v>
      </c>
      <c r="J10" s="40">
        <v>3</v>
      </c>
      <c r="K10" s="63">
        <f t="shared" si="0"/>
        <v>3</v>
      </c>
      <c r="L10" s="42" t="str">
        <f t="shared" si="1"/>
        <v>OK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30" x14ac:dyDescent="0.2">
      <c r="A11" s="73"/>
      <c r="B11" s="43">
        <v>8</v>
      </c>
      <c r="C11" s="73"/>
      <c r="D11" s="43" t="s">
        <v>17</v>
      </c>
      <c r="E11" s="30" t="s">
        <v>69</v>
      </c>
      <c r="F11" s="30" t="s">
        <v>22</v>
      </c>
      <c r="G11" s="30" t="s">
        <v>50</v>
      </c>
      <c r="H11" s="30" t="s">
        <v>24</v>
      </c>
      <c r="I11" s="62">
        <v>2000</v>
      </c>
      <c r="J11" s="40">
        <v>5</v>
      </c>
      <c r="K11" s="63">
        <f t="shared" si="0"/>
        <v>5</v>
      </c>
      <c r="L11" s="42" t="str">
        <f t="shared" si="1"/>
        <v>OK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30" x14ac:dyDescent="0.2">
      <c r="A12" s="73"/>
      <c r="B12" s="43">
        <v>9</v>
      </c>
      <c r="C12" s="73"/>
      <c r="D12" s="43" t="s">
        <v>18</v>
      </c>
      <c r="E12" s="30" t="s">
        <v>69</v>
      </c>
      <c r="F12" s="30" t="s">
        <v>22</v>
      </c>
      <c r="G12" s="30" t="s">
        <v>49</v>
      </c>
      <c r="H12" s="30" t="s">
        <v>24</v>
      </c>
      <c r="I12" s="62">
        <v>1900</v>
      </c>
      <c r="J12" s="40">
        <v>3</v>
      </c>
      <c r="K12" s="63">
        <f t="shared" si="0"/>
        <v>3</v>
      </c>
      <c r="L12" s="42" t="str">
        <f t="shared" si="1"/>
        <v>OK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s="34" customFormat="1" ht="30" x14ac:dyDescent="0.2">
      <c r="A13" s="73"/>
      <c r="B13" s="43">
        <v>10</v>
      </c>
      <c r="C13" s="73"/>
      <c r="D13" s="43" t="s">
        <v>88</v>
      </c>
      <c r="E13" s="30" t="s">
        <v>69</v>
      </c>
      <c r="F13" s="30" t="s">
        <v>22</v>
      </c>
      <c r="G13" s="30" t="s">
        <v>51</v>
      </c>
      <c r="H13" s="30" t="s">
        <v>24</v>
      </c>
      <c r="I13" s="62">
        <v>500</v>
      </c>
      <c r="J13" s="40">
        <v>7</v>
      </c>
      <c r="K13" s="63">
        <f t="shared" si="0"/>
        <v>7</v>
      </c>
      <c r="L13" s="42" t="str">
        <f t="shared" si="1"/>
        <v>OK</v>
      </c>
      <c r="M13" s="52"/>
      <c r="N13" s="53"/>
      <c r="O13" s="53"/>
      <c r="P13" s="52"/>
      <c r="Q13" s="53"/>
      <c r="R13" s="52"/>
      <c r="S13" s="53"/>
      <c r="T13" s="52"/>
      <c r="U13" s="52"/>
      <c r="V13" s="52"/>
      <c r="W13" s="52"/>
      <c r="X13" s="52"/>
      <c r="Y13" s="52"/>
      <c r="Z13" s="52"/>
    </row>
    <row r="14" spans="1:26" ht="30" x14ac:dyDescent="0.2">
      <c r="A14" s="73"/>
      <c r="B14" s="43">
        <v>11</v>
      </c>
      <c r="C14" s="73"/>
      <c r="D14" s="43" t="s">
        <v>52</v>
      </c>
      <c r="E14" s="30" t="s">
        <v>69</v>
      </c>
      <c r="F14" s="30" t="s">
        <v>22</v>
      </c>
      <c r="G14" s="30" t="s">
        <v>51</v>
      </c>
      <c r="H14" s="30" t="s">
        <v>24</v>
      </c>
      <c r="I14" s="62">
        <v>500</v>
      </c>
      <c r="J14" s="40">
        <v>9</v>
      </c>
      <c r="K14" s="63">
        <f t="shared" si="0"/>
        <v>9</v>
      </c>
      <c r="L14" s="42" t="str">
        <f t="shared" si="1"/>
        <v>OK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s="34" customFormat="1" x14ac:dyDescent="0.2">
      <c r="A15" s="73"/>
      <c r="B15" s="43">
        <v>12</v>
      </c>
      <c r="C15" s="73"/>
      <c r="D15" s="43" t="s">
        <v>89</v>
      </c>
      <c r="E15" s="30" t="s">
        <v>69</v>
      </c>
      <c r="F15" s="30" t="s">
        <v>22</v>
      </c>
      <c r="G15" s="30" t="s">
        <v>53</v>
      </c>
      <c r="H15" s="30" t="s">
        <v>24</v>
      </c>
      <c r="I15" s="62">
        <v>1000</v>
      </c>
      <c r="J15" s="40">
        <v>2</v>
      </c>
      <c r="K15" s="63">
        <f t="shared" si="0"/>
        <v>2</v>
      </c>
      <c r="L15" s="42" t="str">
        <f t="shared" si="1"/>
        <v>OK</v>
      </c>
      <c r="M15" s="52"/>
      <c r="N15" s="53"/>
      <c r="O15" s="53"/>
      <c r="P15" s="52"/>
      <c r="Q15" s="53"/>
      <c r="R15" s="52"/>
      <c r="S15" s="53"/>
      <c r="T15" s="52"/>
      <c r="U15" s="52"/>
      <c r="V15" s="52"/>
      <c r="W15" s="52"/>
      <c r="X15" s="52"/>
      <c r="Y15" s="52"/>
      <c r="Z15" s="52"/>
    </row>
    <row r="16" spans="1:26" x14ac:dyDescent="0.2">
      <c r="A16" s="73"/>
      <c r="B16" s="43">
        <v>13</v>
      </c>
      <c r="C16" s="73"/>
      <c r="D16" s="43" t="s">
        <v>90</v>
      </c>
      <c r="E16" s="30" t="s">
        <v>69</v>
      </c>
      <c r="F16" s="30" t="s">
        <v>22</v>
      </c>
      <c r="G16" s="30" t="s">
        <v>53</v>
      </c>
      <c r="H16" s="30" t="s">
        <v>24</v>
      </c>
      <c r="I16" s="62">
        <v>1200</v>
      </c>
      <c r="J16" s="40">
        <v>4</v>
      </c>
      <c r="K16" s="63">
        <f t="shared" si="0"/>
        <v>4</v>
      </c>
      <c r="L16" s="42" t="str">
        <f t="shared" si="1"/>
        <v>OK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73"/>
      <c r="B17" s="43">
        <v>14</v>
      </c>
      <c r="C17" s="73"/>
      <c r="D17" s="43" t="s">
        <v>54</v>
      </c>
      <c r="E17" s="30" t="s">
        <v>69</v>
      </c>
      <c r="F17" s="30" t="s">
        <v>22</v>
      </c>
      <c r="G17" s="30" t="s">
        <v>53</v>
      </c>
      <c r="H17" s="30" t="s">
        <v>24</v>
      </c>
      <c r="I17" s="62">
        <v>10000</v>
      </c>
      <c r="J17" s="40">
        <v>0</v>
      </c>
      <c r="K17" s="63">
        <f t="shared" si="0"/>
        <v>0</v>
      </c>
      <c r="L17" s="42" t="str">
        <f t="shared" si="1"/>
        <v>OK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73"/>
      <c r="B18" s="43">
        <v>15</v>
      </c>
      <c r="C18" s="73"/>
      <c r="D18" s="43" t="s">
        <v>55</v>
      </c>
      <c r="E18" s="30" t="s">
        <v>69</v>
      </c>
      <c r="F18" s="30" t="s">
        <v>22</v>
      </c>
      <c r="G18" s="30" t="s">
        <v>51</v>
      </c>
      <c r="H18" s="30" t="s">
        <v>24</v>
      </c>
      <c r="I18" s="62">
        <v>500</v>
      </c>
      <c r="J18" s="40">
        <v>3</v>
      </c>
      <c r="K18" s="63">
        <f t="shared" si="0"/>
        <v>3</v>
      </c>
      <c r="L18" s="42" t="str">
        <f t="shared" si="1"/>
        <v>OK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x14ac:dyDescent="0.2">
      <c r="A19" s="73"/>
      <c r="B19" s="43">
        <v>16</v>
      </c>
      <c r="C19" s="73"/>
      <c r="D19" s="43" t="s">
        <v>56</v>
      </c>
      <c r="E19" s="30" t="s">
        <v>69</v>
      </c>
      <c r="F19" s="30" t="s">
        <v>22</v>
      </c>
      <c r="G19" s="30" t="s">
        <v>25</v>
      </c>
      <c r="H19" s="30" t="s">
        <v>24</v>
      </c>
      <c r="I19" s="62">
        <v>500</v>
      </c>
      <c r="J19" s="40">
        <v>5</v>
      </c>
      <c r="K19" s="63">
        <f t="shared" si="0"/>
        <v>5</v>
      </c>
      <c r="L19" s="42" t="str">
        <f t="shared" si="1"/>
        <v>OK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s="34" customFormat="1" ht="30" x14ac:dyDescent="0.2">
      <c r="A20" s="73"/>
      <c r="B20" s="43">
        <v>17</v>
      </c>
      <c r="C20" s="73"/>
      <c r="D20" s="43" t="s">
        <v>91</v>
      </c>
      <c r="E20" s="30" t="s">
        <v>69</v>
      </c>
      <c r="F20" s="30" t="s">
        <v>22</v>
      </c>
      <c r="G20" s="30" t="s">
        <v>25</v>
      </c>
      <c r="H20" s="30" t="s">
        <v>24</v>
      </c>
      <c r="I20" s="62">
        <v>2500</v>
      </c>
      <c r="J20" s="40">
        <v>0</v>
      </c>
      <c r="K20" s="63">
        <f t="shared" si="0"/>
        <v>0</v>
      </c>
      <c r="L20" s="42" t="str">
        <f t="shared" si="1"/>
        <v>OK</v>
      </c>
      <c r="M20" s="52"/>
      <c r="N20" s="53"/>
      <c r="O20" s="53"/>
      <c r="P20" s="52"/>
      <c r="Q20" s="53"/>
      <c r="R20" s="52"/>
      <c r="S20" s="53"/>
      <c r="T20" s="52"/>
      <c r="U20" s="52"/>
      <c r="V20" s="52"/>
      <c r="W20" s="52"/>
      <c r="X20" s="52"/>
      <c r="Y20" s="52"/>
      <c r="Z20" s="52"/>
    </row>
    <row r="21" spans="1:26" ht="30" x14ac:dyDescent="0.2">
      <c r="A21" s="73"/>
      <c r="B21" s="43">
        <v>18</v>
      </c>
      <c r="C21" s="73"/>
      <c r="D21" s="43" t="s">
        <v>57</v>
      </c>
      <c r="E21" s="30" t="s">
        <v>69</v>
      </c>
      <c r="F21" s="30" t="s">
        <v>22</v>
      </c>
      <c r="G21" s="30" t="s">
        <v>25</v>
      </c>
      <c r="H21" s="30" t="s">
        <v>24</v>
      </c>
      <c r="I21" s="62">
        <v>2500</v>
      </c>
      <c r="J21" s="40">
        <v>2</v>
      </c>
      <c r="K21" s="63">
        <f t="shared" si="0"/>
        <v>2</v>
      </c>
      <c r="L21" s="42" t="str">
        <f t="shared" si="1"/>
        <v>OK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30" x14ac:dyDescent="0.2">
      <c r="A22" s="73"/>
      <c r="B22" s="43">
        <v>19</v>
      </c>
      <c r="C22" s="73"/>
      <c r="D22" s="43" t="s">
        <v>58</v>
      </c>
      <c r="E22" s="30" t="s">
        <v>69</v>
      </c>
      <c r="F22" s="30" t="s">
        <v>22</v>
      </c>
      <c r="G22" s="30" t="s">
        <v>59</v>
      </c>
      <c r="H22" s="30" t="s">
        <v>24</v>
      </c>
      <c r="I22" s="62">
        <v>1500</v>
      </c>
      <c r="J22" s="41">
        <v>2</v>
      </c>
      <c r="K22" s="63">
        <f t="shared" si="0"/>
        <v>2</v>
      </c>
      <c r="L22" s="42" t="str">
        <f t="shared" si="1"/>
        <v>OK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73"/>
      <c r="B23" s="43">
        <v>20</v>
      </c>
      <c r="C23" s="73"/>
      <c r="D23" s="43" t="s">
        <v>92</v>
      </c>
      <c r="E23" s="30" t="s">
        <v>69</v>
      </c>
      <c r="F23" s="30" t="s">
        <v>22</v>
      </c>
      <c r="G23" s="30" t="s">
        <v>26</v>
      </c>
      <c r="H23" s="30" t="s">
        <v>24</v>
      </c>
      <c r="I23" s="62">
        <v>500</v>
      </c>
      <c r="J23" s="41">
        <v>2</v>
      </c>
      <c r="K23" s="63">
        <f t="shared" si="0"/>
        <v>2</v>
      </c>
      <c r="L23" s="42" t="str">
        <f t="shared" si="1"/>
        <v>OK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73"/>
      <c r="B24" s="43">
        <v>21</v>
      </c>
      <c r="C24" s="73"/>
      <c r="D24" s="43" t="s">
        <v>93</v>
      </c>
      <c r="E24" s="30" t="s">
        <v>69</v>
      </c>
      <c r="F24" s="30" t="s">
        <v>22</v>
      </c>
      <c r="G24" s="30" t="s">
        <v>26</v>
      </c>
      <c r="H24" s="30" t="s">
        <v>24</v>
      </c>
      <c r="I24" s="31">
        <v>500</v>
      </c>
      <c r="J24" s="41">
        <v>0</v>
      </c>
      <c r="K24" s="63">
        <f t="shared" si="0"/>
        <v>0</v>
      </c>
      <c r="L24" s="42" t="str">
        <f t="shared" si="1"/>
        <v>OK</v>
      </c>
      <c r="M24" s="52"/>
      <c r="N24" s="54"/>
      <c r="O24" s="54"/>
      <c r="P24" s="52"/>
      <c r="Q24" s="54"/>
      <c r="R24" s="52"/>
      <c r="S24" s="52"/>
      <c r="T24" s="52"/>
      <c r="U24" s="52"/>
      <c r="V24" s="52"/>
      <c r="W24" s="52"/>
      <c r="X24" s="52"/>
      <c r="Y24" s="52"/>
      <c r="Z24" s="52"/>
    </row>
    <row r="25" spans="1:26" s="34" customFormat="1" x14ac:dyDescent="0.2">
      <c r="A25" s="73"/>
      <c r="B25" s="43">
        <v>22</v>
      </c>
      <c r="C25" s="73"/>
      <c r="D25" s="43" t="s">
        <v>36</v>
      </c>
      <c r="E25" s="30" t="s">
        <v>69</v>
      </c>
      <c r="F25" s="30" t="s">
        <v>27</v>
      </c>
      <c r="G25" s="30" t="s">
        <v>28</v>
      </c>
      <c r="H25" s="30" t="s">
        <v>24</v>
      </c>
      <c r="I25" s="31">
        <v>2950</v>
      </c>
      <c r="J25" s="41">
        <v>9</v>
      </c>
      <c r="K25" s="63">
        <f t="shared" si="0"/>
        <v>9</v>
      </c>
      <c r="L25" s="42" t="str">
        <f t="shared" si="1"/>
        <v>OK</v>
      </c>
      <c r="M25" s="52"/>
      <c r="N25" s="55"/>
      <c r="O25" s="55"/>
      <c r="P25" s="52"/>
      <c r="Q25" s="55"/>
      <c r="R25" s="52"/>
      <c r="S25" s="53"/>
      <c r="T25" s="52"/>
      <c r="U25" s="52"/>
      <c r="V25" s="52"/>
      <c r="W25" s="52"/>
      <c r="X25" s="52"/>
      <c r="Y25" s="52"/>
      <c r="Z25" s="52"/>
    </row>
    <row r="26" spans="1:26" x14ac:dyDescent="0.2">
      <c r="A26" s="73"/>
      <c r="B26" s="43">
        <v>23</v>
      </c>
      <c r="C26" s="73"/>
      <c r="D26" s="43" t="s">
        <v>19</v>
      </c>
      <c r="E26" s="30" t="s">
        <v>69</v>
      </c>
      <c r="F26" s="30" t="s">
        <v>27</v>
      </c>
      <c r="G26" s="30" t="s">
        <v>28</v>
      </c>
      <c r="H26" s="30" t="s">
        <v>24</v>
      </c>
      <c r="I26" s="31">
        <v>2950</v>
      </c>
      <c r="J26" s="41">
        <v>0</v>
      </c>
      <c r="K26" s="63">
        <f t="shared" si="0"/>
        <v>0</v>
      </c>
      <c r="L26" s="42" t="str">
        <f t="shared" si="1"/>
        <v>OK</v>
      </c>
      <c r="M26" s="52"/>
      <c r="N26" s="54"/>
      <c r="O26" s="54"/>
      <c r="P26" s="52"/>
      <c r="Q26" s="54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73"/>
      <c r="B27" s="43">
        <v>24</v>
      </c>
      <c r="C27" s="73"/>
      <c r="D27" s="43" t="s">
        <v>31</v>
      </c>
      <c r="E27" s="30" t="s">
        <v>69</v>
      </c>
      <c r="F27" s="30" t="s">
        <v>27</v>
      </c>
      <c r="G27" s="30" t="s">
        <v>28</v>
      </c>
      <c r="H27" s="30" t="s">
        <v>24</v>
      </c>
      <c r="I27" s="31">
        <v>900</v>
      </c>
      <c r="J27" s="41">
        <v>4</v>
      </c>
      <c r="K27" s="63">
        <f t="shared" si="0"/>
        <v>4</v>
      </c>
      <c r="L27" s="42" t="str">
        <f t="shared" si="1"/>
        <v>OK</v>
      </c>
      <c r="M27" s="52"/>
      <c r="N27" s="54"/>
      <c r="O27" s="54"/>
      <c r="P27" s="52"/>
      <c r="Q27" s="54"/>
      <c r="R27" s="52"/>
      <c r="S27" s="52"/>
      <c r="T27" s="52"/>
      <c r="U27" s="52"/>
      <c r="V27" s="52"/>
      <c r="W27" s="52"/>
      <c r="X27" s="52"/>
      <c r="Y27" s="52"/>
      <c r="Z27" s="52"/>
    </row>
    <row r="28" spans="1:26" s="34" customFormat="1" x14ac:dyDescent="0.2">
      <c r="A28" s="73"/>
      <c r="B28" s="43">
        <v>25</v>
      </c>
      <c r="C28" s="73"/>
      <c r="D28" s="43" t="s">
        <v>37</v>
      </c>
      <c r="E28" s="30" t="s">
        <v>69</v>
      </c>
      <c r="F28" s="30" t="s">
        <v>22</v>
      </c>
      <c r="G28" s="30" t="s">
        <v>29</v>
      </c>
      <c r="H28" s="30" t="s">
        <v>24</v>
      </c>
      <c r="I28" s="31">
        <v>8</v>
      </c>
      <c r="J28" s="41">
        <v>160</v>
      </c>
      <c r="K28" s="63">
        <f t="shared" si="0"/>
        <v>160</v>
      </c>
      <c r="L28" s="42" t="str">
        <f t="shared" si="1"/>
        <v>OK</v>
      </c>
      <c r="M28" s="52"/>
      <c r="N28" s="55"/>
      <c r="O28" s="55"/>
      <c r="P28" s="52"/>
      <c r="Q28" s="55"/>
      <c r="R28" s="52"/>
      <c r="S28" s="53"/>
      <c r="T28" s="52"/>
      <c r="U28" s="52"/>
      <c r="V28" s="52"/>
      <c r="W28" s="52"/>
      <c r="X28" s="52"/>
      <c r="Y28" s="52"/>
      <c r="Z28" s="52"/>
    </row>
    <row r="29" spans="1:26" s="34" customFormat="1" x14ac:dyDescent="0.2">
      <c r="A29" s="73"/>
      <c r="B29" s="43">
        <v>26</v>
      </c>
      <c r="C29" s="73"/>
      <c r="D29" s="43" t="s">
        <v>38</v>
      </c>
      <c r="E29" s="30" t="s">
        <v>69</v>
      </c>
      <c r="F29" s="30" t="s">
        <v>22</v>
      </c>
      <c r="G29" s="30" t="s">
        <v>30</v>
      </c>
      <c r="H29" s="30" t="s">
        <v>24</v>
      </c>
      <c r="I29" s="31">
        <v>10</v>
      </c>
      <c r="J29" s="41">
        <v>60</v>
      </c>
      <c r="K29" s="58">
        <f t="shared" si="0"/>
        <v>60</v>
      </c>
      <c r="L29" s="42" t="str">
        <f t="shared" si="1"/>
        <v>OK</v>
      </c>
      <c r="M29" s="52"/>
      <c r="N29" s="55"/>
      <c r="O29" s="55"/>
      <c r="P29" s="52"/>
      <c r="Q29" s="55"/>
      <c r="R29" s="52"/>
      <c r="S29" s="53"/>
      <c r="T29" s="52"/>
      <c r="U29" s="52"/>
      <c r="V29" s="52"/>
      <c r="W29" s="52"/>
      <c r="X29" s="52"/>
      <c r="Y29" s="52"/>
      <c r="Z29" s="52"/>
    </row>
    <row r="30" spans="1:26" x14ac:dyDescent="0.2">
      <c r="A30" s="73"/>
      <c r="B30" s="43">
        <v>27</v>
      </c>
      <c r="C30" s="73"/>
      <c r="D30" s="43" t="s">
        <v>32</v>
      </c>
      <c r="E30" s="30" t="s">
        <v>69</v>
      </c>
      <c r="F30" s="30" t="s">
        <v>27</v>
      </c>
      <c r="G30" s="30" t="s">
        <v>28</v>
      </c>
      <c r="H30" s="30" t="s">
        <v>24</v>
      </c>
      <c r="I30" s="31">
        <v>900</v>
      </c>
      <c r="J30" s="41">
        <v>4</v>
      </c>
      <c r="K30" s="58">
        <f t="shared" si="0"/>
        <v>4</v>
      </c>
      <c r="L30" s="42" t="str">
        <f t="shared" si="1"/>
        <v>OK</v>
      </c>
      <c r="M30" s="52"/>
      <c r="N30" s="54"/>
      <c r="O30" s="54"/>
      <c r="P30" s="52"/>
      <c r="Q30" s="54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73"/>
      <c r="B31" s="43">
        <v>28</v>
      </c>
      <c r="C31" s="73"/>
      <c r="D31" s="45" t="s">
        <v>33</v>
      </c>
      <c r="E31" s="30" t="s">
        <v>69</v>
      </c>
      <c r="F31" s="46" t="s">
        <v>35</v>
      </c>
      <c r="G31" s="46" t="s">
        <v>34</v>
      </c>
      <c r="H31" s="30" t="s">
        <v>24</v>
      </c>
      <c r="I31" s="31">
        <v>2000</v>
      </c>
      <c r="J31" s="41">
        <v>2</v>
      </c>
      <c r="K31" s="58">
        <f t="shared" si="0"/>
        <v>2</v>
      </c>
      <c r="L31" s="42" t="str">
        <f t="shared" si="1"/>
        <v>OK</v>
      </c>
      <c r="M31" s="52"/>
      <c r="N31" s="57"/>
      <c r="O31" s="54"/>
      <c r="P31" s="52"/>
      <c r="Q31" s="5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0" x14ac:dyDescent="0.2">
      <c r="A32" s="73"/>
      <c r="B32" s="43">
        <v>29</v>
      </c>
      <c r="C32" s="73"/>
      <c r="D32" s="45" t="s">
        <v>39</v>
      </c>
      <c r="E32" s="30" t="s">
        <v>69</v>
      </c>
      <c r="F32" s="46" t="s">
        <v>22</v>
      </c>
      <c r="G32" s="46" t="s">
        <v>23</v>
      </c>
      <c r="H32" s="64" t="s">
        <v>24</v>
      </c>
      <c r="I32" s="31">
        <v>2500</v>
      </c>
      <c r="J32" s="41">
        <v>0</v>
      </c>
      <c r="K32" s="58">
        <f t="shared" si="0"/>
        <v>0</v>
      </c>
      <c r="L32" s="42" t="str">
        <f t="shared" si="1"/>
        <v>OK</v>
      </c>
      <c r="M32" s="52"/>
      <c r="N32" s="56"/>
      <c r="O32" s="52"/>
      <c r="P32" s="52"/>
      <c r="Q32" s="56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0" x14ac:dyDescent="0.2">
      <c r="A33" s="73"/>
      <c r="B33" s="43">
        <v>30</v>
      </c>
      <c r="C33" s="73"/>
      <c r="D33" s="45" t="s">
        <v>94</v>
      </c>
      <c r="E33" s="30" t="s">
        <v>69</v>
      </c>
      <c r="F33" s="46" t="s">
        <v>22</v>
      </c>
      <c r="G33" s="46" t="s">
        <v>23</v>
      </c>
      <c r="H33" s="64" t="s">
        <v>24</v>
      </c>
      <c r="I33" s="31">
        <v>929</v>
      </c>
      <c r="J33" s="41">
        <v>0</v>
      </c>
      <c r="K33" s="58">
        <f t="shared" si="0"/>
        <v>0</v>
      </c>
      <c r="L33" s="42" t="str">
        <f t="shared" si="1"/>
        <v>OK</v>
      </c>
      <c r="M33" s="52"/>
      <c r="N33" s="56"/>
      <c r="O33" s="52"/>
      <c r="P33" s="52"/>
      <c r="Q33" s="56"/>
      <c r="R33" s="52"/>
      <c r="S33" s="52"/>
      <c r="T33" s="52"/>
      <c r="U33" s="52"/>
      <c r="V33" s="52"/>
      <c r="W33" s="52"/>
      <c r="X33" s="52"/>
      <c r="Y33" s="52"/>
      <c r="Z33" s="52"/>
    </row>
    <row r="34" spans="1:26" x14ac:dyDescent="0.2">
      <c r="A34" s="73"/>
      <c r="B34" s="43">
        <v>31</v>
      </c>
      <c r="C34" s="73"/>
      <c r="D34" s="45" t="s">
        <v>40</v>
      </c>
      <c r="E34" s="30" t="s">
        <v>69</v>
      </c>
      <c r="F34" s="46" t="s">
        <v>22</v>
      </c>
      <c r="G34" s="46" t="s">
        <v>23</v>
      </c>
      <c r="H34" s="64" t="s">
        <v>24</v>
      </c>
      <c r="I34" s="31">
        <v>300</v>
      </c>
      <c r="J34" s="41">
        <v>0</v>
      </c>
      <c r="K34" s="58">
        <f t="shared" si="0"/>
        <v>0</v>
      </c>
      <c r="L34" s="42" t="str">
        <f t="shared" si="1"/>
        <v>OK</v>
      </c>
      <c r="M34" s="52"/>
      <c r="N34" s="56"/>
      <c r="O34" s="56"/>
      <c r="P34" s="52"/>
      <c r="Q34" s="56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2">
      <c r="A35" s="73"/>
      <c r="B35" s="43">
        <v>32</v>
      </c>
      <c r="C35" s="73"/>
      <c r="D35" s="45" t="s">
        <v>41</v>
      </c>
      <c r="E35" s="30" t="s">
        <v>69</v>
      </c>
      <c r="F35" s="46" t="s">
        <v>27</v>
      </c>
      <c r="G35" s="46" t="s">
        <v>28</v>
      </c>
      <c r="H35" s="64" t="s">
        <v>24</v>
      </c>
      <c r="I35" s="31">
        <v>300</v>
      </c>
      <c r="J35" s="41">
        <v>0</v>
      </c>
      <c r="K35" s="58">
        <f t="shared" si="0"/>
        <v>0</v>
      </c>
      <c r="L35" s="42" t="str">
        <f t="shared" si="1"/>
        <v>OK</v>
      </c>
      <c r="M35" s="52"/>
      <c r="N35" s="56"/>
      <c r="O35" s="56"/>
      <c r="P35" s="52"/>
      <c r="Q35" s="56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2">
      <c r="A36" s="73"/>
      <c r="B36" s="43">
        <v>33</v>
      </c>
      <c r="C36" s="73"/>
      <c r="D36" s="43" t="s">
        <v>42</v>
      </c>
      <c r="E36" s="30" t="s">
        <v>69</v>
      </c>
      <c r="F36" s="30" t="s">
        <v>27</v>
      </c>
      <c r="G36" s="30" t="s">
        <v>28</v>
      </c>
      <c r="H36" s="64" t="s">
        <v>24</v>
      </c>
      <c r="I36" s="31">
        <v>300</v>
      </c>
      <c r="J36" s="41">
        <v>0</v>
      </c>
      <c r="K36" s="58">
        <f t="shared" si="0"/>
        <v>0</v>
      </c>
      <c r="L36" s="42" t="str">
        <f t="shared" si="1"/>
        <v>OK</v>
      </c>
      <c r="M36" s="52"/>
      <c r="N36" s="56"/>
      <c r="O36" s="56"/>
      <c r="P36" s="52"/>
      <c r="Q36" s="56"/>
      <c r="R36" s="52"/>
      <c r="S36" s="52"/>
      <c r="T36" s="52"/>
      <c r="U36" s="52"/>
      <c r="V36" s="52"/>
      <c r="W36" s="52"/>
      <c r="X36" s="52"/>
      <c r="Y36" s="52"/>
      <c r="Z36" s="52"/>
    </row>
    <row r="37" spans="1:26" x14ac:dyDescent="0.2">
      <c r="A37" s="73"/>
      <c r="B37" s="43">
        <v>34</v>
      </c>
      <c r="C37" s="73"/>
      <c r="D37" s="43" t="s">
        <v>95</v>
      </c>
      <c r="E37" s="30" t="s">
        <v>69</v>
      </c>
      <c r="F37" s="30" t="s">
        <v>22</v>
      </c>
      <c r="G37" s="30" t="s">
        <v>23</v>
      </c>
      <c r="H37" s="64" t="s">
        <v>24</v>
      </c>
      <c r="I37" s="31">
        <v>520</v>
      </c>
      <c r="J37" s="41">
        <v>0</v>
      </c>
      <c r="K37" s="58">
        <f t="shared" si="0"/>
        <v>0</v>
      </c>
      <c r="L37" s="42" t="str">
        <f t="shared" si="1"/>
        <v>OK</v>
      </c>
      <c r="M37" s="52"/>
      <c r="N37" s="56"/>
      <c r="O37" s="56"/>
      <c r="P37" s="52"/>
      <c r="Q37" s="56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45" x14ac:dyDescent="0.2">
      <c r="A38" s="73"/>
      <c r="B38" s="43">
        <v>35</v>
      </c>
      <c r="C38" s="73"/>
      <c r="D38" s="45" t="s">
        <v>96</v>
      </c>
      <c r="E38" s="30" t="s">
        <v>69</v>
      </c>
      <c r="F38" s="46" t="s">
        <v>22</v>
      </c>
      <c r="G38" s="46" t="s">
        <v>23</v>
      </c>
      <c r="H38" s="64" t="s">
        <v>24</v>
      </c>
      <c r="I38" s="31">
        <v>350</v>
      </c>
      <c r="J38" s="41">
        <v>4</v>
      </c>
      <c r="K38" s="58">
        <f t="shared" si="0"/>
        <v>4</v>
      </c>
      <c r="L38" s="42" t="str">
        <f t="shared" si="1"/>
        <v>OK</v>
      </c>
      <c r="M38" s="52"/>
      <c r="N38" s="56"/>
      <c r="O38" s="56"/>
      <c r="P38" s="52"/>
      <c r="Q38" s="56"/>
      <c r="R38" s="52"/>
      <c r="S38" s="52"/>
      <c r="T38" s="52"/>
      <c r="U38" s="52"/>
      <c r="V38" s="52"/>
      <c r="W38" s="52"/>
      <c r="X38" s="52"/>
      <c r="Y38" s="52"/>
      <c r="Z38" s="52"/>
    </row>
    <row r="39" spans="1:26" x14ac:dyDescent="0.2">
      <c r="A39" s="73"/>
      <c r="B39" s="43">
        <v>36</v>
      </c>
      <c r="C39" s="73"/>
      <c r="D39" s="45" t="s">
        <v>43</v>
      </c>
      <c r="E39" s="30" t="s">
        <v>69</v>
      </c>
      <c r="F39" s="46" t="s">
        <v>22</v>
      </c>
      <c r="G39" s="46" t="s">
        <v>23</v>
      </c>
      <c r="H39" s="64" t="s">
        <v>24</v>
      </c>
      <c r="I39" s="31">
        <v>250</v>
      </c>
      <c r="J39" s="41">
        <v>0</v>
      </c>
      <c r="K39" s="58">
        <f t="shared" si="0"/>
        <v>0</v>
      </c>
      <c r="L39" s="42" t="str">
        <f t="shared" si="1"/>
        <v>OK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x14ac:dyDescent="0.2">
      <c r="A40" s="73"/>
      <c r="B40" s="43">
        <v>37</v>
      </c>
      <c r="C40" s="73"/>
      <c r="D40" s="45" t="s">
        <v>44</v>
      </c>
      <c r="E40" s="30" t="s">
        <v>69</v>
      </c>
      <c r="F40" s="46" t="s">
        <v>22</v>
      </c>
      <c r="G40" s="46" t="s">
        <v>23</v>
      </c>
      <c r="H40" s="64" t="s">
        <v>24</v>
      </c>
      <c r="I40" s="31">
        <v>1000</v>
      </c>
      <c r="J40" s="41">
        <v>0</v>
      </c>
      <c r="K40" s="58">
        <f t="shared" si="0"/>
        <v>0</v>
      </c>
      <c r="L40" s="42" t="str">
        <f t="shared" si="1"/>
        <v>OK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0" x14ac:dyDescent="0.2">
      <c r="A41" s="73"/>
      <c r="B41" s="43">
        <v>38</v>
      </c>
      <c r="C41" s="73"/>
      <c r="D41" s="45" t="s">
        <v>97</v>
      </c>
      <c r="E41" s="30" t="s">
        <v>69</v>
      </c>
      <c r="F41" s="46" t="s">
        <v>22</v>
      </c>
      <c r="G41" s="46" t="s">
        <v>23</v>
      </c>
      <c r="H41" s="64" t="s">
        <v>24</v>
      </c>
      <c r="I41" s="31">
        <v>1200</v>
      </c>
      <c r="J41" s="41">
        <v>0</v>
      </c>
      <c r="K41" s="58">
        <f t="shared" si="0"/>
        <v>0</v>
      </c>
      <c r="L41" s="42" t="str">
        <f t="shared" si="1"/>
        <v>OK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45" x14ac:dyDescent="0.2">
      <c r="A42" s="73"/>
      <c r="B42" s="43">
        <v>39</v>
      </c>
      <c r="C42" s="73"/>
      <c r="D42" s="45" t="s">
        <v>98</v>
      </c>
      <c r="E42" s="30" t="s">
        <v>69</v>
      </c>
      <c r="F42" s="46" t="s">
        <v>22</v>
      </c>
      <c r="G42" s="46" t="s">
        <v>23</v>
      </c>
      <c r="H42" s="64" t="s">
        <v>24</v>
      </c>
      <c r="I42" s="31">
        <v>1500</v>
      </c>
      <c r="J42" s="41">
        <v>0</v>
      </c>
      <c r="K42" s="58">
        <f t="shared" si="0"/>
        <v>0</v>
      </c>
      <c r="L42" s="42" t="str">
        <f t="shared" si="1"/>
        <v>OK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30" x14ac:dyDescent="0.2">
      <c r="A43" s="73"/>
      <c r="B43" s="43">
        <v>40</v>
      </c>
      <c r="C43" s="73"/>
      <c r="D43" s="45" t="s">
        <v>99</v>
      </c>
      <c r="E43" s="30" t="s">
        <v>69</v>
      </c>
      <c r="F43" s="46" t="s">
        <v>22</v>
      </c>
      <c r="G43" s="46" t="s">
        <v>23</v>
      </c>
      <c r="H43" s="64" t="s">
        <v>24</v>
      </c>
      <c r="I43" s="31">
        <v>1500</v>
      </c>
      <c r="J43" s="41">
        <v>0</v>
      </c>
      <c r="K43" s="58">
        <f t="shared" si="0"/>
        <v>0</v>
      </c>
      <c r="L43" s="42" t="str">
        <f t="shared" si="1"/>
        <v>OK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s="34" customFormat="1" x14ac:dyDescent="0.2">
      <c r="A44" s="73"/>
      <c r="B44" s="43">
        <v>41</v>
      </c>
      <c r="C44" s="73"/>
      <c r="D44" s="45" t="s">
        <v>100</v>
      </c>
      <c r="E44" s="30" t="s">
        <v>69</v>
      </c>
      <c r="F44" s="46" t="s">
        <v>22</v>
      </c>
      <c r="G44" s="46" t="s">
        <v>23</v>
      </c>
      <c r="H44" s="64" t="s">
        <v>24</v>
      </c>
      <c r="I44" s="31">
        <v>1500</v>
      </c>
      <c r="J44" s="41">
        <v>0</v>
      </c>
      <c r="K44" s="58">
        <f t="shared" si="0"/>
        <v>0</v>
      </c>
      <c r="L44" s="42" t="str">
        <f t="shared" si="1"/>
        <v>OK</v>
      </c>
      <c r="M44" s="52"/>
      <c r="N44" s="53"/>
      <c r="O44" s="53"/>
      <c r="P44" s="52"/>
      <c r="Q44" s="53"/>
      <c r="R44" s="52"/>
      <c r="S44" s="53"/>
      <c r="T44" s="52"/>
      <c r="U44" s="52"/>
      <c r="V44" s="52"/>
      <c r="W44" s="52"/>
      <c r="X44" s="52"/>
      <c r="Y44" s="52"/>
      <c r="Z44" s="52"/>
    </row>
    <row r="45" spans="1:26" ht="30" x14ac:dyDescent="0.2">
      <c r="A45" s="73"/>
      <c r="B45" s="43">
        <v>42</v>
      </c>
      <c r="C45" s="73"/>
      <c r="D45" s="45" t="s">
        <v>45</v>
      </c>
      <c r="E45" s="30" t="s">
        <v>69</v>
      </c>
      <c r="F45" s="46" t="s">
        <v>22</v>
      </c>
      <c r="G45" s="46" t="s">
        <v>23</v>
      </c>
      <c r="H45" s="64" t="s">
        <v>24</v>
      </c>
      <c r="I45" s="31">
        <v>500</v>
      </c>
      <c r="J45" s="41">
        <v>0</v>
      </c>
      <c r="K45" s="58">
        <f t="shared" si="0"/>
        <v>0</v>
      </c>
      <c r="L45" s="42" t="str">
        <f t="shared" si="1"/>
        <v>OK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x14ac:dyDescent="0.2">
      <c r="A46" s="73"/>
      <c r="B46" s="43">
        <v>43</v>
      </c>
      <c r="C46" s="73"/>
      <c r="D46" s="45" t="s">
        <v>101</v>
      </c>
      <c r="E46" s="30" t="s">
        <v>69</v>
      </c>
      <c r="F46" s="46" t="s">
        <v>22</v>
      </c>
      <c r="G46" s="46" t="s">
        <v>23</v>
      </c>
      <c r="H46" s="64" t="s">
        <v>24</v>
      </c>
      <c r="I46" s="31">
        <v>500</v>
      </c>
      <c r="J46" s="41">
        <v>0</v>
      </c>
      <c r="K46" s="58">
        <f t="shared" si="0"/>
        <v>0</v>
      </c>
      <c r="L46" s="42" t="str">
        <f t="shared" si="1"/>
        <v>OK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x14ac:dyDescent="0.2">
      <c r="A47" s="73"/>
      <c r="B47" s="43">
        <v>44</v>
      </c>
      <c r="C47" s="73"/>
      <c r="D47" s="45" t="s">
        <v>46</v>
      </c>
      <c r="E47" s="30" t="s">
        <v>69</v>
      </c>
      <c r="F47" s="46" t="s">
        <v>22</v>
      </c>
      <c r="G47" s="46" t="s">
        <v>23</v>
      </c>
      <c r="H47" s="64" t="s">
        <v>24</v>
      </c>
      <c r="I47" s="31">
        <v>1000</v>
      </c>
      <c r="J47" s="41">
        <v>0</v>
      </c>
      <c r="K47" s="58">
        <f t="shared" si="0"/>
        <v>0</v>
      </c>
      <c r="L47" s="42" t="str">
        <f t="shared" si="1"/>
        <v>OK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45" x14ac:dyDescent="0.2">
      <c r="A48" s="73"/>
      <c r="B48" s="43">
        <v>45</v>
      </c>
      <c r="C48" s="73"/>
      <c r="D48" s="43" t="s">
        <v>47</v>
      </c>
      <c r="E48" s="30" t="s">
        <v>69</v>
      </c>
      <c r="F48" s="30" t="s">
        <v>27</v>
      </c>
      <c r="G48" s="30" t="s">
        <v>28</v>
      </c>
      <c r="H48" s="64" t="s">
        <v>24</v>
      </c>
      <c r="I48" s="31">
        <v>1500</v>
      </c>
      <c r="J48" s="41">
        <v>0</v>
      </c>
      <c r="K48" s="58">
        <f t="shared" si="0"/>
        <v>0</v>
      </c>
      <c r="L48" s="42" t="str">
        <f t="shared" si="1"/>
        <v>OK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s="34" customFormat="1" ht="30" x14ac:dyDescent="0.2">
      <c r="A49" s="73"/>
      <c r="B49" s="43">
        <v>46</v>
      </c>
      <c r="C49" s="73"/>
      <c r="D49" s="45" t="s">
        <v>102</v>
      </c>
      <c r="E49" s="30" t="s">
        <v>69</v>
      </c>
      <c r="F49" s="46" t="s">
        <v>22</v>
      </c>
      <c r="G49" s="46">
        <v>50261001</v>
      </c>
      <c r="H49" s="65">
        <v>33903922</v>
      </c>
      <c r="I49" s="31">
        <v>500</v>
      </c>
      <c r="J49" s="41">
        <v>2</v>
      </c>
      <c r="K49" s="58">
        <f t="shared" si="0"/>
        <v>2</v>
      </c>
      <c r="L49" s="42" t="str">
        <f t="shared" si="1"/>
        <v>OK</v>
      </c>
      <c r="M49" s="52"/>
      <c r="N49" s="53"/>
      <c r="O49" s="53"/>
      <c r="P49" s="52"/>
      <c r="Q49" s="53"/>
      <c r="R49" s="52"/>
      <c r="S49" s="53"/>
      <c r="T49" s="52"/>
      <c r="U49" s="52"/>
      <c r="V49" s="52"/>
      <c r="W49" s="52"/>
      <c r="X49" s="52"/>
      <c r="Y49" s="52"/>
      <c r="Z49" s="52"/>
    </row>
    <row r="50" spans="1:26" x14ac:dyDescent="0.2">
      <c r="A50" s="74"/>
      <c r="B50" s="43">
        <v>47</v>
      </c>
      <c r="C50" s="74"/>
      <c r="D50" s="45" t="s">
        <v>48</v>
      </c>
      <c r="E50" s="30" t="s">
        <v>69</v>
      </c>
      <c r="F50" s="46" t="s">
        <v>22</v>
      </c>
      <c r="G50" s="46" t="s">
        <v>23</v>
      </c>
      <c r="H50" s="64" t="s">
        <v>24</v>
      </c>
      <c r="I50" s="31">
        <v>2500</v>
      </c>
      <c r="J50" s="41">
        <v>0</v>
      </c>
      <c r="K50" s="58">
        <f t="shared" si="0"/>
        <v>0</v>
      </c>
      <c r="L50" s="42" t="str">
        <f t="shared" si="1"/>
        <v>OK</v>
      </c>
      <c r="M50" s="52"/>
      <c r="N50" s="56"/>
      <c r="O50" s="56"/>
      <c r="P50" s="52"/>
      <c r="Q50" s="56"/>
      <c r="R50" s="52"/>
      <c r="S50" s="52"/>
      <c r="T50" s="52"/>
      <c r="U50" s="52"/>
      <c r="V50" s="52"/>
      <c r="W50" s="52"/>
      <c r="X50" s="52"/>
      <c r="Y50" s="52"/>
      <c r="Z50" s="52"/>
    </row>
    <row r="51" spans="1:26" x14ac:dyDescent="0.2">
      <c r="I51" s="44"/>
      <c r="J51" s="61">
        <f>SUM(J4:J50)</f>
        <v>311</v>
      </c>
      <c r="K51" s="61">
        <f>SUM(K4:K50)</f>
        <v>311</v>
      </c>
      <c r="M51" s="49" cm="1">
        <f t="array" ref="M51">SUMPRODUCT($I$4:$I$50*M4:M50)</f>
        <v>0</v>
      </c>
      <c r="N51" s="49" cm="1">
        <f t="array" ref="N51">SUMPRODUCT($I$4:$I$50*N4:N50)</f>
        <v>0</v>
      </c>
      <c r="O51" s="49" cm="1">
        <f t="array" ref="O51">SUMPRODUCT($I$4:$I$50*O4:O50)</f>
        <v>0</v>
      </c>
      <c r="P51" s="49" cm="1">
        <f t="array" ref="P51">SUMPRODUCT($I$4:$I$50*P4:P50)</f>
        <v>0</v>
      </c>
      <c r="Q51" s="49" cm="1">
        <f t="array" ref="Q51">SUMPRODUCT($I$4:$I$50*Q4:Q50)</f>
        <v>0</v>
      </c>
      <c r="R51" s="49" cm="1">
        <f t="array" ref="R51">SUMPRODUCT($I$4:$I$50*R4:R50)</f>
        <v>0</v>
      </c>
      <c r="S51" s="49" cm="1">
        <f t="array" ref="S51">SUMPRODUCT($I$4:$I$50*S4:S50)</f>
        <v>0</v>
      </c>
      <c r="T51" s="49" cm="1">
        <f t="array" ref="T51">SUMPRODUCT($I$4:$I$50*T4:T50)</f>
        <v>0</v>
      </c>
      <c r="U51" s="49" cm="1">
        <f t="array" ref="U51">SUMPRODUCT($I$4:$I$50*U4:U50)</f>
        <v>0</v>
      </c>
      <c r="V51" s="49" cm="1">
        <f t="array" ref="V51">SUMPRODUCT($I$4:$I$50*V4:V50)</f>
        <v>0</v>
      </c>
      <c r="W51" s="49" cm="1">
        <f t="array" ref="W51">SUMPRODUCT($I$4:$I$50*W4:W50)</f>
        <v>0</v>
      </c>
      <c r="X51" s="49" cm="1">
        <f t="array" ref="X51">SUMPRODUCT($I$4:$I$50*X4:X50)</f>
        <v>0</v>
      </c>
      <c r="Y51" s="49" cm="1">
        <f t="array" ref="Y51">SUMPRODUCT($I$4:$I$50*Y4:Y50)</f>
        <v>0</v>
      </c>
      <c r="Z51" s="49" cm="1">
        <f t="array" ref="Z51">SUMPRODUCT($I$4:$I$50*Z4:Z50)</f>
        <v>0</v>
      </c>
    </row>
  </sheetData>
  <mergeCells count="20">
    <mergeCell ref="A4:A50"/>
    <mergeCell ref="C4:C50"/>
    <mergeCell ref="V1:V2"/>
    <mergeCell ref="W1:W2"/>
    <mergeCell ref="X1:X2"/>
    <mergeCell ref="Y1:Y2"/>
    <mergeCell ref="Z1:Z2"/>
    <mergeCell ref="A2:L2"/>
    <mergeCell ref="P1:P2"/>
    <mergeCell ref="Q1:Q2"/>
    <mergeCell ref="R1:R2"/>
    <mergeCell ref="S1:S2"/>
    <mergeCell ref="T1:T2"/>
    <mergeCell ref="U1:U2"/>
    <mergeCell ref="A1:C1"/>
    <mergeCell ref="D1:I1"/>
    <mergeCell ref="J1:L1"/>
    <mergeCell ref="M1:M2"/>
    <mergeCell ref="N1:N2"/>
    <mergeCell ref="O1:O2"/>
  </mergeCells>
  <conditionalFormatting sqref="K4:K50">
    <cfRule type="cellIs" dxfId="19" priority="1" operator="lessThan">
      <formula>0</formula>
    </cfRule>
  </conditionalFormatting>
  <conditionalFormatting sqref="M4:Z50">
    <cfRule type="cellIs" dxfId="18" priority="2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1"/>
  <sheetViews>
    <sheetView zoomScale="90" zoomScaleNormal="90" workbookViewId="0">
      <selection activeCell="G13" sqref="G13"/>
    </sheetView>
  </sheetViews>
  <sheetFormatPr defaultColWidth="9.7109375" defaultRowHeight="15" x14ac:dyDescent="0.2"/>
  <cols>
    <col min="1" max="2" width="6.42578125" style="3" customWidth="1"/>
    <col min="3" max="3" width="16" style="60" customWidth="1"/>
    <col min="4" max="4" width="42" style="1" customWidth="1"/>
    <col min="5" max="5" width="10.7109375" style="1" customWidth="1"/>
    <col min="6" max="6" width="7.28515625" style="1" customWidth="1"/>
    <col min="7" max="7" width="10.7109375" style="1" customWidth="1"/>
    <col min="8" max="8" width="13.7109375" style="1" customWidth="1"/>
    <col min="9" max="9" width="14.28515625" style="1" customWidth="1"/>
    <col min="10" max="10" width="10" style="47" bestFit="1" customWidth="1"/>
    <col min="11" max="11" width="11" style="22" bestFit="1" customWidth="1"/>
    <col min="12" max="12" width="9" style="48" customWidth="1"/>
    <col min="13" max="14" width="15.140625" style="50" customWidth="1"/>
    <col min="15" max="26" width="13.7109375" style="50" customWidth="1"/>
    <col min="27" max="16384" width="9.7109375" style="3"/>
  </cols>
  <sheetData>
    <row r="1" spans="1:26" ht="39.75" customHeight="1" x14ac:dyDescent="0.2">
      <c r="A1" s="75" t="s">
        <v>84</v>
      </c>
      <c r="B1" s="75"/>
      <c r="C1" s="75"/>
      <c r="D1" s="75" t="s">
        <v>85</v>
      </c>
      <c r="E1" s="75"/>
      <c r="F1" s="75"/>
      <c r="G1" s="75"/>
      <c r="H1" s="75"/>
      <c r="I1" s="75"/>
      <c r="J1" s="76" t="s">
        <v>86</v>
      </c>
      <c r="K1" s="76"/>
      <c r="L1" s="76"/>
      <c r="M1" s="71" t="s">
        <v>103</v>
      </c>
      <c r="N1" s="71" t="s">
        <v>103</v>
      </c>
      <c r="O1" s="71" t="s">
        <v>103</v>
      </c>
      <c r="P1" s="71" t="s">
        <v>103</v>
      </c>
      <c r="Q1" s="71" t="s">
        <v>103</v>
      </c>
      <c r="R1" s="71" t="s">
        <v>103</v>
      </c>
      <c r="S1" s="71" t="s">
        <v>103</v>
      </c>
      <c r="T1" s="71" t="s">
        <v>103</v>
      </c>
      <c r="U1" s="71" t="s">
        <v>103</v>
      </c>
      <c r="V1" s="71" t="s">
        <v>103</v>
      </c>
      <c r="W1" s="71" t="s">
        <v>103</v>
      </c>
      <c r="X1" s="71" t="s">
        <v>103</v>
      </c>
      <c r="Y1" s="71" t="s">
        <v>103</v>
      </c>
      <c r="Z1" s="71" t="s">
        <v>103</v>
      </c>
    </row>
    <row r="2" spans="1:26" ht="18" customHeight="1" x14ac:dyDescent="0.2">
      <c r="A2" s="76" t="s">
        <v>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37.5" customHeight="1" x14ac:dyDescent="0.2">
      <c r="A3" s="35" t="s">
        <v>62</v>
      </c>
      <c r="B3" s="59" t="s">
        <v>63</v>
      </c>
      <c r="C3" s="35" t="s">
        <v>64</v>
      </c>
      <c r="D3" s="35" t="s">
        <v>65</v>
      </c>
      <c r="E3" s="35" t="s">
        <v>67</v>
      </c>
      <c r="F3" s="35" t="s">
        <v>20</v>
      </c>
      <c r="G3" s="35" t="s">
        <v>68</v>
      </c>
      <c r="H3" s="35" t="s">
        <v>21</v>
      </c>
      <c r="I3" s="36" t="s">
        <v>66</v>
      </c>
      <c r="J3" s="37" t="s">
        <v>2</v>
      </c>
      <c r="K3" s="38" t="s">
        <v>0</v>
      </c>
      <c r="L3" s="39" t="s">
        <v>1</v>
      </c>
      <c r="M3" s="33" t="s">
        <v>60</v>
      </c>
      <c r="N3" s="33" t="s">
        <v>60</v>
      </c>
      <c r="O3" s="33" t="s">
        <v>60</v>
      </c>
      <c r="P3" s="33" t="s">
        <v>60</v>
      </c>
      <c r="Q3" s="33" t="s">
        <v>60</v>
      </c>
      <c r="R3" s="33" t="s">
        <v>60</v>
      </c>
      <c r="S3" s="33" t="s">
        <v>60</v>
      </c>
      <c r="T3" s="33" t="s">
        <v>60</v>
      </c>
      <c r="U3" s="33" t="s">
        <v>60</v>
      </c>
      <c r="V3" s="33" t="s">
        <v>60</v>
      </c>
      <c r="W3" s="33" t="s">
        <v>60</v>
      </c>
      <c r="X3" s="33" t="s">
        <v>60</v>
      </c>
      <c r="Y3" s="33" t="s">
        <v>60</v>
      </c>
      <c r="Z3" s="33" t="s">
        <v>60</v>
      </c>
    </row>
    <row r="4" spans="1:26" ht="30" x14ac:dyDescent="0.2">
      <c r="A4" s="72">
        <v>1</v>
      </c>
      <c r="B4" s="43">
        <v>1</v>
      </c>
      <c r="C4" s="72" t="s">
        <v>87</v>
      </c>
      <c r="D4" s="43" t="s">
        <v>11</v>
      </c>
      <c r="E4" s="30" t="s">
        <v>69</v>
      </c>
      <c r="F4" s="30" t="s">
        <v>22</v>
      </c>
      <c r="G4" s="30" t="s">
        <v>23</v>
      </c>
      <c r="H4" s="30" t="s">
        <v>24</v>
      </c>
      <c r="I4" s="62">
        <v>1900</v>
      </c>
      <c r="J4" s="40">
        <v>2</v>
      </c>
      <c r="K4" s="63">
        <f t="shared" ref="K4:K50" si="0">J4-(SUM(M4:Z4))</f>
        <v>2</v>
      </c>
      <c r="L4" s="42" t="str">
        <f>IF(K4&lt;0,"ATENÇÃO","OK")</f>
        <v>OK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30" x14ac:dyDescent="0.2">
      <c r="A5" s="73"/>
      <c r="B5" s="43">
        <v>2</v>
      </c>
      <c r="C5" s="73"/>
      <c r="D5" s="43" t="s">
        <v>12</v>
      </c>
      <c r="E5" s="30" t="s">
        <v>69</v>
      </c>
      <c r="F5" s="30" t="s">
        <v>22</v>
      </c>
      <c r="G5" s="30" t="s">
        <v>23</v>
      </c>
      <c r="H5" s="30" t="s">
        <v>24</v>
      </c>
      <c r="I5" s="62">
        <v>1900</v>
      </c>
      <c r="J5" s="40">
        <v>1</v>
      </c>
      <c r="K5" s="63">
        <f t="shared" si="0"/>
        <v>1</v>
      </c>
      <c r="L5" s="42" t="str">
        <f t="shared" ref="L5:L50" si="1">IF(K5&lt;0,"ATENÇÃO","OK")</f>
        <v>OK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">
      <c r="A6" s="73"/>
      <c r="B6" s="43">
        <v>3</v>
      </c>
      <c r="C6" s="73"/>
      <c r="D6" s="43" t="s">
        <v>13</v>
      </c>
      <c r="E6" s="30" t="s">
        <v>69</v>
      </c>
      <c r="F6" s="30" t="s">
        <v>22</v>
      </c>
      <c r="G6" s="30" t="s">
        <v>49</v>
      </c>
      <c r="H6" s="30" t="s">
        <v>24</v>
      </c>
      <c r="I6" s="62">
        <v>1900</v>
      </c>
      <c r="J6" s="40">
        <v>1</v>
      </c>
      <c r="K6" s="63">
        <f t="shared" si="0"/>
        <v>1</v>
      </c>
      <c r="L6" s="42" t="str">
        <f t="shared" si="1"/>
        <v>OK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x14ac:dyDescent="0.2">
      <c r="A7" s="73"/>
      <c r="B7" s="43">
        <v>4</v>
      </c>
      <c r="C7" s="73"/>
      <c r="D7" s="43" t="s">
        <v>70</v>
      </c>
      <c r="E7" s="30" t="s">
        <v>69</v>
      </c>
      <c r="F7" s="30" t="s">
        <v>22</v>
      </c>
      <c r="G7" s="30" t="s">
        <v>23</v>
      </c>
      <c r="H7" s="30" t="s">
        <v>24</v>
      </c>
      <c r="I7" s="62">
        <v>2500</v>
      </c>
      <c r="J7" s="40">
        <v>0</v>
      </c>
      <c r="K7" s="63">
        <f t="shared" si="0"/>
        <v>0</v>
      </c>
      <c r="L7" s="42" t="str">
        <f t="shared" si="1"/>
        <v>OK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30" x14ac:dyDescent="0.2">
      <c r="A8" s="73"/>
      <c r="B8" s="43">
        <v>5</v>
      </c>
      <c r="C8" s="73"/>
      <c r="D8" s="43" t="s">
        <v>14</v>
      </c>
      <c r="E8" s="30" t="s">
        <v>69</v>
      </c>
      <c r="F8" s="30" t="s">
        <v>22</v>
      </c>
      <c r="G8" s="30" t="s">
        <v>23</v>
      </c>
      <c r="H8" s="30" t="s">
        <v>24</v>
      </c>
      <c r="I8" s="62">
        <v>1900</v>
      </c>
      <c r="J8" s="40">
        <v>4</v>
      </c>
      <c r="K8" s="63">
        <f t="shared" si="0"/>
        <v>4</v>
      </c>
      <c r="L8" s="42" t="str">
        <f t="shared" si="1"/>
        <v>OK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30" x14ac:dyDescent="0.2">
      <c r="A9" s="73"/>
      <c r="B9" s="43">
        <v>6</v>
      </c>
      <c r="C9" s="73"/>
      <c r="D9" s="43" t="s">
        <v>15</v>
      </c>
      <c r="E9" s="30" t="s">
        <v>69</v>
      </c>
      <c r="F9" s="30" t="s">
        <v>22</v>
      </c>
      <c r="G9" s="30" t="s">
        <v>23</v>
      </c>
      <c r="H9" s="30" t="s">
        <v>24</v>
      </c>
      <c r="I9" s="62">
        <v>1900</v>
      </c>
      <c r="J9" s="40">
        <v>1</v>
      </c>
      <c r="K9" s="63">
        <f t="shared" si="0"/>
        <v>1</v>
      </c>
      <c r="L9" s="42" t="str">
        <f t="shared" si="1"/>
        <v>OK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30" x14ac:dyDescent="0.2">
      <c r="A10" s="73"/>
      <c r="B10" s="43">
        <v>7</v>
      </c>
      <c r="C10" s="73"/>
      <c r="D10" s="43" t="s">
        <v>16</v>
      </c>
      <c r="E10" s="30" t="s">
        <v>69</v>
      </c>
      <c r="F10" s="30" t="s">
        <v>22</v>
      </c>
      <c r="G10" s="30" t="s">
        <v>50</v>
      </c>
      <c r="H10" s="30" t="s">
        <v>24</v>
      </c>
      <c r="I10" s="62">
        <v>2000</v>
      </c>
      <c r="J10" s="40">
        <v>2</v>
      </c>
      <c r="K10" s="63">
        <f t="shared" si="0"/>
        <v>2</v>
      </c>
      <c r="L10" s="42" t="str">
        <f t="shared" si="1"/>
        <v>OK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30" x14ac:dyDescent="0.2">
      <c r="A11" s="73"/>
      <c r="B11" s="43">
        <v>8</v>
      </c>
      <c r="C11" s="73"/>
      <c r="D11" s="43" t="s">
        <v>17</v>
      </c>
      <c r="E11" s="30" t="s">
        <v>69</v>
      </c>
      <c r="F11" s="30" t="s">
        <v>22</v>
      </c>
      <c r="G11" s="30" t="s">
        <v>50</v>
      </c>
      <c r="H11" s="30" t="s">
        <v>24</v>
      </c>
      <c r="I11" s="62">
        <v>2000</v>
      </c>
      <c r="J11" s="40">
        <v>3</v>
      </c>
      <c r="K11" s="63">
        <f t="shared" si="0"/>
        <v>3</v>
      </c>
      <c r="L11" s="42" t="str">
        <f t="shared" si="1"/>
        <v>OK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30" x14ac:dyDescent="0.2">
      <c r="A12" s="73"/>
      <c r="B12" s="43">
        <v>9</v>
      </c>
      <c r="C12" s="73"/>
      <c r="D12" s="43" t="s">
        <v>18</v>
      </c>
      <c r="E12" s="30" t="s">
        <v>69</v>
      </c>
      <c r="F12" s="30" t="s">
        <v>22</v>
      </c>
      <c r="G12" s="30" t="s">
        <v>49</v>
      </c>
      <c r="H12" s="30" t="s">
        <v>24</v>
      </c>
      <c r="I12" s="62">
        <v>1900</v>
      </c>
      <c r="J12" s="40">
        <v>1</v>
      </c>
      <c r="K12" s="63">
        <f t="shared" si="0"/>
        <v>1</v>
      </c>
      <c r="L12" s="42" t="str">
        <f t="shared" si="1"/>
        <v>OK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s="34" customFormat="1" ht="30" x14ac:dyDescent="0.2">
      <c r="A13" s="73"/>
      <c r="B13" s="43">
        <v>10</v>
      </c>
      <c r="C13" s="73"/>
      <c r="D13" s="43" t="s">
        <v>88</v>
      </c>
      <c r="E13" s="30" t="s">
        <v>69</v>
      </c>
      <c r="F13" s="30" t="s">
        <v>22</v>
      </c>
      <c r="G13" s="30" t="s">
        <v>51</v>
      </c>
      <c r="H13" s="30" t="s">
        <v>24</v>
      </c>
      <c r="I13" s="62">
        <v>500</v>
      </c>
      <c r="J13" s="40">
        <v>0</v>
      </c>
      <c r="K13" s="63">
        <f t="shared" si="0"/>
        <v>0</v>
      </c>
      <c r="L13" s="42" t="str">
        <f t="shared" si="1"/>
        <v>OK</v>
      </c>
      <c r="M13" s="52"/>
      <c r="N13" s="53"/>
      <c r="O13" s="53"/>
      <c r="P13" s="52"/>
      <c r="Q13" s="53"/>
      <c r="R13" s="52"/>
      <c r="S13" s="53"/>
      <c r="T13" s="52"/>
      <c r="U13" s="52"/>
      <c r="V13" s="52"/>
      <c r="W13" s="52"/>
      <c r="X13" s="52"/>
      <c r="Y13" s="52"/>
      <c r="Z13" s="52"/>
    </row>
    <row r="14" spans="1:26" ht="30" x14ac:dyDescent="0.2">
      <c r="A14" s="73"/>
      <c r="B14" s="43">
        <v>11</v>
      </c>
      <c r="C14" s="73"/>
      <c r="D14" s="43" t="s">
        <v>52</v>
      </c>
      <c r="E14" s="30" t="s">
        <v>69</v>
      </c>
      <c r="F14" s="30" t="s">
        <v>22</v>
      </c>
      <c r="G14" s="30" t="s">
        <v>51</v>
      </c>
      <c r="H14" s="30" t="s">
        <v>24</v>
      </c>
      <c r="I14" s="62">
        <v>500</v>
      </c>
      <c r="J14" s="40">
        <v>1</v>
      </c>
      <c r="K14" s="63">
        <f t="shared" si="0"/>
        <v>1</v>
      </c>
      <c r="L14" s="42" t="str">
        <f t="shared" si="1"/>
        <v>OK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s="34" customFormat="1" x14ac:dyDescent="0.2">
      <c r="A15" s="73"/>
      <c r="B15" s="43">
        <v>12</v>
      </c>
      <c r="C15" s="73"/>
      <c r="D15" s="43" t="s">
        <v>89</v>
      </c>
      <c r="E15" s="30" t="s">
        <v>69</v>
      </c>
      <c r="F15" s="30" t="s">
        <v>22</v>
      </c>
      <c r="G15" s="30" t="s">
        <v>53</v>
      </c>
      <c r="H15" s="30" t="s">
        <v>24</v>
      </c>
      <c r="I15" s="62">
        <v>1000</v>
      </c>
      <c r="J15" s="40">
        <v>2</v>
      </c>
      <c r="K15" s="63">
        <f t="shared" si="0"/>
        <v>2</v>
      </c>
      <c r="L15" s="42" t="str">
        <f t="shared" si="1"/>
        <v>OK</v>
      </c>
      <c r="M15" s="52"/>
      <c r="N15" s="53"/>
      <c r="O15" s="53"/>
      <c r="P15" s="52"/>
      <c r="Q15" s="53"/>
      <c r="R15" s="52"/>
      <c r="S15" s="53"/>
      <c r="T15" s="52"/>
      <c r="U15" s="52"/>
      <c r="V15" s="52"/>
      <c r="W15" s="52"/>
      <c r="X15" s="52"/>
      <c r="Y15" s="52"/>
      <c r="Z15" s="52"/>
    </row>
    <row r="16" spans="1:26" x14ac:dyDescent="0.2">
      <c r="A16" s="73"/>
      <c r="B16" s="43">
        <v>13</v>
      </c>
      <c r="C16" s="73"/>
      <c r="D16" s="43" t="s">
        <v>90</v>
      </c>
      <c r="E16" s="30" t="s">
        <v>69</v>
      </c>
      <c r="F16" s="30" t="s">
        <v>22</v>
      </c>
      <c r="G16" s="30" t="s">
        <v>53</v>
      </c>
      <c r="H16" s="30" t="s">
        <v>24</v>
      </c>
      <c r="I16" s="62">
        <v>1200</v>
      </c>
      <c r="J16" s="40">
        <v>4</v>
      </c>
      <c r="K16" s="63">
        <f t="shared" si="0"/>
        <v>4</v>
      </c>
      <c r="L16" s="42" t="str">
        <f t="shared" si="1"/>
        <v>OK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73"/>
      <c r="B17" s="43">
        <v>14</v>
      </c>
      <c r="C17" s="73"/>
      <c r="D17" s="43" t="s">
        <v>54</v>
      </c>
      <c r="E17" s="30" t="s">
        <v>69</v>
      </c>
      <c r="F17" s="30" t="s">
        <v>22</v>
      </c>
      <c r="G17" s="30" t="s">
        <v>53</v>
      </c>
      <c r="H17" s="30" t="s">
        <v>24</v>
      </c>
      <c r="I17" s="62">
        <v>10000</v>
      </c>
      <c r="J17" s="40">
        <v>0</v>
      </c>
      <c r="K17" s="63">
        <f t="shared" si="0"/>
        <v>0</v>
      </c>
      <c r="L17" s="42" t="str">
        <f t="shared" si="1"/>
        <v>OK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73"/>
      <c r="B18" s="43">
        <v>15</v>
      </c>
      <c r="C18" s="73"/>
      <c r="D18" s="43" t="s">
        <v>55</v>
      </c>
      <c r="E18" s="30" t="s">
        <v>69</v>
      </c>
      <c r="F18" s="30" t="s">
        <v>22</v>
      </c>
      <c r="G18" s="30" t="s">
        <v>51</v>
      </c>
      <c r="H18" s="30" t="s">
        <v>24</v>
      </c>
      <c r="I18" s="62">
        <v>500</v>
      </c>
      <c r="J18" s="40">
        <v>1</v>
      </c>
      <c r="K18" s="63">
        <f t="shared" si="0"/>
        <v>1</v>
      </c>
      <c r="L18" s="42" t="str">
        <f t="shared" si="1"/>
        <v>OK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x14ac:dyDescent="0.2">
      <c r="A19" s="73"/>
      <c r="B19" s="43">
        <v>16</v>
      </c>
      <c r="C19" s="73"/>
      <c r="D19" s="43" t="s">
        <v>56</v>
      </c>
      <c r="E19" s="30" t="s">
        <v>69</v>
      </c>
      <c r="F19" s="30" t="s">
        <v>22</v>
      </c>
      <c r="G19" s="30" t="s">
        <v>25</v>
      </c>
      <c r="H19" s="30" t="s">
        <v>24</v>
      </c>
      <c r="I19" s="62">
        <v>500</v>
      </c>
      <c r="J19" s="40">
        <v>0</v>
      </c>
      <c r="K19" s="63">
        <f t="shared" si="0"/>
        <v>0</v>
      </c>
      <c r="L19" s="42" t="str">
        <f t="shared" si="1"/>
        <v>OK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s="34" customFormat="1" ht="30" x14ac:dyDescent="0.2">
      <c r="A20" s="73"/>
      <c r="B20" s="43">
        <v>17</v>
      </c>
      <c r="C20" s="73"/>
      <c r="D20" s="43" t="s">
        <v>91</v>
      </c>
      <c r="E20" s="30" t="s">
        <v>69</v>
      </c>
      <c r="F20" s="30" t="s">
        <v>22</v>
      </c>
      <c r="G20" s="30" t="s">
        <v>25</v>
      </c>
      <c r="H20" s="30" t="s">
        <v>24</v>
      </c>
      <c r="I20" s="62">
        <v>2500</v>
      </c>
      <c r="J20" s="40">
        <v>0</v>
      </c>
      <c r="K20" s="63">
        <f t="shared" si="0"/>
        <v>0</v>
      </c>
      <c r="L20" s="42" t="str">
        <f t="shared" si="1"/>
        <v>OK</v>
      </c>
      <c r="M20" s="52"/>
      <c r="N20" s="53"/>
      <c r="O20" s="53"/>
      <c r="P20" s="52"/>
      <c r="Q20" s="53"/>
      <c r="R20" s="52"/>
      <c r="S20" s="53"/>
      <c r="T20" s="52"/>
      <c r="U20" s="52"/>
      <c r="V20" s="52"/>
      <c r="W20" s="52"/>
      <c r="X20" s="52"/>
      <c r="Y20" s="52"/>
      <c r="Z20" s="52"/>
    </row>
    <row r="21" spans="1:26" ht="30" x14ac:dyDescent="0.2">
      <c r="A21" s="73"/>
      <c r="B21" s="43">
        <v>18</v>
      </c>
      <c r="C21" s="73"/>
      <c r="D21" s="43" t="s">
        <v>57</v>
      </c>
      <c r="E21" s="30" t="s">
        <v>69</v>
      </c>
      <c r="F21" s="30" t="s">
        <v>22</v>
      </c>
      <c r="G21" s="30" t="s">
        <v>25</v>
      </c>
      <c r="H21" s="30" t="s">
        <v>24</v>
      </c>
      <c r="I21" s="62">
        <v>2500</v>
      </c>
      <c r="J21" s="40">
        <v>0</v>
      </c>
      <c r="K21" s="63">
        <f t="shared" si="0"/>
        <v>0</v>
      </c>
      <c r="L21" s="42" t="str">
        <f t="shared" si="1"/>
        <v>OK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30" x14ac:dyDescent="0.2">
      <c r="A22" s="73"/>
      <c r="B22" s="43">
        <v>19</v>
      </c>
      <c r="C22" s="73"/>
      <c r="D22" s="43" t="s">
        <v>58</v>
      </c>
      <c r="E22" s="30" t="s">
        <v>69</v>
      </c>
      <c r="F22" s="30" t="s">
        <v>22</v>
      </c>
      <c r="G22" s="30" t="s">
        <v>59</v>
      </c>
      <c r="H22" s="30" t="s">
        <v>24</v>
      </c>
      <c r="I22" s="62">
        <v>1500</v>
      </c>
      <c r="J22" s="41">
        <v>0</v>
      </c>
      <c r="K22" s="63">
        <f t="shared" si="0"/>
        <v>0</v>
      </c>
      <c r="L22" s="42" t="str">
        <f t="shared" si="1"/>
        <v>OK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73"/>
      <c r="B23" s="43">
        <v>20</v>
      </c>
      <c r="C23" s="73"/>
      <c r="D23" s="43" t="s">
        <v>92</v>
      </c>
      <c r="E23" s="30" t="s">
        <v>69</v>
      </c>
      <c r="F23" s="30" t="s">
        <v>22</v>
      </c>
      <c r="G23" s="30" t="s">
        <v>26</v>
      </c>
      <c r="H23" s="30" t="s">
        <v>24</v>
      </c>
      <c r="I23" s="62">
        <v>500</v>
      </c>
      <c r="J23" s="41">
        <v>0</v>
      </c>
      <c r="K23" s="63">
        <f t="shared" si="0"/>
        <v>0</v>
      </c>
      <c r="L23" s="42" t="str">
        <f t="shared" si="1"/>
        <v>OK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73"/>
      <c r="B24" s="43">
        <v>21</v>
      </c>
      <c r="C24" s="73"/>
      <c r="D24" s="43" t="s">
        <v>93</v>
      </c>
      <c r="E24" s="30" t="s">
        <v>69</v>
      </c>
      <c r="F24" s="30" t="s">
        <v>22</v>
      </c>
      <c r="G24" s="30" t="s">
        <v>26</v>
      </c>
      <c r="H24" s="30" t="s">
        <v>24</v>
      </c>
      <c r="I24" s="31">
        <v>500</v>
      </c>
      <c r="J24" s="41">
        <v>0</v>
      </c>
      <c r="K24" s="63">
        <f t="shared" si="0"/>
        <v>0</v>
      </c>
      <c r="L24" s="42" t="str">
        <f t="shared" si="1"/>
        <v>OK</v>
      </c>
      <c r="M24" s="52"/>
      <c r="N24" s="54"/>
      <c r="O24" s="54"/>
      <c r="P24" s="52"/>
      <c r="Q24" s="54"/>
      <c r="R24" s="52"/>
      <c r="S24" s="52"/>
      <c r="T24" s="52"/>
      <c r="U24" s="52"/>
      <c r="V24" s="52"/>
      <c r="W24" s="52"/>
      <c r="X24" s="52"/>
      <c r="Y24" s="52"/>
      <c r="Z24" s="52"/>
    </row>
    <row r="25" spans="1:26" s="34" customFormat="1" x14ac:dyDescent="0.2">
      <c r="A25" s="73"/>
      <c r="B25" s="43">
        <v>22</v>
      </c>
      <c r="C25" s="73"/>
      <c r="D25" s="43" t="s">
        <v>36</v>
      </c>
      <c r="E25" s="30" t="s">
        <v>69</v>
      </c>
      <c r="F25" s="30" t="s">
        <v>27</v>
      </c>
      <c r="G25" s="30" t="s">
        <v>28</v>
      </c>
      <c r="H25" s="30" t="s">
        <v>24</v>
      </c>
      <c r="I25" s="31">
        <v>2950</v>
      </c>
      <c r="J25" s="41">
        <v>3</v>
      </c>
      <c r="K25" s="63">
        <f t="shared" si="0"/>
        <v>3</v>
      </c>
      <c r="L25" s="42" t="str">
        <f t="shared" si="1"/>
        <v>OK</v>
      </c>
      <c r="M25" s="52"/>
      <c r="N25" s="55"/>
      <c r="O25" s="55"/>
      <c r="P25" s="52"/>
      <c r="Q25" s="55"/>
      <c r="R25" s="52"/>
      <c r="S25" s="53"/>
      <c r="T25" s="52"/>
      <c r="U25" s="52"/>
      <c r="V25" s="52"/>
      <c r="W25" s="52"/>
      <c r="X25" s="52"/>
      <c r="Y25" s="52"/>
      <c r="Z25" s="52"/>
    </row>
    <row r="26" spans="1:26" x14ac:dyDescent="0.2">
      <c r="A26" s="73"/>
      <c r="B26" s="43">
        <v>23</v>
      </c>
      <c r="C26" s="73"/>
      <c r="D26" s="43" t="s">
        <v>19</v>
      </c>
      <c r="E26" s="30" t="s">
        <v>69</v>
      </c>
      <c r="F26" s="30" t="s">
        <v>27</v>
      </c>
      <c r="G26" s="30" t="s">
        <v>28</v>
      </c>
      <c r="H26" s="30" t="s">
        <v>24</v>
      </c>
      <c r="I26" s="31">
        <v>2950</v>
      </c>
      <c r="J26" s="41">
        <v>1</v>
      </c>
      <c r="K26" s="63">
        <f t="shared" si="0"/>
        <v>1</v>
      </c>
      <c r="L26" s="42" t="str">
        <f t="shared" si="1"/>
        <v>OK</v>
      </c>
      <c r="M26" s="52"/>
      <c r="N26" s="54"/>
      <c r="O26" s="54"/>
      <c r="P26" s="52"/>
      <c r="Q26" s="54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73"/>
      <c r="B27" s="43">
        <v>24</v>
      </c>
      <c r="C27" s="73"/>
      <c r="D27" s="43" t="s">
        <v>31</v>
      </c>
      <c r="E27" s="30" t="s">
        <v>69</v>
      </c>
      <c r="F27" s="30" t="s">
        <v>27</v>
      </c>
      <c r="G27" s="30" t="s">
        <v>28</v>
      </c>
      <c r="H27" s="30" t="s">
        <v>24</v>
      </c>
      <c r="I27" s="31">
        <v>900</v>
      </c>
      <c r="J27" s="41">
        <v>2</v>
      </c>
      <c r="K27" s="63">
        <f t="shared" si="0"/>
        <v>2</v>
      </c>
      <c r="L27" s="42" t="str">
        <f t="shared" si="1"/>
        <v>OK</v>
      </c>
      <c r="M27" s="52"/>
      <c r="N27" s="54"/>
      <c r="O27" s="54"/>
      <c r="P27" s="52"/>
      <c r="Q27" s="54"/>
      <c r="R27" s="52"/>
      <c r="S27" s="52"/>
      <c r="T27" s="52"/>
      <c r="U27" s="52"/>
      <c r="V27" s="52"/>
      <c r="W27" s="52"/>
      <c r="X27" s="52"/>
      <c r="Y27" s="52"/>
      <c r="Z27" s="52"/>
    </row>
    <row r="28" spans="1:26" s="34" customFormat="1" x14ac:dyDescent="0.2">
      <c r="A28" s="73"/>
      <c r="B28" s="43">
        <v>25</v>
      </c>
      <c r="C28" s="73"/>
      <c r="D28" s="43" t="s">
        <v>37</v>
      </c>
      <c r="E28" s="30" t="s">
        <v>69</v>
      </c>
      <c r="F28" s="30" t="s">
        <v>22</v>
      </c>
      <c r="G28" s="30" t="s">
        <v>29</v>
      </c>
      <c r="H28" s="30" t="s">
        <v>24</v>
      </c>
      <c r="I28" s="31">
        <v>8</v>
      </c>
      <c r="J28" s="41">
        <v>100</v>
      </c>
      <c r="K28" s="63">
        <f t="shared" si="0"/>
        <v>100</v>
      </c>
      <c r="L28" s="42" t="str">
        <f t="shared" si="1"/>
        <v>OK</v>
      </c>
      <c r="M28" s="52"/>
      <c r="N28" s="55"/>
      <c r="O28" s="55"/>
      <c r="P28" s="52"/>
      <c r="Q28" s="55"/>
      <c r="R28" s="52"/>
      <c r="S28" s="53"/>
      <c r="T28" s="52"/>
      <c r="U28" s="52"/>
      <c r="V28" s="52"/>
      <c r="W28" s="52"/>
      <c r="X28" s="52"/>
      <c r="Y28" s="52"/>
      <c r="Z28" s="52"/>
    </row>
    <row r="29" spans="1:26" s="34" customFormat="1" x14ac:dyDescent="0.2">
      <c r="A29" s="73"/>
      <c r="B29" s="43">
        <v>26</v>
      </c>
      <c r="C29" s="73"/>
      <c r="D29" s="43" t="s">
        <v>38</v>
      </c>
      <c r="E29" s="30" t="s">
        <v>69</v>
      </c>
      <c r="F29" s="30" t="s">
        <v>22</v>
      </c>
      <c r="G29" s="30" t="s">
        <v>30</v>
      </c>
      <c r="H29" s="30" t="s">
        <v>24</v>
      </c>
      <c r="I29" s="31">
        <v>10</v>
      </c>
      <c r="J29" s="41">
        <v>20</v>
      </c>
      <c r="K29" s="58">
        <f t="shared" si="0"/>
        <v>20</v>
      </c>
      <c r="L29" s="42" t="str">
        <f t="shared" si="1"/>
        <v>OK</v>
      </c>
      <c r="M29" s="52"/>
      <c r="N29" s="55"/>
      <c r="O29" s="55"/>
      <c r="P29" s="52"/>
      <c r="Q29" s="55"/>
      <c r="R29" s="52"/>
      <c r="S29" s="53"/>
      <c r="T29" s="52"/>
      <c r="U29" s="52"/>
      <c r="V29" s="52"/>
      <c r="W29" s="52"/>
      <c r="X29" s="52"/>
      <c r="Y29" s="52"/>
      <c r="Z29" s="52"/>
    </row>
    <row r="30" spans="1:26" x14ac:dyDescent="0.2">
      <c r="A30" s="73"/>
      <c r="B30" s="43">
        <v>27</v>
      </c>
      <c r="C30" s="73"/>
      <c r="D30" s="43" t="s">
        <v>32</v>
      </c>
      <c r="E30" s="30" t="s">
        <v>69</v>
      </c>
      <c r="F30" s="30" t="s">
        <v>27</v>
      </c>
      <c r="G30" s="30" t="s">
        <v>28</v>
      </c>
      <c r="H30" s="30" t="s">
        <v>24</v>
      </c>
      <c r="I30" s="31">
        <v>900</v>
      </c>
      <c r="J30" s="41">
        <v>2</v>
      </c>
      <c r="K30" s="58">
        <f t="shared" si="0"/>
        <v>2</v>
      </c>
      <c r="L30" s="42" t="str">
        <f t="shared" si="1"/>
        <v>OK</v>
      </c>
      <c r="M30" s="52"/>
      <c r="N30" s="54"/>
      <c r="O30" s="54"/>
      <c r="P30" s="52"/>
      <c r="Q30" s="54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73"/>
      <c r="B31" s="43">
        <v>28</v>
      </c>
      <c r="C31" s="73"/>
      <c r="D31" s="45" t="s">
        <v>33</v>
      </c>
      <c r="E31" s="30" t="s">
        <v>69</v>
      </c>
      <c r="F31" s="46" t="s">
        <v>35</v>
      </c>
      <c r="G31" s="46" t="s">
        <v>34</v>
      </c>
      <c r="H31" s="30" t="s">
        <v>24</v>
      </c>
      <c r="I31" s="31">
        <v>2000</v>
      </c>
      <c r="J31" s="41">
        <v>2</v>
      </c>
      <c r="K31" s="58">
        <f t="shared" si="0"/>
        <v>2</v>
      </c>
      <c r="L31" s="42" t="str">
        <f t="shared" si="1"/>
        <v>OK</v>
      </c>
      <c r="M31" s="52"/>
      <c r="N31" s="57"/>
      <c r="O31" s="54"/>
      <c r="P31" s="52"/>
      <c r="Q31" s="5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0" x14ac:dyDescent="0.2">
      <c r="A32" s="73"/>
      <c r="B32" s="43">
        <v>29</v>
      </c>
      <c r="C32" s="73"/>
      <c r="D32" s="45" t="s">
        <v>39</v>
      </c>
      <c r="E32" s="30" t="s">
        <v>69</v>
      </c>
      <c r="F32" s="46" t="s">
        <v>22</v>
      </c>
      <c r="G32" s="46" t="s">
        <v>23</v>
      </c>
      <c r="H32" s="64" t="s">
        <v>24</v>
      </c>
      <c r="I32" s="31">
        <v>2500</v>
      </c>
      <c r="J32" s="41">
        <v>0</v>
      </c>
      <c r="K32" s="58">
        <f t="shared" si="0"/>
        <v>0</v>
      </c>
      <c r="L32" s="42" t="str">
        <f t="shared" si="1"/>
        <v>OK</v>
      </c>
      <c r="M32" s="52"/>
      <c r="N32" s="56"/>
      <c r="O32" s="52"/>
      <c r="P32" s="52"/>
      <c r="Q32" s="56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0" x14ac:dyDescent="0.2">
      <c r="A33" s="73"/>
      <c r="B33" s="43">
        <v>30</v>
      </c>
      <c r="C33" s="73"/>
      <c r="D33" s="45" t="s">
        <v>94</v>
      </c>
      <c r="E33" s="30" t="s">
        <v>69</v>
      </c>
      <c r="F33" s="46" t="s">
        <v>22</v>
      </c>
      <c r="G33" s="46" t="s">
        <v>23</v>
      </c>
      <c r="H33" s="64" t="s">
        <v>24</v>
      </c>
      <c r="I33" s="31">
        <v>929</v>
      </c>
      <c r="J33" s="41">
        <v>0</v>
      </c>
      <c r="K33" s="58">
        <f t="shared" si="0"/>
        <v>0</v>
      </c>
      <c r="L33" s="42" t="str">
        <f t="shared" si="1"/>
        <v>OK</v>
      </c>
      <c r="M33" s="52"/>
      <c r="N33" s="56"/>
      <c r="O33" s="52"/>
      <c r="P33" s="52"/>
      <c r="Q33" s="56"/>
      <c r="R33" s="52"/>
      <c r="S33" s="52"/>
      <c r="T33" s="52"/>
      <c r="U33" s="52"/>
      <c r="V33" s="52"/>
      <c r="W33" s="52"/>
      <c r="X33" s="52"/>
      <c r="Y33" s="52"/>
      <c r="Z33" s="52"/>
    </row>
    <row r="34" spans="1:26" x14ac:dyDescent="0.2">
      <c r="A34" s="73"/>
      <c r="B34" s="43">
        <v>31</v>
      </c>
      <c r="C34" s="73"/>
      <c r="D34" s="45" t="s">
        <v>40</v>
      </c>
      <c r="E34" s="30" t="s">
        <v>69</v>
      </c>
      <c r="F34" s="46" t="s">
        <v>22</v>
      </c>
      <c r="G34" s="46" t="s">
        <v>23</v>
      </c>
      <c r="H34" s="64" t="s">
        <v>24</v>
      </c>
      <c r="I34" s="31">
        <v>300</v>
      </c>
      <c r="J34" s="41">
        <v>0</v>
      </c>
      <c r="K34" s="58">
        <f t="shared" si="0"/>
        <v>0</v>
      </c>
      <c r="L34" s="42" t="str">
        <f t="shared" si="1"/>
        <v>OK</v>
      </c>
      <c r="M34" s="52"/>
      <c r="N34" s="56"/>
      <c r="O34" s="56"/>
      <c r="P34" s="52"/>
      <c r="Q34" s="56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2">
      <c r="A35" s="73"/>
      <c r="B35" s="43">
        <v>32</v>
      </c>
      <c r="C35" s="73"/>
      <c r="D35" s="45" t="s">
        <v>41</v>
      </c>
      <c r="E35" s="30" t="s">
        <v>69</v>
      </c>
      <c r="F35" s="46" t="s">
        <v>27</v>
      </c>
      <c r="G35" s="46" t="s">
        <v>28</v>
      </c>
      <c r="H35" s="64" t="s">
        <v>24</v>
      </c>
      <c r="I35" s="31">
        <v>300</v>
      </c>
      <c r="J35" s="41">
        <v>10</v>
      </c>
      <c r="K35" s="58">
        <f t="shared" si="0"/>
        <v>10</v>
      </c>
      <c r="L35" s="42" t="str">
        <f t="shared" si="1"/>
        <v>OK</v>
      </c>
      <c r="M35" s="52"/>
      <c r="N35" s="56"/>
      <c r="O35" s="56"/>
      <c r="P35" s="52"/>
      <c r="Q35" s="56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2">
      <c r="A36" s="73"/>
      <c r="B36" s="43">
        <v>33</v>
      </c>
      <c r="C36" s="73"/>
      <c r="D36" s="43" t="s">
        <v>42</v>
      </c>
      <c r="E36" s="30" t="s">
        <v>69</v>
      </c>
      <c r="F36" s="30" t="s">
        <v>27</v>
      </c>
      <c r="G36" s="30" t="s">
        <v>28</v>
      </c>
      <c r="H36" s="64" t="s">
        <v>24</v>
      </c>
      <c r="I36" s="31">
        <v>300</v>
      </c>
      <c r="J36" s="41">
        <v>2</v>
      </c>
      <c r="K36" s="58">
        <f t="shared" si="0"/>
        <v>2</v>
      </c>
      <c r="L36" s="42" t="str">
        <f t="shared" si="1"/>
        <v>OK</v>
      </c>
      <c r="M36" s="52"/>
      <c r="N36" s="56"/>
      <c r="O36" s="56"/>
      <c r="P36" s="52"/>
      <c r="Q36" s="56"/>
      <c r="R36" s="52"/>
      <c r="S36" s="52"/>
      <c r="T36" s="52"/>
      <c r="U36" s="52"/>
      <c r="V36" s="52"/>
      <c r="W36" s="52"/>
      <c r="X36" s="52"/>
      <c r="Y36" s="52"/>
      <c r="Z36" s="52"/>
    </row>
    <row r="37" spans="1:26" x14ac:dyDescent="0.2">
      <c r="A37" s="73"/>
      <c r="B37" s="43">
        <v>34</v>
      </c>
      <c r="C37" s="73"/>
      <c r="D37" s="43" t="s">
        <v>95</v>
      </c>
      <c r="E37" s="30" t="s">
        <v>69</v>
      </c>
      <c r="F37" s="30" t="s">
        <v>22</v>
      </c>
      <c r="G37" s="30" t="s">
        <v>23</v>
      </c>
      <c r="H37" s="64" t="s">
        <v>24</v>
      </c>
      <c r="I37" s="31">
        <v>520</v>
      </c>
      <c r="J37" s="41">
        <v>0</v>
      </c>
      <c r="K37" s="58">
        <f t="shared" si="0"/>
        <v>0</v>
      </c>
      <c r="L37" s="42" t="str">
        <f t="shared" si="1"/>
        <v>OK</v>
      </c>
      <c r="M37" s="52"/>
      <c r="N37" s="56"/>
      <c r="O37" s="56"/>
      <c r="P37" s="52"/>
      <c r="Q37" s="56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45" x14ac:dyDescent="0.2">
      <c r="A38" s="73"/>
      <c r="B38" s="43">
        <v>35</v>
      </c>
      <c r="C38" s="73"/>
      <c r="D38" s="45" t="s">
        <v>96</v>
      </c>
      <c r="E38" s="30" t="s">
        <v>69</v>
      </c>
      <c r="F38" s="46" t="s">
        <v>22</v>
      </c>
      <c r="G38" s="46" t="s">
        <v>23</v>
      </c>
      <c r="H38" s="64" t="s">
        <v>24</v>
      </c>
      <c r="I38" s="31">
        <v>350</v>
      </c>
      <c r="J38" s="41">
        <v>0</v>
      </c>
      <c r="K38" s="58">
        <f t="shared" si="0"/>
        <v>0</v>
      </c>
      <c r="L38" s="42" t="str">
        <f t="shared" si="1"/>
        <v>OK</v>
      </c>
      <c r="M38" s="52"/>
      <c r="N38" s="56"/>
      <c r="O38" s="56"/>
      <c r="P38" s="52"/>
      <c r="Q38" s="56"/>
      <c r="R38" s="52"/>
      <c r="S38" s="52"/>
      <c r="T38" s="52"/>
      <c r="U38" s="52"/>
      <c r="V38" s="52"/>
      <c r="W38" s="52"/>
      <c r="X38" s="52"/>
      <c r="Y38" s="52"/>
      <c r="Z38" s="52"/>
    </row>
    <row r="39" spans="1:26" x14ac:dyDescent="0.2">
      <c r="A39" s="73"/>
      <c r="B39" s="43">
        <v>36</v>
      </c>
      <c r="C39" s="73"/>
      <c r="D39" s="45" t="s">
        <v>43</v>
      </c>
      <c r="E39" s="30" t="s">
        <v>69</v>
      </c>
      <c r="F39" s="46" t="s">
        <v>22</v>
      </c>
      <c r="G39" s="46" t="s">
        <v>23</v>
      </c>
      <c r="H39" s="64" t="s">
        <v>24</v>
      </c>
      <c r="I39" s="31">
        <v>250</v>
      </c>
      <c r="J39" s="41">
        <v>0</v>
      </c>
      <c r="K39" s="58">
        <f t="shared" si="0"/>
        <v>0</v>
      </c>
      <c r="L39" s="42" t="str">
        <f t="shared" si="1"/>
        <v>OK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x14ac:dyDescent="0.2">
      <c r="A40" s="73"/>
      <c r="B40" s="43">
        <v>37</v>
      </c>
      <c r="C40" s="73"/>
      <c r="D40" s="45" t="s">
        <v>44</v>
      </c>
      <c r="E40" s="30" t="s">
        <v>69</v>
      </c>
      <c r="F40" s="46" t="s">
        <v>22</v>
      </c>
      <c r="G40" s="46" t="s">
        <v>23</v>
      </c>
      <c r="H40" s="64" t="s">
        <v>24</v>
      </c>
      <c r="I40" s="31">
        <v>1000</v>
      </c>
      <c r="J40" s="41">
        <v>0</v>
      </c>
      <c r="K40" s="58">
        <f t="shared" si="0"/>
        <v>0</v>
      </c>
      <c r="L40" s="42" t="str">
        <f t="shared" si="1"/>
        <v>OK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0" x14ac:dyDescent="0.2">
      <c r="A41" s="73"/>
      <c r="B41" s="43">
        <v>38</v>
      </c>
      <c r="C41" s="73"/>
      <c r="D41" s="45" t="s">
        <v>97</v>
      </c>
      <c r="E41" s="30" t="s">
        <v>69</v>
      </c>
      <c r="F41" s="46" t="s">
        <v>22</v>
      </c>
      <c r="G41" s="46" t="s">
        <v>23</v>
      </c>
      <c r="H41" s="64" t="s">
        <v>24</v>
      </c>
      <c r="I41" s="31">
        <v>1200</v>
      </c>
      <c r="J41" s="41">
        <v>0</v>
      </c>
      <c r="K41" s="58">
        <f t="shared" si="0"/>
        <v>0</v>
      </c>
      <c r="L41" s="42" t="str">
        <f t="shared" si="1"/>
        <v>OK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45" x14ac:dyDescent="0.2">
      <c r="A42" s="73"/>
      <c r="B42" s="43">
        <v>39</v>
      </c>
      <c r="C42" s="73"/>
      <c r="D42" s="45" t="s">
        <v>98</v>
      </c>
      <c r="E42" s="30" t="s">
        <v>69</v>
      </c>
      <c r="F42" s="46" t="s">
        <v>22</v>
      </c>
      <c r="G42" s="46" t="s">
        <v>23</v>
      </c>
      <c r="H42" s="64" t="s">
        <v>24</v>
      </c>
      <c r="I42" s="31">
        <v>1500</v>
      </c>
      <c r="J42" s="41">
        <v>0</v>
      </c>
      <c r="K42" s="58">
        <f t="shared" si="0"/>
        <v>0</v>
      </c>
      <c r="L42" s="42" t="str">
        <f t="shared" si="1"/>
        <v>OK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30" x14ac:dyDescent="0.2">
      <c r="A43" s="73"/>
      <c r="B43" s="43">
        <v>40</v>
      </c>
      <c r="C43" s="73"/>
      <c r="D43" s="45" t="s">
        <v>99</v>
      </c>
      <c r="E43" s="30" t="s">
        <v>69</v>
      </c>
      <c r="F43" s="46" t="s">
        <v>22</v>
      </c>
      <c r="G43" s="46" t="s">
        <v>23</v>
      </c>
      <c r="H43" s="64" t="s">
        <v>24</v>
      </c>
      <c r="I43" s="31">
        <v>1500</v>
      </c>
      <c r="J43" s="41">
        <v>0</v>
      </c>
      <c r="K43" s="58">
        <f t="shared" si="0"/>
        <v>0</v>
      </c>
      <c r="L43" s="42" t="str">
        <f t="shared" si="1"/>
        <v>OK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s="34" customFormat="1" x14ac:dyDescent="0.2">
      <c r="A44" s="73"/>
      <c r="B44" s="43">
        <v>41</v>
      </c>
      <c r="C44" s="73"/>
      <c r="D44" s="45" t="s">
        <v>100</v>
      </c>
      <c r="E44" s="30" t="s">
        <v>69</v>
      </c>
      <c r="F44" s="46" t="s">
        <v>22</v>
      </c>
      <c r="G44" s="46" t="s">
        <v>23</v>
      </c>
      <c r="H44" s="64" t="s">
        <v>24</v>
      </c>
      <c r="I44" s="31">
        <v>1500</v>
      </c>
      <c r="J44" s="41">
        <v>0</v>
      </c>
      <c r="K44" s="58">
        <f t="shared" si="0"/>
        <v>0</v>
      </c>
      <c r="L44" s="42" t="str">
        <f t="shared" si="1"/>
        <v>OK</v>
      </c>
      <c r="M44" s="52"/>
      <c r="N44" s="53"/>
      <c r="O44" s="53"/>
      <c r="P44" s="52"/>
      <c r="Q44" s="53"/>
      <c r="R44" s="52"/>
      <c r="S44" s="53"/>
      <c r="T44" s="52"/>
      <c r="U44" s="52"/>
      <c r="V44" s="52"/>
      <c r="W44" s="52"/>
      <c r="X44" s="52"/>
      <c r="Y44" s="52"/>
      <c r="Z44" s="52"/>
    </row>
    <row r="45" spans="1:26" ht="30" x14ac:dyDescent="0.2">
      <c r="A45" s="73"/>
      <c r="B45" s="43">
        <v>42</v>
      </c>
      <c r="C45" s="73"/>
      <c r="D45" s="45" t="s">
        <v>45</v>
      </c>
      <c r="E45" s="30" t="s">
        <v>69</v>
      </c>
      <c r="F45" s="46" t="s">
        <v>22</v>
      </c>
      <c r="G45" s="46" t="s">
        <v>23</v>
      </c>
      <c r="H45" s="64" t="s">
        <v>24</v>
      </c>
      <c r="I45" s="31">
        <v>500</v>
      </c>
      <c r="J45" s="41">
        <v>0</v>
      </c>
      <c r="K45" s="58">
        <f t="shared" si="0"/>
        <v>0</v>
      </c>
      <c r="L45" s="42" t="str">
        <f t="shared" si="1"/>
        <v>OK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x14ac:dyDescent="0.2">
      <c r="A46" s="73"/>
      <c r="B46" s="43">
        <v>43</v>
      </c>
      <c r="C46" s="73"/>
      <c r="D46" s="45" t="s">
        <v>101</v>
      </c>
      <c r="E46" s="30" t="s">
        <v>69</v>
      </c>
      <c r="F46" s="46" t="s">
        <v>22</v>
      </c>
      <c r="G46" s="46" t="s">
        <v>23</v>
      </c>
      <c r="H46" s="64" t="s">
        <v>24</v>
      </c>
      <c r="I46" s="31">
        <v>500</v>
      </c>
      <c r="J46" s="41">
        <v>0</v>
      </c>
      <c r="K46" s="58">
        <f t="shared" si="0"/>
        <v>0</v>
      </c>
      <c r="L46" s="42" t="str">
        <f t="shared" si="1"/>
        <v>OK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x14ac:dyDescent="0.2">
      <c r="A47" s="73"/>
      <c r="B47" s="43">
        <v>44</v>
      </c>
      <c r="C47" s="73"/>
      <c r="D47" s="45" t="s">
        <v>46</v>
      </c>
      <c r="E47" s="30" t="s">
        <v>69</v>
      </c>
      <c r="F47" s="46" t="s">
        <v>22</v>
      </c>
      <c r="G47" s="46" t="s">
        <v>23</v>
      </c>
      <c r="H47" s="64" t="s">
        <v>24</v>
      </c>
      <c r="I47" s="31">
        <v>1000</v>
      </c>
      <c r="J47" s="41">
        <v>0</v>
      </c>
      <c r="K47" s="58">
        <f t="shared" si="0"/>
        <v>0</v>
      </c>
      <c r="L47" s="42" t="str">
        <f t="shared" si="1"/>
        <v>OK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45" x14ac:dyDescent="0.2">
      <c r="A48" s="73"/>
      <c r="B48" s="43">
        <v>45</v>
      </c>
      <c r="C48" s="73"/>
      <c r="D48" s="43" t="s">
        <v>47</v>
      </c>
      <c r="E48" s="30" t="s">
        <v>69</v>
      </c>
      <c r="F48" s="30" t="s">
        <v>27</v>
      </c>
      <c r="G48" s="30" t="s">
        <v>28</v>
      </c>
      <c r="H48" s="64" t="s">
        <v>24</v>
      </c>
      <c r="I48" s="31">
        <v>1500</v>
      </c>
      <c r="J48" s="41">
        <v>0</v>
      </c>
      <c r="K48" s="58">
        <f t="shared" si="0"/>
        <v>0</v>
      </c>
      <c r="L48" s="42" t="str">
        <f t="shared" si="1"/>
        <v>OK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s="34" customFormat="1" ht="30" x14ac:dyDescent="0.2">
      <c r="A49" s="73"/>
      <c r="B49" s="43">
        <v>46</v>
      </c>
      <c r="C49" s="73"/>
      <c r="D49" s="45" t="s">
        <v>102</v>
      </c>
      <c r="E49" s="30" t="s">
        <v>69</v>
      </c>
      <c r="F49" s="46" t="s">
        <v>22</v>
      </c>
      <c r="G49" s="46">
        <v>50261001</v>
      </c>
      <c r="H49" s="65">
        <v>33903922</v>
      </c>
      <c r="I49" s="31">
        <v>500</v>
      </c>
      <c r="J49" s="41">
        <v>0</v>
      </c>
      <c r="K49" s="58">
        <f t="shared" si="0"/>
        <v>0</v>
      </c>
      <c r="L49" s="42" t="str">
        <f t="shared" si="1"/>
        <v>OK</v>
      </c>
      <c r="M49" s="52"/>
      <c r="N49" s="53"/>
      <c r="O49" s="53"/>
      <c r="P49" s="52"/>
      <c r="Q49" s="53"/>
      <c r="R49" s="52"/>
      <c r="S49" s="53"/>
      <c r="T49" s="52"/>
      <c r="U49" s="52"/>
      <c r="V49" s="52"/>
      <c r="W49" s="52"/>
      <c r="X49" s="52"/>
      <c r="Y49" s="52"/>
      <c r="Z49" s="52"/>
    </row>
    <row r="50" spans="1:26" x14ac:dyDescent="0.2">
      <c r="A50" s="74"/>
      <c r="B50" s="43">
        <v>47</v>
      </c>
      <c r="C50" s="74"/>
      <c r="D50" s="45" t="s">
        <v>48</v>
      </c>
      <c r="E50" s="30" t="s">
        <v>69</v>
      </c>
      <c r="F50" s="46" t="s">
        <v>22</v>
      </c>
      <c r="G50" s="46" t="s">
        <v>23</v>
      </c>
      <c r="H50" s="64" t="s">
        <v>24</v>
      </c>
      <c r="I50" s="31">
        <v>2500</v>
      </c>
      <c r="J50" s="41">
        <v>0</v>
      </c>
      <c r="K50" s="58">
        <f t="shared" si="0"/>
        <v>0</v>
      </c>
      <c r="L50" s="42" t="str">
        <f t="shared" si="1"/>
        <v>OK</v>
      </c>
      <c r="M50" s="52"/>
      <c r="N50" s="56"/>
      <c r="O50" s="56"/>
      <c r="P50" s="52"/>
      <c r="Q50" s="56"/>
      <c r="R50" s="52"/>
      <c r="S50" s="52"/>
      <c r="T50" s="52"/>
      <c r="U50" s="52"/>
      <c r="V50" s="52"/>
      <c r="W50" s="52"/>
      <c r="X50" s="52"/>
      <c r="Y50" s="52"/>
      <c r="Z50" s="52"/>
    </row>
    <row r="51" spans="1:26" x14ac:dyDescent="0.2">
      <c r="I51" s="44"/>
      <c r="J51" s="61">
        <f>SUM(J4:J50)</f>
        <v>165</v>
      </c>
      <c r="K51" s="61">
        <f>SUM(K4:K50)</f>
        <v>165</v>
      </c>
      <c r="M51" s="49" cm="1">
        <f t="array" ref="M51">SUMPRODUCT($I$4:$I$50*M4:M50)</f>
        <v>0</v>
      </c>
      <c r="N51" s="49" cm="1">
        <f t="array" ref="N51">SUMPRODUCT($I$4:$I$50*N4:N50)</f>
        <v>0</v>
      </c>
      <c r="O51" s="49" cm="1">
        <f t="array" ref="O51">SUMPRODUCT($I$4:$I$50*O4:O50)</f>
        <v>0</v>
      </c>
      <c r="P51" s="49" cm="1">
        <f t="array" ref="P51">SUMPRODUCT($I$4:$I$50*P4:P50)</f>
        <v>0</v>
      </c>
      <c r="Q51" s="49" cm="1">
        <f t="array" ref="Q51">SUMPRODUCT($I$4:$I$50*Q4:Q50)</f>
        <v>0</v>
      </c>
      <c r="R51" s="49" cm="1">
        <f t="array" ref="R51">SUMPRODUCT($I$4:$I$50*R4:R50)</f>
        <v>0</v>
      </c>
      <c r="S51" s="49" cm="1">
        <f t="array" ref="S51">SUMPRODUCT($I$4:$I$50*S4:S50)</f>
        <v>0</v>
      </c>
      <c r="T51" s="49" cm="1">
        <f t="array" ref="T51">SUMPRODUCT($I$4:$I$50*T4:T50)</f>
        <v>0</v>
      </c>
      <c r="U51" s="49" cm="1">
        <f t="array" ref="U51">SUMPRODUCT($I$4:$I$50*U4:U50)</f>
        <v>0</v>
      </c>
      <c r="V51" s="49" cm="1">
        <f t="array" ref="V51">SUMPRODUCT($I$4:$I$50*V4:V50)</f>
        <v>0</v>
      </c>
      <c r="W51" s="49" cm="1">
        <f t="array" ref="W51">SUMPRODUCT($I$4:$I$50*W4:W50)</f>
        <v>0</v>
      </c>
      <c r="X51" s="49" cm="1">
        <f t="array" ref="X51">SUMPRODUCT($I$4:$I$50*X4:X50)</f>
        <v>0</v>
      </c>
      <c r="Y51" s="49" cm="1">
        <f t="array" ref="Y51">SUMPRODUCT($I$4:$I$50*Y4:Y50)</f>
        <v>0</v>
      </c>
      <c r="Z51" s="49" cm="1">
        <f t="array" ref="Z51">SUMPRODUCT($I$4:$I$50*Z4:Z50)</f>
        <v>0</v>
      </c>
    </row>
  </sheetData>
  <mergeCells count="20">
    <mergeCell ref="A4:A50"/>
    <mergeCell ref="C4:C50"/>
    <mergeCell ref="V1:V2"/>
    <mergeCell ref="W1:W2"/>
    <mergeCell ref="X1:X2"/>
    <mergeCell ref="Y1:Y2"/>
    <mergeCell ref="Z1:Z2"/>
    <mergeCell ref="A2:L2"/>
    <mergeCell ref="P1:P2"/>
    <mergeCell ref="Q1:Q2"/>
    <mergeCell ref="R1:R2"/>
    <mergeCell ref="S1:S2"/>
    <mergeCell ref="T1:T2"/>
    <mergeCell ref="U1:U2"/>
    <mergeCell ref="A1:C1"/>
    <mergeCell ref="D1:I1"/>
    <mergeCell ref="J1:L1"/>
    <mergeCell ref="M1:M2"/>
    <mergeCell ref="N1:N2"/>
    <mergeCell ref="O1:O2"/>
  </mergeCells>
  <conditionalFormatting sqref="K4:K50">
    <cfRule type="cellIs" dxfId="17" priority="1" operator="lessThan">
      <formula>0</formula>
    </cfRule>
  </conditionalFormatting>
  <conditionalFormatting sqref="M4:Z50">
    <cfRule type="cellIs" dxfId="16" priority="2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1"/>
  <sheetViews>
    <sheetView zoomScale="90" zoomScaleNormal="90" workbookViewId="0">
      <selection activeCell="H13" sqref="H13"/>
    </sheetView>
  </sheetViews>
  <sheetFormatPr defaultColWidth="9.7109375" defaultRowHeight="15" x14ac:dyDescent="0.2"/>
  <cols>
    <col min="1" max="2" width="6.42578125" style="3" customWidth="1"/>
    <col min="3" max="3" width="16" style="60" customWidth="1"/>
    <col min="4" max="4" width="42" style="1" customWidth="1"/>
    <col min="5" max="5" width="10.7109375" style="1" customWidth="1"/>
    <col min="6" max="6" width="7.28515625" style="1" customWidth="1"/>
    <col min="7" max="7" width="10.7109375" style="1" customWidth="1"/>
    <col min="8" max="8" width="13.7109375" style="1" customWidth="1"/>
    <col min="9" max="9" width="14.28515625" style="1" customWidth="1"/>
    <col min="10" max="10" width="10" style="47" bestFit="1" customWidth="1"/>
    <col min="11" max="11" width="11" style="22" bestFit="1" customWidth="1"/>
    <col min="12" max="12" width="9" style="48" customWidth="1"/>
    <col min="13" max="14" width="15.140625" style="50" customWidth="1"/>
    <col min="15" max="26" width="13.7109375" style="50" customWidth="1"/>
    <col min="27" max="16384" width="9.7109375" style="3"/>
  </cols>
  <sheetData>
    <row r="1" spans="1:26" ht="39.75" customHeight="1" x14ac:dyDescent="0.2">
      <c r="A1" s="75" t="s">
        <v>84</v>
      </c>
      <c r="B1" s="75"/>
      <c r="C1" s="75"/>
      <c r="D1" s="75" t="s">
        <v>85</v>
      </c>
      <c r="E1" s="75"/>
      <c r="F1" s="75"/>
      <c r="G1" s="75"/>
      <c r="H1" s="75"/>
      <c r="I1" s="75"/>
      <c r="J1" s="76" t="s">
        <v>86</v>
      </c>
      <c r="K1" s="76"/>
      <c r="L1" s="76"/>
      <c r="M1" s="71" t="s">
        <v>103</v>
      </c>
      <c r="N1" s="71" t="s">
        <v>103</v>
      </c>
      <c r="O1" s="71" t="s">
        <v>103</v>
      </c>
      <c r="P1" s="71" t="s">
        <v>103</v>
      </c>
      <c r="Q1" s="71" t="s">
        <v>103</v>
      </c>
      <c r="R1" s="71" t="s">
        <v>103</v>
      </c>
      <c r="S1" s="71" t="s">
        <v>103</v>
      </c>
      <c r="T1" s="71" t="s">
        <v>103</v>
      </c>
      <c r="U1" s="71" t="s">
        <v>103</v>
      </c>
      <c r="V1" s="71" t="s">
        <v>103</v>
      </c>
      <c r="W1" s="71" t="s">
        <v>103</v>
      </c>
      <c r="X1" s="71" t="s">
        <v>103</v>
      </c>
      <c r="Y1" s="71" t="s">
        <v>103</v>
      </c>
      <c r="Z1" s="71" t="s">
        <v>103</v>
      </c>
    </row>
    <row r="2" spans="1:26" ht="18" customHeight="1" x14ac:dyDescent="0.2">
      <c r="A2" s="76" t="s">
        <v>76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37.5" customHeight="1" x14ac:dyDescent="0.2">
      <c r="A3" s="35" t="s">
        <v>62</v>
      </c>
      <c r="B3" s="59" t="s">
        <v>63</v>
      </c>
      <c r="C3" s="35" t="s">
        <v>64</v>
      </c>
      <c r="D3" s="35" t="s">
        <v>65</v>
      </c>
      <c r="E3" s="35" t="s">
        <v>67</v>
      </c>
      <c r="F3" s="35" t="s">
        <v>20</v>
      </c>
      <c r="G3" s="35" t="s">
        <v>68</v>
      </c>
      <c r="H3" s="35" t="s">
        <v>21</v>
      </c>
      <c r="I3" s="36" t="s">
        <v>66</v>
      </c>
      <c r="J3" s="37" t="s">
        <v>2</v>
      </c>
      <c r="K3" s="38" t="s">
        <v>0</v>
      </c>
      <c r="L3" s="39" t="s">
        <v>1</v>
      </c>
      <c r="M3" s="33" t="s">
        <v>60</v>
      </c>
      <c r="N3" s="33" t="s">
        <v>60</v>
      </c>
      <c r="O3" s="33" t="s">
        <v>60</v>
      </c>
      <c r="P3" s="33" t="s">
        <v>60</v>
      </c>
      <c r="Q3" s="33" t="s">
        <v>60</v>
      </c>
      <c r="R3" s="33" t="s">
        <v>60</v>
      </c>
      <c r="S3" s="33" t="s">
        <v>60</v>
      </c>
      <c r="T3" s="33" t="s">
        <v>60</v>
      </c>
      <c r="U3" s="33" t="s">
        <v>60</v>
      </c>
      <c r="V3" s="33" t="s">
        <v>60</v>
      </c>
      <c r="W3" s="33" t="s">
        <v>60</v>
      </c>
      <c r="X3" s="33" t="s">
        <v>60</v>
      </c>
      <c r="Y3" s="33" t="s">
        <v>60</v>
      </c>
      <c r="Z3" s="33" t="s">
        <v>60</v>
      </c>
    </row>
    <row r="4" spans="1:26" ht="30" x14ac:dyDescent="0.2">
      <c r="A4" s="72">
        <v>1</v>
      </c>
      <c r="B4" s="43">
        <v>1</v>
      </c>
      <c r="C4" s="72" t="s">
        <v>87</v>
      </c>
      <c r="D4" s="43" t="s">
        <v>11</v>
      </c>
      <c r="E4" s="30" t="s">
        <v>69</v>
      </c>
      <c r="F4" s="30" t="s">
        <v>22</v>
      </c>
      <c r="G4" s="30" t="s">
        <v>23</v>
      </c>
      <c r="H4" s="30" t="s">
        <v>24</v>
      </c>
      <c r="I4" s="62">
        <v>1900</v>
      </c>
      <c r="J4" s="40">
        <v>3</v>
      </c>
      <c r="K4" s="63">
        <f t="shared" ref="K4:K50" si="0">J4-(SUM(M4:Z4))</f>
        <v>3</v>
      </c>
      <c r="L4" s="42" t="str">
        <f>IF(K4&lt;0,"ATENÇÃO","OK")</f>
        <v>OK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30" x14ac:dyDescent="0.2">
      <c r="A5" s="73"/>
      <c r="B5" s="43">
        <v>2</v>
      </c>
      <c r="C5" s="73"/>
      <c r="D5" s="43" t="s">
        <v>12</v>
      </c>
      <c r="E5" s="30" t="s">
        <v>69</v>
      </c>
      <c r="F5" s="30" t="s">
        <v>22</v>
      </c>
      <c r="G5" s="30" t="s">
        <v>23</v>
      </c>
      <c r="H5" s="30" t="s">
        <v>24</v>
      </c>
      <c r="I5" s="62">
        <v>1900</v>
      </c>
      <c r="J5" s="40">
        <v>2</v>
      </c>
      <c r="K5" s="63">
        <f t="shared" si="0"/>
        <v>2</v>
      </c>
      <c r="L5" s="42" t="str">
        <f t="shared" ref="L5:L50" si="1">IF(K5&lt;0,"ATENÇÃO","OK")</f>
        <v>OK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">
      <c r="A6" s="73"/>
      <c r="B6" s="43">
        <v>3</v>
      </c>
      <c r="C6" s="73"/>
      <c r="D6" s="43" t="s">
        <v>13</v>
      </c>
      <c r="E6" s="30" t="s">
        <v>69</v>
      </c>
      <c r="F6" s="30" t="s">
        <v>22</v>
      </c>
      <c r="G6" s="30" t="s">
        <v>49</v>
      </c>
      <c r="H6" s="30" t="s">
        <v>24</v>
      </c>
      <c r="I6" s="62">
        <v>1900</v>
      </c>
      <c r="J6" s="40">
        <v>0</v>
      </c>
      <c r="K6" s="63">
        <f t="shared" si="0"/>
        <v>0</v>
      </c>
      <c r="L6" s="42" t="str">
        <f t="shared" si="1"/>
        <v>OK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x14ac:dyDescent="0.2">
      <c r="A7" s="73"/>
      <c r="B7" s="43">
        <v>4</v>
      </c>
      <c r="C7" s="73"/>
      <c r="D7" s="43" t="s">
        <v>70</v>
      </c>
      <c r="E7" s="30" t="s">
        <v>69</v>
      </c>
      <c r="F7" s="30" t="s">
        <v>22</v>
      </c>
      <c r="G7" s="30" t="s">
        <v>23</v>
      </c>
      <c r="H7" s="30" t="s">
        <v>24</v>
      </c>
      <c r="I7" s="62">
        <v>2500</v>
      </c>
      <c r="J7" s="40">
        <v>0</v>
      </c>
      <c r="K7" s="63">
        <f t="shared" si="0"/>
        <v>0</v>
      </c>
      <c r="L7" s="42" t="str">
        <f t="shared" si="1"/>
        <v>OK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30" x14ac:dyDescent="0.2">
      <c r="A8" s="73"/>
      <c r="B8" s="43">
        <v>5</v>
      </c>
      <c r="C8" s="73"/>
      <c r="D8" s="43" t="s">
        <v>14</v>
      </c>
      <c r="E8" s="30" t="s">
        <v>69</v>
      </c>
      <c r="F8" s="30" t="s">
        <v>22</v>
      </c>
      <c r="G8" s="30" t="s">
        <v>23</v>
      </c>
      <c r="H8" s="30" t="s">
        <v>24</v>
      </c>
      <c r="I8" s="62">
        <v>1900</v>
      </c>
      <c r="J8" s="40">
        <v>3</v>
      </c>
      <c r="K8" s="63">
        <f t="shared" si="0"/>
        <v>3</v>
      </c>
      <c r="L8" s="42" t="str">
        <f t="shared" si="1"/>
        <v>OK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30" x14ac:dyDescent="0.2">
      <c r="A9" s="73"/>
      <c r="B9" s="43">
        <v>6</v>
      </c>
      <c r="C9" s="73"/>
      <c r="D9" s="43" t="s">
        <v>15</v>
      </c>
      <c r="E9" s="30" t="s">
        <v>69</v>
      </c>
      <c r="F9" s="30" t="s">
        <v>22</v>
      </c>
      <c r="G9" s="30" t="s">
        <v>23</v>
      </c>
      <c r="H9" s="30" t="s">
        <v>24</v>
      </c>
      <c r="I9" s="62">
        <v>1900</v>
      </c>
      <c r="J9" s="40">
        <v>0</v>
      </c>
      <c r="K9" s="63">
        <f t="shared" si="0"/>
        <v>0</v>
      </c>
      <c r="L9" s="42" t="str">
        <f t="shared" si="1"/>
        <v>OK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30" x14ac:dyDescent="0.2">
      <c r="A10" s="73"/>
      <c r="B10" s="43">
        <v>7</v>
      </c>
      <c r="C10" s="73"/>
      <c r="D10" s="43" t="s">
        <v>16</v>
      </c>
      <c r="E10" s="30" t="s">
        <v>69</v>
      </c>
      <c r="F10" s="30" t="s">
        <v>22</v>
      </c>
      <c r="G10" s="30" t="s">
        <v>50</v>
      </c>
      <c r="H10" s="30" t="s">
        <v>24</v>
      </c>
      <c r="I10" s="62">
        <v>2000</v>
      </c>
      <c r="J10" s="40">
        <v>0</v>
      </c>
      <c r="K10" s="63">
        <f t="shared" si="0"/>
        <v>0</v>
      </c>
      <c r="L10" s="42" t="str">
        <f t="shared" si="1"/>
        <v>OK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30" x14ac:dyDescent="0.2">
      <c r="A11" s="73"/>
      <c r="B11" s="43">
        <v>8</v>
      </c>
      <c r="C11" s="73"/>
      <c r="D11" s="43" t="s">
        <v>17</v>
      </c>
      <c r="E11" s="30" t="s">
        <v>69</v>
      </c>
      <c r="F11" s="30" t="s">
        <v>22</v>
      </c>
      <c r="G11" s="30" t="s">
        <v>50</v>
      </c>
      <c r="H11" s="30" t="s">
        <v>24</v>
      </c>
      <c r="I11" s="62">
        <v>2000</v>
      </c>
      <c r="J11" s="40">
        <v>0</v>
      </c>
      <c r="K11" s="63">
        <f t="shared" si="0"/>
        <v>0</v>
      </c>
      <c r="L11" s="42" t="str">
        <f t="shared" si="1"/>
        <v>OK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30" x14ac:dyDescent="0.2">
      <c r="A12" s="73"/>
      <c r="B12" s="43">
        <v>9</v>
      </c>
      <c r="C12" s="73"/>
      <c r="D12" s="43" t="s">
        <v>18</v>
      </c>
      <c r="E12" s="30" t="s">
        <v>69</v>
      </c>
      <c r="F12" s="30" t="s">
        <v>22</v>
      </c>
      <c r="G12" s="30" t="s">
        <v>49</v>
      </c>
      <c r="H12" s="30" t="s">
        <v>24</v>
      </c>
      <c r="I12" s="62">
        <v>1900</v>
      </c>
      <c r="J12" s="40">
        <v>2</v>
      </c>
      <c r="K12" s="63">
        <f t="shared" si="0"/>
        <v>2</v>
      </c>
      <c r="L12" s="42" t="str">
        <f t="shared" si="1"/>
        <v>OK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s="34" customFormat="1" ht="30" x14ac:dyDescent="0.2">
      <c r="A13" s="73"/>
      <c r="B13" s="43">
        <v>10</v>
      </c>
      <c r="C13" s="73"/>
      <c r="D13" s="43" t="s">
        <v>88</v>
      </c>
      <c r="E13" s="30" t="s">
        <v>69</v>
      </c>
      <c r="F13" s="30" t="s">
        <v>22</v>
      </c>
      <c r="G13" s="30" t="s">
        <v>51</v>
      </c>
      <c r="H13" s="30" t="s">
        <v>24</v>
      </c>
      <c r="I13" s="62">
        <v>500</v>
      </c>
      <c r="J13" s="40">
        <v>1</v>
      </c>
      <c r="K13" s="63">
        <f t="shared" si="0"/>
        <v>1</v>
      </c>
      <c r="L13" s="42" t="str">
        <f t="shared" si="1"/>
        <v>OK</v>
      </c>
      <c r="M13" s="52"/>
      <c r="N13" s="53"/>
      <c r="O13" s="53"/>
      <c r="P13" s="52"/>
      <c r="Q13" s="53"/>
      <c r="R13" s="52"/>
      <c r="S13" s="53"/>
      <c r="T13" s="52"/>
      <c r="U13" s="52"/>
      <c r="V13" s="52"/>
      <c r="W13" s="52"/>
      <c r="X13" s="52"/>
      <c r="Y13" s="52"/>
      <c r="Z13" s="52"/>
    </row>
    <row r="14" spans="1:26" ht="30" x14ac:dyDescent="0.2">
      <c r="A14" s="73"/>
      <c r="B14" s="43">
        <v>11</v>
      </c>
      <c r="C14" s="73"/>
      <c r="D14" s="43" t="s">
        <v>52</v>
      </c>
      <c r="E14" s="30" t="s">
        <v>69</v>
      </c>
      <c r="F14" s="30" t="s">
        <v>22</v>
      </c>
      <c r="G14" s="30" t="s">
        <v>51</v>
      </c>
      <c r="H14" s="30" t="s">
        <v>24</v>
      </c>
      <c r="I14" s="62">
        <v>500</v>
      </c>
      <c r="J14" s="40">
        <v>1</v>
      </c>
      <c r="K14" s="63">
        <f t="shared" si="0"/>
        <v>1</v>
      </c>
      <c r="L14" s="42" t="str">
        <f t="shared" si="1"/>
        <v>OK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s="34" customFormat="1" x14ac:dyDescent="0.2">
      <c r="A15" s="73"/>
      <c r="B15" s="43">
        <v>12</v>
      </c>
      <c r="C15" s="73"/>
      <c r="D15" s="43" t="s">
        <v>89</v>
      </c>
      <c r="E15" s="30" t="s">
        <v>69</v>
      </c>
      <c r="F15" s="30" t="s">
        <v>22</v>
      </c>
      <c r="G15" s="30" t="s">
        <v>53</v>
      </c>
      <c r="H15" s="30" t="s">
        <v>24</v>
      </c>
      <c r="I15" s="62">
        <v>1000</v>
      </c>
      <c r="J15" s="40">
        <v>4</v>
      </c>
      <c r="K15" s="63">
        <f t="shared" si="0"/>
        <v>4</v>
      </c>
      <c r="L15" s="42" t="str">
        <f t="shared" si="1"/>
        <v>OK</v>
      </c>
      <c r="M15" s="52"/>
      <c r="N15" s="53"/>
      <c r="O15" s="53"/>
      <c r="P15" s="52"/>
      <c r="Q15" s="53"/>
      <c r="R15" s="52"/>
      <c r="S15" s="53"/>
      <c r="T15" s="52"/>
      <c r="U15" s="52"/>
      <c r="V15" s="52"/>
      <c r="W15" s="52"/>
      <c r="X15" s="52"/>
      <c r="Y15" s="52"/>
      <c r="Z15" s="52"/>
    </row>
    <row r="16" spans="1:26" x14ac:dyDescent="0.2">
      <c r="A16" s="73"/>
      <c r="B16" s="43">
        <v>13</v>
      </c>
      <c r="C16" s="73"/>
      <c r="D16" s="43" t="s">
        <v>90</v>
      </c>
      <c r="E16" s="30" t="s">
        <v>69</v>
      </c>
      <c r="F16" s="30" t="s">
        <v>22</v>
      </c>
      <c r="G16" s="30" t="s">
        <v>53</v>
      </c>
      <c r="H16" s="30" t="s">
        <v>24</v>
      </c>
      <c r="I16" s="62">
        <v>1200</v>
      </c>
      <c r="J16" s="40">
        <v>4</v>
      </c>
      <c r="K16" s="63">
        <f t="shared" si="0"/>
        <v>4</v>
      </c>
      <c r="L16" s="42" t="str">
        <f t="shared" si="1"/>
        <v>OK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73"/>
      <c r="B17" s="43">
        <v>14</v>
      </c>
      <c r="C17" s="73"/>
      <c r="D17" s="43" t="s">
        <v>54</v>
      </c>
      <c r="E17" s="30" t="s">
        <v>69</v>
      </c>
      <c r="F17" s="30" t="s">
        <v>22</v>
      </c>
      <c r="G17" s="30" t="s">
        <v>53</v>
      </c>
      <c r="H17" s="30" t="s">
        <v>24</v>
      </c>
      <c r="I17" s="62">
        <v>10000</v>
      </c>
      <c r="J17" s="40">
        <v>4</v>
      </c>
      <c r="K17" s="63">
        <f t="shared" si="0"/>
        <v>4</v>
      </c>
      <c r="L17" s="42" t="str">
        <f t="shared" si="1"/>
        <v>OK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73"/>
      <c r="B18" s="43">
        <v>15</v>
      </c>
      <c r="C18" s="73"/>
      <c r="D18" s="43" t="s">
        <v>55</v>
      </c>
      <c r="E18" s="30" t="s">
        <v>69</v>
      </c>
      <c r="F18" s="30" t="s">
        <v>22</v>
      </c>
      <c r="G18" s="30" t="s">
        <v>51</v>
      </c>
      <c r="H18" s="30" t="s">
        <v>24</v>
      </c>
      <c r="I18" s="62">
        <v>500</v>
      </c>
      <c r="J18" s="40">
        <v>0</v>
      </c>
      <c r="K18" s="63">
        <f t="shared" si="0"/>
        <v>0</v>
      </c>
      <c r="L18" s="42" t="str">
        <f t="shared" si="1"/>
        <v>OK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x14ac:dyDescent="0.2">
      <c r="A19" s="73"/>
      <c r="B19" s="43">
        <v>16</v>
      </c>
      <c r="C19" s="73"/>
      <c r="D19" s="43" t="s">
        <v>56</v>
      </c>
      <c r="E19" s="30" t="s">
        <v>69</v>
      </c>
      <c r="F19" s="30" t="s">
        <v>22</v>
      </c>
      <c r="G19" s="30" t="s">
        <v>25</v>
      </c>
      <c r="H19" s="30" t="s">
        <v>24</v>
      </c>
      <c r="I19" s="62">
        <v>500</v>
      </c>
      <c r="J19" s="40">
        <v>1</v>
      </c>
      <c r="K19" s="63">
        <f t="shared" si="0"/>
        <v>1</v>
      </c>
      <c r="L19" s="42" t="str">
        <f t="shared" si="1"/>
        <v>OK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s="34" customFormat="1" ht="30" x14ac:dyDescent="0.2">
      <c r="A20" s="73"/>
      <c r="B20" s="43">
        <v>17</v>
      </c>
      <c r="C20" s="73"/>
      <c r="D20" s="43" t="s">
        <v>91</v>
      </c>
      <c r="E20" s="30" t="s">
        <v>69</v>
      </c>
      <c r="F20" s="30" t="s">
        <v>22</v>
      </c>
      <c r="G20" s="30" t="s">
        <v>25</v>
      </c>
      <c r="H20" s="30" t="s">
        <v>24</v>
      </c>
      <c r="I20" s="62">
        <v>2500</v>
      </c>
      <c r="J20" s="40">
        <v>0</v>
      </c>
      <c r="K20" s="63">
        <f t="shared" si="0"/>
        <v>0</v>
      </c>
      <c r="L20" s="42" t="str">
        <f t="shared" si="1"/>
        <v>OK</v>
      </c>
      <c r="M20" s="52"/>
      <c r="N20" s="53"/>
      <c r="O20" s="53"/>
      <c r="P20" s="52"/>
      <c r="Q20" s="53"/>
      <c r="R20" s="52"/>
      <c r="S20" s="53"/>
      <c r="T20" s="52"/>
      <c r="U20" s="52"/>
      <c r="V20" s="52"/>
      <c r="W20" s="52"/>
      <c r="X20" s="52"/>
      <c r="Y20" s="52"/>
      <c r="Z20" s="52"/>
    </row>
    <row r="21" spans="1:26" ht="30" x14ac:dyDescent="0.2">
      <c r="A21" s="73"/>
      <c r="B21" s="43">
        <v>18</v>
      </c>
      <c r="C21" s="73"/>
      <c r="D21" s="43" t="s">
        <v>57</v>
      </c>
      <c r="E21" s="30" t="s">
        <v>69</v>
      </c>
      <c r="F21" s="30" t="s">
        <v>22</v>
      </c>
      <c r="G21" s="30" t="s">
        <v>25</v>
      </c>
      <c r="H21" s="30" t="s">
        <v>24</v>
      </c>
      <c r="I21" s="62">
        <v>2500</v>
      </c>
      <c r="J21" s="40">
        <v>0</v>
      </c>
      <c r="K21" s="63">
        <f t="shared" si="0"/>
        <v>0</v>
      </c>
      <c r="L21" s="42" t="str">
        <f t="shared" si="1"/>
        <v>OK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30" x14ac:dyDescent="0.2">
      <c r="A22" s="73"/>
      <c r="B22" s="43">
        <v>19</v>
      </c>
      <c r="C22" s="73"/>
      <c r="D22" s="43" t="s">
        <v>58</v>
      </c>
      <c r="E22" s="30" t="s">
        <v>69</v>
      </c>
      <c r="F22" s="30" t="s">
        <v>22</v>
      </c>
      <c r="G22" s="30" t="s">
        <v>59</v>
      </c>
      <c r="H22" s="30" t="s">
        <v>24</v>
      </c>
      <c r="I22" s="62">
        <v>1500</v>
      </c>
      <c r="J22" s="41">
        <v>0</v>
      </c>
      <c r="K22" s="63">
        <f t="shared" si="0"/>
        <v>0</v>
      </c>
      <c r="L22" s="42" t="str">
        <f t="shared" si="1"/>
        <v>OK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73"/>
      <c r="B23" s="43">
        <v>20</v>
      </c>
      <c r="C23" s="73"/>
      <c r="D23" s="43" t="s">
        <v>92</v>
      </c>
      <c r="E23" s="30" t="s">
        <v>69</v>
      </c>
      <c r="F23" s="30" t="s">
        <v>22</v>
      </c>
      <c r="G23" s="30" t="s">
        <v>26</v>
      </c>
      <c r="H23" s="30" t="s">
        <v>24</v>
      </c>
      <c r="I23" s="62">
        <v>500</v>
      </c>
      <c r="J23" s="41">
        <v>0</v>
      </c>
      <c r="K23" s="63">
        <f t="shared" si="0"/>
        <v>0</v>
      </c>
      <c r="L23" s="42" t="str">
        <f t="shared" si="1"/>
        <v>OK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73"/>
      <c r="B24" s="43">
        <v>21</v>
      </c>
      <c r="C24" s="73"/>
      <c r="D24" s="43" t="s">
        <v>93</v>
      </c>
      <c r="E24" s="30" t="s">
        <v>69</v>
      </c>
      <c r="F24" s="30" t="s">
        <v>22</v>
      </c>
      <c r="G24" s="30" t="s">
        <v>26</v>
      </c>
      <c r="H24" s="30" t="s">
        <v>24</v>
      </c>
      <c r="I24" s="31">
        <v>500</v>
      </c>
      <c r="J24" s="41">
        <v>0</v>
      </c>
      <c r="K24" s="63">
        <f t="shared" si="0"/>
        <v>0</v>
      </c>
      <c r="L24" s="42" t="str">
        <f t="shared" si="1"/>
        <v>OK</v>
      </c>
      <c r="M24" s="52"/>
      <c r="N24" s="54"/>
      <c r="O24" s="54"/>
      <c r="P24" s="52"/>
      <c r="Q24" s="54"/>
      <c r="R24" s="52"/>
      <c r="S24" s="52"/>
      <c r="T24" s="52"/>
      <c r="U24" s="52"/>
      <c r="V24" s="52"/>
      <c r="W24" s="52"/>
      <c r="X24" s="52"/>
      <c r="Y24" s="52"/>
      <c r="Z24" s="52"/>
    </row>
    <row r="25" spans="1:26" s="34" customFormat="1" x14ac:dyDescent="0.2">
      <c r="A25" s="73"/>
      <c r="B25" s="43">
        <v>22</v>
      </c>
      <c r="C25" s="73"/>
      <c r="D25" s="43" t="s">
        <v>36</v>
      </c>
      <c r="E25" s="30" t="s">
        <v>69</v>
      </c>
      <c r="F25" s="30" t="s">
        <v>27</v>
      </c>
      <c r="G25" s="30" t="s">
        <v>28</v>
      </c>
      <c r="H25" s="30" t="s">
        <v>24</v>
      </c>
      <c r="I25" s="31">
        <v>2950</v>
      </c>
      <c r="J25" s="41">
        <v>2</v>
      </c>
      <c r="K25" s="63">
        <f t="shared" si="0"/>
        <v>2</v>
      </c>
      <c r="L25" s="42" t="str">
        <f t="shared" si="1"/>
        <v>OK</v>
      </c>
      <c r="M25" s="52"/>
      <c r="N25" s="55"/>
      <c r="O25" s="55"/>
      <c r="P25" s="52"/>
      <c r="Q25" s="55"/>
      <c r="R25" s="52"/>
      <c r="S25" s="53"/>
      <c r="T25" s="52"/>
      <c r="U25" s="52"/>
      <c r="V25" s="52"/>
      <c r="W25" s="52"/>
      <c r="X25" s="52"/>
      <c r="Y25" s="52"/>
      <c r="Z25" s="52"/>
    </row>
    <row r="26" spans="1:26" x14ac:dyDescent="0.2">
      <c r="A26" s="73"/>
      <c r="B26" s="43">
        <v>23</v>
      </c>
      <c r="C26" s="73"/>
      <c r="D26" s="43" t="s">
        <v>19</v>
      </c>
      <c r="E26" s="30" t="s">
        <v>69</v>
      </c>
      <c r="F26" s="30" t="s">
        <v>27</v>
      </c>
      <c r="G26" s="30" t="s">
        <v>28</v>
      </c>
      <c r="H26" s="30" t="s">
        <v>24</v>
      </c>
      <c r="I26" s="31">
        <v>2950</v>
      </c>
      <c r="J26" s="41">
        <v>1</v>
      </c>
      <c r="K26" s="63">
        <f t="shared" si="0"/>
        <v>1</v>
      </c>
      <c r="L26" s="42" t="str">
        <f t="shared" si="1"/>
        <v>OK</v>
      </c>
      <c r="M26" s="52"/>
      <c r="N26" s="54"/>
      <c r="O26" s="54"/>
      <c r="P26" s="52"/>
      <c r="Q26" s="54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73"/>
      <c r="B27" s="43">
        <v>24</v>
      </c>
      <c r="C27" s="73"/>
      <c r="D27" s="43" t="s">
        <v>31</v>
      </c>
      <c r="E27" s="30" t="s">
        <v>69</v>
      </c>
      <c r="F27" s="30" t="s">
        <v>27</v>
      </c>
      <c r="G27" s="30" t="s">
        <v>28</v>
      </c>
      <c r="H27" s="30" t="s">
        <v>24</v>
      </c>
      <c r="I27" s="31">
        <v>900</v>
      </c>
      <c r="J27" s="41">
        <v>0</v>
      </c>
      <c r="K27" s="63">
        <f t="shared" si="0"/>
        <v>0</v>
      </c>
      <c r="L27" s="42" t="str">
        <f t="shared" si="1"/>
        <v>OK</v>
      </c>
      <c r="M27" s="52"/>
      <c r="N27" s="54"/>
      <c r="O27" s="54"/>
      <c r="P27" s="52"/>
      <c r="Q27" s="54"/>
      <c r="R27" s="52"/>
      <c r="S27" s="52"/>
      <c r="T27" s="52"/>
      <c r="U27" s="52"/>
      <c r="V27" s="52"/>
      <c r="W27" s="52"/>
      <c r="X27" s="52"/>
      <c r="Y27" s="52"/>
      <c r="Z27" s="52"/>
    </row>
    <row r="28" spans="1:26" s="34" customFormat="1" x14ac:dyDescent="0.2">
      <c r="A28" s="73"/>
      <c r="B28" s="43">
        <v>25</v>
      </c>
      <c r="C28" s="73"/>
      <c r="D28" s="43" t="s">
        <v>37</v>
      </c>
      <c r="E28" s="30" t="s">
        <v>69</v>
      </c>
      <c r="F28" s="30" t="s">
        <v>22</v>
      </c>
      <c r="G28" s="30" t="s">
        <v>29</v>
      </c>
      <c r="H28" s="30" t="s">
        <v>24</v>
      </c>
      <c r="I28" s="31">
        <v>8</v>
      </c>
      <c r="J28" s="41">
        <v>0</v>
      </c>
      <c r="K28" s="63">
        <f t="shared" si="0"/>
        <v>0</v>
      </c>
      <c r="L28" s="42" t="str">
        <f t="shared" si="1"/>
        <v>OK</v>
      </c>
      <c r="M28" s="52"/>
      <c r="N28" s="55"/>
      <c r="O28" s="55"/>
      <c r="P28" s="52"/>
      <c r="Q28" s="55"/>
      <c r="R28" s="52"/>
      <c r="S28" s="53"/>
      <c r="T28" s="52"/>
      <c r="U28" s="52"/>
      <c r="V28" s="52"/>
      <c r="W28" s="52"/>
      <c r="X28" s="52"/>
      <c r="Y28" s="52"/>
      <c r="Z28" s="52"/>
    </row>
    <row r="29" spans="1:26" s="34" customFormat="1" x14ac:dyDescent="0.2">
      <c r="A29" s="73"/>
      <c r="B29" s="43">
        <v>26</v>
      </c>
      <c r="C29" s="73"/>
      <c r="D29" s="43" t="s">
        <v>38</v>
      </c>
      <c r="E29" s="30" t="s">
        <v>69</v>
      </c>
      <c r="F29" s="30" t="s">
        <v>22</v>
      </c>
      <c r="G29" s="30" t="s">
        <v>30</v>
      </c>
      <c r="H29" s="30" t="s">
        <v>24</v>
      </c>
      <c r="I29" s="31">
        <v>10</v>
      </c>
      <c r="J29" s="41">
        <v>0</v>
      </c>
      <c r="K29" s="58">
        <f t="shared" si="0"/>
        <v>0</v>
      </c>
      <c r="L29" s="42" t="str">
        <f t="shared" si="1"/>
        <v>OK</v>
      </c>
      <c r="M29" s="52"/>
      <c r="N29" s="55"/>
      <c r="O29" s="55"/>
      <c r="P29" s="52"/>
      <c r="Q29" s="55"/>
      <c r="R29" s="52"/>
      <c r="S29" s="53"/>
      <c r="T29" s="52"/>
      <c r="U29" s="52"/>
      <c r="V29" s="52"/>
      <c r="W29" s="52"/>
      <c r="X29" s="52"/>
      <c r="Y29" s="52"/>
      <c r="Z29" s="52"/>
    </row>
    <row r="30" spans="1:26" x14ac:dyDescent="0.2">
      <c r="A30" s="73"/>
      <c r="B30" s="43">
        <v>27</v>
      </c>
      <c r="C30" s="73"/>
      <c r="D30" s="43" t="s">
        <v>32</v>
      </c>
      <c r="E30" s="30" t="s">
        <v>69</v>
      </c>
      <c r="F30" s="30" t="s">
        <v>27</v>
      </c>
      <c r="G30" s="30" t="s">
        <v>28</v>
      </c>
      <c r="H30" s="30" t="s">
        <v>24</v>
      </c>
      <c r="I30" s="31">
        <v>900</v>
      </c>
      <c r="J30" s="41">
        <v>0</v>
      </c>
      <c r="K30" s="58">
        <f t="shared" si="0"/>
        <v>0</v>
      </c>
      <c r="L30" s="42" t="str">
        <f t="shared" si="1"/>
        <v>OK</v>
      </c>
      <c r="M30" s="52"/>
      <c r="N30" s="54"/>
      <c r="O30" s="54"/>
      <c r="P30" s="52"/>
      <c r="Q30" s="54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73"/>
      <c r="B31" s="43">
        <v>28</v>
      </c>
      <c r="C31" s="73"/>
      <c r="D31" s="45" t="s">
        <v>33</v>
      </c>
      <c r="E31" s="30" t="s">
        <v>69</v>
      </c>
      <c r="F31" s="46" t="s">
        <v>35</v>
      </c>
      <c r="G31" s="46" t="s">
        <v>34</v>
      </c>
      <c r="H31" s="30" t="s">
        <v>24</v>
      </c>
      <c r="I31" s="31">
        <v>2000</v>
      </c>
      <c r="J31" s="41">
        <v>0</v>
      </c>
      <c r="K31" s="58">
        <f t="shared" si="0"/>
        <v>0</v>
      </c>
      <c r="L31" s="42" t="str">
        <f t="shared" si="1"/>
        <v>OK</v>
      </c>
      <c r="M31" s="52"/>
      <c r="N31" s="57"/>
      <c r="O31" s="54"/>
      <c r="P31" s="52"/>
      <c r="Q31" s="5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0" x14ac:dyDescent="0.2">
      <c r="A32" s="73"/>
      <c r="B32" s="43">
        <v>29</v>
      </c>
      <c r="C32" s="73"/>
      <c r="D32" s="45" t="s">
        <v>39</v>
      </c>
      <c r="E32" s="30" t="s">
        <v>69</v>
      </c>
      <c r="F32" s="46" t="s">
        <v>22</v>
      </c>
      <c r="G32" s="46" t="s">
        <v>23</v>
      </c>
      <c r="H32" s="64" t="s">
        <v>24</v>
      </c>
      <c r="I32" s="31">
        <v>2500</v>
      </c>
      <c r="J32" s="41">
        <v>0</v>
      </c>
      <c r="K32" s="58">
        <f t="shared" si="0"/>
        <v>0</v>
      </c>
      <c r="L32" s="42" t="str">
        <f t="shared" si="1"/>
        <v>OK</v>
      </c>
      <c r="M32" s="52"/>
      <c r="N32" s="56"/>
      <c r="O32" s="52"/>
      <c r="P32" s="52"/>
      <c r="Q32" s="56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0" x14ac:dyDescent="0.2">
      <c r="A33" s="73"/>
      <c r="B33" s="43">
        <v>30</v>
      </c>
      <c r="C33" s="73"/>
      <c r="D33" s="45" t="s">
        <v>94</v>
      </c>
      <c r="E33" s="30" t="s">
        <v>69</v>
      </c>
      <c r="F33" s="46" t="s">
        <v>22</v>
      </c>
      <c r="G33" s="46" t="s">
        <v>23</v>
      </c>
      <c r="H33" s="64" t="s">
        <v>24</v>
      </c>
      <c r="I33" s="31">
        <v>929</v>
      </c>
      <c r="J33" s="41">
        <v>0</v>
      </c>
      <c r="K33" s="58">
        <f t="shared" si="0"/>
        <v>0</v>
      </c>
      <c r="L33" s="42" t="str">
        <f t="shared" si="1"/>
        <v>OK</v>
      </c>
      <c r="M33" s="52"/>
      <c r="N33" s="56"/>
      <c r="O33" s="52"/>
      <c r="P33" s="52"/>
      <c r="Q33" s="56"/>
      <c r="R33" s="52"/>
      <c r="S33" s="52"/>
      <c r="T33" s="52"/>
      <c r="U33" s="52"/>
      <c r="V33" s="52"/>
      <c r="W33" s="52"/>
      <c r="X33" s="52"/>
      <c r="Y33" s="52"/>
      <c r="Z33" s="52"/>
    </row>
    <row r="34" spans="1:26" x14ac:dyDescent="0.2">
      <c r="A34" s="73"/>
      <c r="B34" s="43">
        <v>31</v>
      </c>
      <c r="C34" s="73"/>
      <c r="D34" s="45" t="s">
        <v>40</v>
      </c>
      <c r="E34" s="30" t="s">
        <v>69</v>
      </c>
      <c r="F34" s="46" t="s">
        <v>22</v>
      </c>
      <c r="G34" s="46" t="s">
        <v>23</v>
      </c>
      <c r="H34" s="64" t="s">
        <v>24</v>
      </c>
      <c r="I34" s="31">
        <v>300</v>
      </c>
      <c r="J34" s="41">
        <v>0</v>
      </c>
      <c r="K34" s="58">
        <f t="shared" si="0"/>
        <v>0</v>
      </c>
      <c r="L34" s="42" t="str">
        <f t="shared" si="1"/>
        <v>OK</v>
      </c>
      <c r="M34" s="52"/>
      <c r="N34" s="56"/>
      <c r="O34" s="56"/>
      <c r="P34" s="52"/>
      <c r="Q34" s="56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2">
      <c r="A35" s="73"/>
      <c r="B35" s="43">
        <v>32</v>
      </c>
      <c r="C35" s="73"/>
      <c r="D35" s="45" t="s">
        <v>41</v>
      </c>
      <c r="E35" s="30" t="s">
        <v>69</v>
      </c>
      <c r="F35" s="46" t="s">
        <v>27</v>
      </c>
      <c r="G35" s="46" t="s">
        <v>28</v>
      </c>
      <c r="H35" s="64" t="s">
        <v>24</v>
      </c>
      <c r="I35" s="31">
        <v>300</v>
      </c>
      <c r="J35" s="41">
        <v>0</v>
      </c>
      <c r="K35" s="58">
        <f t="shared" si="0"/>
        <v>0</v>
      </c>
      <c r="L35" s="42" t="str">
        <f t="shared" si="1"/>
        <v>OK</v>
      </c>
      <c r="M35" s="52"/>
      <c r="N35" s="56"/>
      <c r="O35" s="56"/>
      <c r="P35" s="52"/>
      <c r="Q35" s="56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2">
      <c r="A36" s="73"/>
      <c r="B36" s="43">
        <v>33</v>
      </c>
      <c r="C36" s="73"/>
      <c r="D36" s="43" t="s">
        <v>42</v>
      </c>
      <c r="E36" s="30" t="s">
        <v>69</v>
      </c>
      <c r="F36" s="30" t="s">
        <v>27</v>
      </c>
      <c r="G36" s="30" t="s">
        <v>28</v>
      </c>
      <c r="H36" s="64" t="s">
        <v>24</v>
      </c>
      <c r="I36" s="31">
        <v>300</v>
      </c>
      <c r="J36" s="41">
        <v>0</v>
      </c>
      <c r="K36" s="58">
        <f t="shared" si="0"/>
        <v>0</v>
      </c>
      <c r="L36" s="42" t="str">
        <f t="shared" si="1"/>
        <v>OK</v>
      </c>
      <c r="M36" s="52"/>
      <c r="N36" s="56"/>
      <c r="O36" s="56"/>
      <c r="P36" s="52"/>
      <c r="Q36" s="56"/>
      <c r="R36" s="52"/>
      <c r="S36" s="52"/>
      <c r="T36" s="52"/>
      <c r="U36" s="52"/>
      <c r="V36" s="52"/>
      <c r="W36" s="52"/>
      <c r="X36" s="52"/>
      <c r="Y36" s="52"/>
      <c r="Z36" s="52"/>
    </row>
    <row r="37" spans="1:26" x14ac:dyDescent="0.2">
      <c r="A37" s="73"/>
      <c r="B37" s="43">
        <v>34</v>
      </c>
      <c r="C37" s="73"/>
      <c r="D37" s="43" t="s">
        <v>95</v>
      </c>
      <c r="E37" s="30" t="s">
        <v>69</v>
      </c>
      <c r="F37" s="30" t="s">
        <v>22</v>
      </c>
      <c r="G37" s="30" t="s">
        <v>23</v>
      </c>
      <c r="H37" s="64" t="s">
        <v>24</v>
      </c>
      <c r="I37" s="31">
        <v>520</v>
      </c>
      <c r="J37" s="41">
        <v>0</v>
      </c>
      <c r="K37" s="58">
        <f t="shared" si="0"/>
        <v>0</v>
      </c>
      <c r="L37" s="42" t="str">
        <f t="shared" si="1"/>
        <v>OK</v>
      </c>
      <c r="M37" s="52"/>
      <c r="N37" s="56"/>
      <c r="O37" s="56"/>
      <c r="P37" s="52"/>
      <c r="Q37" s="56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45" x14ac:dyDescent="0.2">
      <c r="A38" s="73"/>
      <c r="B38" s="43">
        <v>35</v>
      </c>
      <c r="C38" s="73"/>
      <c r="D38" s="45" t="s">
        <v>96</v>
      </c>
      <c r="E38" s="30" t="s">
        <v>69</v>
      </c>
      <c r="F38" s="46" t="s">
        <v>22</v>
      </c>
      <c r="G38" s="46" t="s">
        <v>23</v>
      </c>
      <c r="H38" s="64" t="s">
        <v>24</v>
      </c>
      <c r="I38" s="31">
        <v>350</v>
      </c>
      <c r="J38" s="41">
        <v>0</v>
      </c>
      <c r="K38" s="58">
        <f t="shared" si="0"/>
        <v>0</v>
      </c>
      <c r="L38" s="42" t="str">
        <f t="shared" si="1"/>
        <v>OK</v>
      </c>
      <c r="M38" s="52"/>
      <c r="N38" s="56"/>
      <c r="O38" s="56"/>
      <c r="P38" s="52"/>
      <c r="Q38" s="56"/>
      <c r="R38" s="52"/>
      <c r="S38" s="52"/>
      <c r="T38" s="52"/>
      <c r="U38" s="52"/>
      <c r="V38" s="52"/>
      <c r="W38" s="52"/>
      <c r="X38" s="52"/>
      <c r="Y38" s="52"/>
      <c r="Z38" s="52"/>
    </row>
    <row r="39" spans="1:26" x14ac:dyDescent="0.2">
      <c r="A39" s="73"/>
      <c r="B39" s="43">
        <v>36</v>
      </c>
      <c r="C39" s="73"/>
      <c r="D39" s="45" t="s">
        <v>43</v>
      </c>
      <c r="E39" s="30" t="s">
        <v>69</v>
      </c>
      <c r="F39" s="46" t="s">
        <v>22</v>
      </c>
      <c r="G39" s="46" t="s">
        <v>23</v>
      </c>
      <c r="H39" s="64" t="s">
        <v>24</v>
      </c>
      <c r="I39" s="31">
        <v>250</v>
      </c>
      <c r="J39" s="41">
        <v>0</v>
      </c>
      <c r="K39" s="58">
        <f t="shared" si="0"/>
        <v>0</v>
      </c>
      <c r="L39" s="42" t="str">
        <f t="shared" si="1"/>
        <v>OK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x14ac:dyDescent="0.2">
      <c r="A40" s="73"/>
      <c r="B40" s="43">
        <v>37</v>
      </c>
      <c r="C40" s="73"/>
      <c r="D40" s="45" t="s">
        <v>44</v>
      </c>
      <c r="E40" s="30" t="s">
        <v>69</v>
      </c>
      <c r="F40" s="46" t="s">
        <v>22</v>
      </c>
      <c r="G40" s="46" t="s">
        <v>23</v>
      </c>
      <c r="H40" s="64" t="s">
        <v>24</v>
      </c>
      <c r="I40" s="31">
        <v>1000</v>
      </c>
      <c r="J40" s="41">
        <v>0</v>
      </c>
      <c r="K40" s="58">
        <f t="shared" si="0"/>
        <v>0</v>
      </c>
      <c r="L40" s="42" t="str">
        <f t="shared" si="1"/>
        <v>OK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0" x14ac:dyDescent="0.2">
      <c r="A41" s="73"/>
      <c r="B41" s="43">
        <v>38</v>
      </c>
      <c r="C41" s="73"/>
      <c r="D41" s="45" t="s">
        <v>97</v>
      </c>
      <c r="E41" s="30" t="s">
        <v>69</v>
      </c>
      <c r="F41" s="46" t="s">
        <v>22</v>
      </c>
      <c r="G41" s="46" t="s">
        <v>23</v>
      </c>
      <c r="H41" s="64" t="s">
        <v>24</v>
      </c>
      <c r="I41" s="31">
        <v>1200</v>
      </c>
      <c r="J41" s="41">
        <v>0</v>
      </c>
      <c r="K41" s="58">
        <f t="shared" si="0"/>
        <v>0</v>
      </c>
      <c r="L41" s="42" t="str">
        <f t="shared" si="1"/>
        <v>OK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45" x14ac:dyDescent="0.2">
      <c r="A42" s="73"/>
      <c r="B42" s="43">
        <v>39</v>
      </c>
      <c r="C42" s="73"/>
      <c r="D42" s="45" t="s">
        <v>98</v>
      </c>
      <c r="E42" s="30" t="s">
        <v>69</v>
      </c>
      <c r="F42" s="46" t="s">
        <v>22</v>
      </c>
      <c r="G42" s="46" t="s">
        <v>23</v>
      </c>
      <c r="H42" s="64" t="s">
        <v>24</v>
      </c>
      <c r="I42" s="31">
        <v>1500</v>
      </c>
      <c r="J42" s="41">
        <v>0</v>
      </c>
      <c r="K42" s="58">
        <f t="shared" si="0"/>
        <v>0</v>
      </c>
      <c r="L42" s="42" t="str">
        <f t="shared" si="1"/>
        <v>OK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30" x14ac:dyDescent="0.2">
      <c r="A43" s="73"/>
      <c r="B43" s="43">
        <v>40</v>
      </c>
      <c r="C43" s="73"/>
      <c r="D43" s="45" t="s">
        <v>99</v>
      </c>
      <c r="E43" s="30" t="s">
        <v>69</v>
      </c>
      <c r="F43" s="46" t="s">
        <v>22</v>
      </c>
      <c r="G43" s="46" t="s">
        <v>23</v>
      </c>
      <c r="H43" s="64" t="s">
        <v>24</v>
      </c>
      <c r="I43" s="31">
        <v>1500</v>
      </c>
      <c r="J43" s="41">
        <v>0</v>
      </c>
      <c r="K43" s="58">
        <f t="shared" si="0"/>
        <v>0</v>
      </c>
      <c r="L43" s="42" t="str">
        <f t="shared" si="1"/>
        <v>OK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s="34" customFormat="1" x14ac:dyDescent="0.2">
      <c r="A44" s="73"/>
      <c r="B44" s="43">
        <v>41</v>
      </c>
      <c r="C44" s="73"/>
      <c r="D44" s="45" t="s">
        <v>100</v>
      </c>
      <c r="E44" s="30" t="s">
        <v>69</v>
      </c>
      <c r="F44" s="46" t="s">
        <v>22</v>
      </c>
      <c r="G44" s="46" t="s">
        <v>23</v>
      </c>
      <c r="H44" s="64" t="s">
        <v>24</v>
      </c>
      <c r="I44" s="31">
        <v>1500</v>
      </c>
      <c r="J44" s="41">
        <v>0</v>
      </c>
      <c r="K44" s="58">
        <f t="shared" si="0"/>
        <v>0</v>
      </c>
      <c r="L44" s="42" t="str">
        <f t="shared" si="1"/>
        <v>OK</v>
      </c>
      <c r="M44" s="52"/>
      <c r="N44" s="53"/>
      <c r="O44" s="53"/>
      <c r="P44" s="52"/>
      <c r="Q44" s="53"/>
      <c r="R44" s="52"/>
      <c r="S44" s="53"/>
      <c r="T44" s="52"/>
      <c r="U44" s="52"/>
      <c r="V44" s="52"/>
      <c r="W44" s="52"/>
      <c r="X44" s="52"/>
      <c r="Y44" s="52"/>
      <c r="Z44" s="52"/>
    </row>
    <row r="45" spans="1:26" ht="30" x14ac:dyDescent="0.2">
      <c r="A45" s="73"/>
      <c r="B45" s="43">
        <v>42</v>
      </c>
      <c r="C45" s="73"/>
      <c r="D45" s="45" t="s">
        <v>45</v>
      </c>
      <c r="E45" s="30" t="s">
        <v>69</v>
      </c>
      <c r="F45" s="46" t="s">
        <v>22</v>
      </c>
      <c r="G45" s="46" t="s">
        <v>23</v>
      </c>
      <c r="H45" s="64" t="s">
        <v>24</v>
      </c>
      <c r="I45" s="31">
        <v>500</v>
      </c>
      <c r="J45" s="41">
        <v>0</v>
      </c>
      <c r="K45" s="58">
        <f t="shared" si="0"/>
        <v>0</v>
      </c>
      <c r="L45" s="42" t="str">
        <f t="shared" si="1"/>
        <v>OK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x14ac:dyDescent="0.2">
      <c r="A46" s="73"/>
      <c r="B46" s="43">
        <v>43</v>
      </c>
      <c r="C46" s="73"/>
      <c r="D46" s="45" t="s">
        <v>101</v>
      </c>
      <c r="E46" s="30" t="s">
        <v>69</v>
      </c>
      <c r="F46" s="46" t="s">
        <v>22</v>
      </c>
      <c r="G46" s="46" t="s">
        <v>23</v>
      </c>
      <c r="H46" s="64" t="s">
        <v>24</v>
      </c>
      <c r="I46" s="31">
        <v>500</v>
      </c>
      <c r="J46" s="41">
        <v>0</v>
      </c>
      <c r="K46" s="58">
        <f t="shared" si="0"/>
        <v>0</v>
      </c>
      <c r="L46" s="42" t="str">
        <f t="shared" si="1"/>
        <v>OK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x14ac:dyDescent="0.2">
      <c r="A47" s="73"/>
      <c r="B47" s="43">
        <v>44</v>
      </c>
      <c r="C47" s="73"/>
      <c r="D47" s="45" t="s">
        <v>46</v>
      </c>
      <c r="E47" s="30" t="s">
        <v>69</v>
      </c>
      <c r="F47" s="46" t="s">
        <v>22</v>
      </c>
      <c r="G47" s="46" t="s">
        <v>23</v>
      </c>
      <c r="H47" s="64" t="s">
        <v>24</v>
      </c>
      <c r="I47" s="31">
        <v>1000</v>
      </c>
      <c r="J47" s="41">
        <v>0</v>
      </c>
      <c r="K47" s="58">
        <f t="shared" si="0"/>
        <v>0</v>
      </c>
      <c r="L47" s="42" t="str">
        <f t="shared" si="1"/>
        <v>OK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45" x14ac:dyDescent="0.2">
      <c r="A48" s="73"/>
      <c r="B48" s="43">
        <v>45</v>
      </c>
      <c r="C48" s="73"/>
      <c r="D48" s="43" t="s">
        <v>47</v>
      </c>
      <c r="E48" s="30" t="s">
        <v>69</v>
      </c>
      <c r="F48" s="30" t="s">
        <v>27</v>
      </c>
      <c r="G48" s="30" t="s">
        <v>28</v>
      </c>
      <c r="H48" s="64" t="s">
        <v>24</v>
      </c>
      <c r="I48" s="31">
        <v>1500</v>
      </c>
      <c r="J48" s="41">
        <v>0</v>
      </c>
      <c r="K48" s="58">
        <f t="shared" si="0"/>
        <v>0</v>
      </c>
      <c r="L48" s="42" t="str">
        <f t="shared" si="1"/>
        <v>OK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s="34" customFormat="1" ht="30" x14ac:dyDescent="0.2">
      <c r="A49" s="73"/>
      <c r="B49" s="43">
        <v>46</v>
      </c>
      <c r="C49" s="73"/>
      <c r="D49" s="45" t="s">
        <v>102</v>
      </c>
      <c r="E49" s="30" t="s">
        <v>69</v>
      </c>
      <c r="F49" s="46" t="s">
        <v>22</v>
      </c>
      <c r="G49" s="46">
        <v>50261001</v>
      </c>
      <c r="H49" s="65">
        <v>33903922</v>
      </c>
      <c r="I49" s="31">
        <v>500</v>
      </c>
      <c r="J49" s="41">
        <v>0</v>
      </c>
      <c r="K49" s="58">
        <f t="shared" si="0"/>
        <v>0</v>
      </c>
      <c r="L49" s="42" t="str">
        <f t="shared" si="1"/>
        <v>OK</v>
      </c>
      <c r="M49" s="52"/>
      <c r="N49" s="53"/>
      <c r="O49" s="53"/>
      <c r="P49" s="52"/>
      <c r="Q49" s="53"/>
      <c r="R49" s="52"/>
      <c r="S49" s="53"/>
      <c r="T49" s="52"/>
      <c r="U49" s="52"/>
      <c r="V49" s="52"/>
      <c r="W49" s="52"/>
      <c r="X49" s="52"/>
      <c r="Y49" s="52"/>
      <c r="Z49" s="52"/>
    </row>
    <row r="50" spans="1:26" x14ac:dyDescent="0.2">
      <c r="A50" s="74"/>
      <c r="B50" s="43">
        <v>47</v>
      </c>
      <c r="C50" s="74"/>
      <c r="D50" s="45" t="s">
        <v>48</v>
      </c>
      <c r="E50" s="30" t="s">
        <v>69</v>
      </c>
      <c r="F50" s="46" t="s">
        <v>22</v>
      </c>
      <c r="G50" s="46" t="s">
        <v>23</v>
      </c>
      <c r="H50" s="64" t="s">
        <v>24</v>
      </c>
      <c r="I50" s="31">
        <v>2500</v>
      </c>
      <c r="J50" s="41">
        <v>0</v>
      </c>
      <c r="K50" s="58">
        <f t="shared" si="0"/>
        <v>0</v>
      </c>
      <c r="L50" s="42" t="str">
        <f t="shared" si="1"/>
        <v>OK</v>
      </c>
      <c r="M50" s="52"/>
      <c r="N50" s="56"/>
      <c r="O50" s="56"/>
      <c r="P50" s="52"/>
      <c r="Q50" s="56"/>
      <c r="R50" s="52"/>
      <c r="S50" s="52"/>
      <c r="T50" s="52"/>
      <c r="U50" s="52"/>
      <c r="V50" s="52"/>
      <c r="W50" s="52"/>
      <c r="X50" s="52"/>
      <c r="Y50" s="52"/>
      <c r="Z50" s="52"/>
    </row>
    <row r="51" spans="1:26" x14ac:dyDescent="0.2">
      <c r="I51" s="44"/>
      <c r="J51" s="61">
        <f>SUM(J4:J50)</f>
        <v>28</v>
      </c>
      <c r="K51" s="61">
        <f>SUM(K4:K50)</f>
        <v>28</v>
      </c>
      <c r="M51" s="49" cm="1">
        <f t="array" ref="M51">SUMPRODUCT($I$4:$I$50*M4:M50)</f>
        <v>0</v>
      </c>
      <c r="N51" s="49" cm="1">
        <f t="array" ref="N51">SUMPRODUCT($I$4:$I$50*N4:N50)</f>
        <v>0</v>
      </c>
      <c r="O51" s="49" cm="1">
        <f t="array" ref="O51">SUMPRODUCT($I$4:$I$50*O4:O50)</f>
        <v>0</v>
      </c>
      <c r="P51" s="49" cm="1">
        <f t="array" ref="P51">SUMPRODUCT($I$4:$I$50*P4:P50)</f>
        <v>0</v>
      </c>
      <c r="Q51" s="49" cm="1">
        <f t="array" ref="Q51">SUMPRODUCT($I$4:$I$50*Q4:Q50)</f>
        <v>0</v>
      </c>
      <c r="R51" s="49" cm="1">
        <f t="array" ref="R51">SUMPRODUCT($I$4:$I$50*R4:R50)</f>
        <v>0</v>
      </c>
      <c r="S51" s="49" cm="1">
        <f t="array" ref="S51">SUMPRODUCT($I$4:$I$50*S4:S50)</f>
        <v>0</v>
      </c>
      <c r="T51" s="49" cm="1">
        <f t="array" ref="T51">SUMPRODUCT($I$4:$I$50*T4:T50)</f>
        <v>0</v>
      </c>
      <c r="U51" s="49" cm="1">
        <f t="array" ref="U51">SUMPRODUCT($I$4:$I$50*U4:U50)</f>
        <v>0</v>
      </c>
      <c r="V51" s="49" cm="1">
        <f t="array" ref="V51">SUMPRODUCT($I$4:$I$50*V4:V50)</f>
        <v>0</v>
      </c>
      <c r="W51" s="49" cm="1">
        <f t="array" ref="W51">SUMPRODUCT($I$4:$I$50*W4:W50)</f>
        <v>0</v>
      </c>
      <c r="X51" s="49" cm="1">
        <f t="array" ref="X51">SUMPRODUCT($I$4:$I$50*X4:X50)</f>
        <v>0</v>
      </c>
      <c r="Y51" s="49" cm="1">
        <f t="array" ref="Y51">SUMPRODUCT($I$4:$I$50*Y4:Y50)</f>
        <v>0</v>
      </c>
      <c r="Z51" s="49" cm="1">
        <f t="array" ref="Z51">SUMPRODUCT($I$4:$I$50*Z4:Z50)</f>
        <v>0</v>
      </c>
    </row>
  </sheetData>
  <mergeCells count="20">
    <mergeCell ref="A4:A50"/>
    <mergeCell ref="C4:C50"/>
    <mergeCell ref="V1:V2"/>
    <mergeCell ref="W1:W2"/>
    <mergeCell ref="X1:X2"/>
    <mergeCell ref="Y1:Y2"/>
    <mergeCell ref="Z1:Z2"/>
    <mergeCell ref="A2:L2"/>
    <mergeCell ref="P1:P2"/>
    <mergeCell ref="Q1:Q2"/>
    <mergeCell ref="R1:R2"/>
    <mergeCell ref="S1:S2"/>
    <mergeCell ref="T1:T2"/>
    <mergeCell ref="U1:U2"/>
    <mergeCell ref="A1:C1"/>
    <mergeCell ref="D1:I1"/>
    <mergeCell ref="J1:L1"/>
    <mergeCell ref="M1:M2"/>
    <mergeCell ref="N1:N2"/>
    <mergeCell ref="O1:O2"/>
  </mergeCells>
  <conditionalFormatting sqref="K4:K50">
    <cfRule type="cellIs" dxfId="15" priority="1" operator="lessThan">
      <formula>0</formula>
    </cfRule>
  </conditionalFormatting>
  <conditionalFormatting sqref="M4:Z50">
    <cfRule type="cellIs" dxfId="14" priority="2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1"/>
  <sheetViews>
    <sheetView tabSelected="1" topLeftCell="A18" zoomScale="90" zoomScaleNormal="90" workbookViewId="0">
      <selection activeCell="J22" sqref="J22"/>
    </sheetView>
  </sheetViews>
  <sheetFormatPr defaultColWidth="9.7109375" defaultRowHeight="15" x14ac:dyDescent="0.2"/>
  <cols>
    <col min="1" max="2" width="6.42578125" style="3" customWidth="1"/>
    <col min="3" max="3" width="16" style="60" customWidth="1"/>
    <col min="4" max="4" width="42" style="1" customWidth="1"/>
    <col min="5" max="5" width="10.7109375" style="1" customWidth="1"/>
    <col min="6" max="6" width="7.28515625" style="1" customWidth="1"/>
    <col min="7" max="7" width="10.7109375" style="1" customWidth="1"/>
    <col min="8" max="8" width="13.7109375" style="1" customWidth="1"/>
    <col min="9" max="9" width="14.28515625" style="1" customWidth="1"/>
    <col min="10" max="10" width="10" style="47" bestFit="1" customWidth="1"/>
    <col min="11" max="11" width="11" style="22" bestFit="1" customWidth="1"/>
    <col min="12" max="12" width="9" style="48" customWidth="1"/>
    <col min="13" max="14" width="15.140625" style="50" customWidth="1"/>
    <col min="15" max="26" width="13.7109375" style="50" customWidth="1"/>
    <col min="27" max="16384" width="9.7109375" style="3"/>
  </cols>
  <sheetData>
    <row r="1" spans="1:26" ht="39.75" customHeight="1" x14ac:dyDescent="0.2">
      <c r="A1" s="75" t="s">
        <v>84</v>
      </c>
      <c r="B1" s="75"/>
      <c r="C1" s="75"/>
      <c r="D1" s="75" t="s">
        <v>85</v>
      </c>
      <c r="E1" s="75"/>
      <c r="F1" s="75"/>
      <c r="G1" s="75"/>
      <c r="H1" s="75"/>
      <c r="I1" s="75"/>
      <c r="J1" s="76" t="s">
        <v>86</v>
      </c>
      <c r="K1" s="76"/>
      <c r="L1" s="76"/>
      <c r="M1" s="71" t="s">
        <v>109</v>
      </c>
      <c r="N1" s="71" t="s">
        <v>110</v>
      </c>
      <c r="O1" s="71" t="s">
        <v>111</v>
      </c>
      <c r="P1" s="71" t="s">
        <v>103</v>
      </c>
      <c r="Q1" s="71" t="s">
        <v>103</v>
      </c>
      <c r="R1" s="71" t="s">
        <v>103</v>
      </c>
      <c r="S1" s="71" t="s">
        <v>103</v>
      </c>
      <c r="T1" s="71" t="s">
        <v>103</v>
      </c>
      <c r="U1" s="71" t="s">
        <v>103</v>
      </c>
      <c r="V1" s="71" t="s">
        <v>103</v>
      </c>
      <c r="W1" s="71" t="s">
        <v>103</v>
      </c>
      <c r="X1" s="71" t="s">
        <v>103</v>
      </c>
      <c r="Y1" s="71" t="s">
        <v>103</v>
      </c>
      <c r="Z1" s="71" t="s">
        <v>103</v>
      </c>
    </row>
    <row r="2" spans="1:26" ht="18" customHeight="1" x14ac:dyDescent="0.2">
      <c r="A2" s="76" t="s">
        <v>77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37.5" customHeight="1" x14ac:dyDescent="0.2">
      <c r="A3" s="35" t="s">
        <v>62</v>
      </c>
      <c r="B3" s="59" t="s">
        <v>63</v>
      </c>
      <c r="C3" s="35" t="s">
        <v>64</v>
      </c>
      <c r="D3" s="35" t="s">
        <v>65</v>
      </c>
      <c r="E3" s="35" t="s">
        <v>67</v>
      </c>
      <c r="F3" s="35" t="s">
        <v>20</v>
      </c>
      <c r="G3" s="35" t="s">
        <v>68</v>
      </c>
      <c r="H3" s="35" t="s">
        <v>21</v>
      </c>
      <c r="I3" s="36" t="s">
        <v>66</v>
      </c>
      <c r="J3" s="37" t="s">
        <v>2</v>
      </c>
      <c r="K3" s="38" t="s">
        <v>0</v>
      </c>
      <c r="L3" s="39" t="s">
        <v>1</v>
      </c>
      <c r="M3" s="33">
        <v>45586</v>
      </c>
      <c r="N3" s="33">
        <v>45588</v>
      </c>
      <c r="O3" s="33">
        <v>45588</v>
      </c>
      <c r="P3" s="33" t="s">
        <v>60</v>
      </c>
      <c r="Q3" s="33" t="s">
        <v>60</v>
      </c>
      <c r="R3" s="33" t="s">
        <v>60</v>
      </c>
      <c r="S3" s="33" t="s">
        <v>60</v>
      </c>
      <c r="T3" s="33" t="s">
        <v>60</v>
      </c>
      <c r="U3" s="33" t="s">
        <v>60</v>
      </c>
      <c r="V3" s="33" t="s">
        <v>60</v>
      </c>
      <c r="W3" s="33" t="s">
        <v>60</v>
      </c>
      <c r="X3" s="33" t="s">
        <v>60</v>
      </c>
      <c r="Y3" s="33" t="s">
        <v>60</v>
      </c>
      <c r="Z3" s="33" t="s">
        <v>60</v>
      </c>
    </row>
    <row r="4" spans="1:26" ht="30" x14ac:dyDescent="0.2">
      <c r="A4" s="72">
        <v>1</v>
      </c>
      <c r="B4" s="43">
        <v>1</v>
      </c>
      <c r="C4" s="72" t="s">
        <v>87</v>
      </c>
      <c r="D4" s="43" t="s">
        <v>11</v>
      </c>
      <c r="E4" s="30" t="s">
        <v>69</v>
      </c>
      <c r="F4" s="30" t="s">
        <v>22</v>
      </c>
      <c r="G4" s="30" t="s">
        <v>23</v>
      </c>
      <c r="H4" s="30" t="s">
        <v>24</v>
      </c>
      <c r="I4" s="62">
        <v>1900</v>
      </c>
      <c r="J4" s="40">
        <v>2</v>
      </c>
      <c r="K4" s="63">
        <f t="shared" ref="K4:K50" si="0">J4-(SUM(M4:Z4))</f>
        <v>1</v>
      </c>
      <c r="L4" s="42" t="str">
        <f>IF(K4&lt;0,"ATENÇÃO","OK")</f>
        <v>OK</v>
      </c>
      <c r="M4" s="52"/>
      <c r="N4" s="52"/>
      <c r="O4" s="52">
        <v>1</v>
      </c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30" x14ac:dyDescent="0.2">
      <c r="A5" s="73"/>
      <c r="B5" s="43">
        <v>2</v>
      </c>
      <c r="C5" s="73"/>
      <c r="D5" s="43" t="s">
        <v>12</v>
      </c>
      <c r="E5" s="30" t="s">
        <v>69</v>
      </c>
      <c r="F5" s="30" t="s">
        <v>22</v>
      </c>
      <c r="G5" s="30" t="s">
        <v>23</v>
      </c>
      <c r="H5" s="30" t="s">
        <v>24</v>
      </c>
      <c r="I5" s="62">
        <v>1900</v>
      </c>
      <c r="J5" s="40">
        <v>2</v>
      </c>
      <c r="K5" s="63">
        <f t="shared" si="0"/>
        <v>2</v>
      </c>
      <c r="L5" s="42" t="str">
        <f t="shared" ref="L5:L50" si="1">IF(K5&lt;0,"ATENÇÃO","OK")</f>
        <v>OK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">
      <c r="A6" s="73"/>
      <c r="B6" s="43">
        <v>3</v>
      </c>
      <c r="C6" s="73"/>
      <c r="D6" s="43" t="s">
        <v>13</v>
      </c>
      <c r="E6" s="30" t="s">
        <v>69</v>
      </c>
      <c r="F6" s="30" t="s">
        <v>22</v>
      </c>
      <c r="G6" s="30" t="s">
        <v>49</v>
      </c>
      <c r="H6" s="30" t="s">
        <v>24</v>
      </c>
      <c r="I6" s="62">
        <v>1900</v>
      </c>
      <c r="J6" s="40">
        <v>2</v>
      </c>
      <c r="K6" s="63">
        <f t="shared" si="0"/>
        <v>2</v>
      </c>
      <c r="L6" s="42" t="str">
        <f t="shared" si="1"/>
        <v>OK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x14ac:dyDescent="0.2">
      <c r="A7" s="73"/>
      <c r="B7" s="43">
        <v>4</v>
      </c>
      <c r="C7" s="73"/>
      <c r="D7" s="43" t="s">
        <v>70</v>
      </c>
      <c r="E7" s="30" t="s">
        <v>69</v>
      </c>
      <c r="F7" s="30" t="s">
        <v>22</v>
      </c>
      <c r="G7" s="30" t="s">
        <v>23</v>
      </c>
      <c r="H7" s="30" t="s">
        <v>24</v>
      </c>
      <c r="I7" s="62">
        <v>2500</v>
      </c>
      <c r="J7" s="40">
        <v>0</v>
      </c>
      <c r="K7" s="63">
        <f t="shared" si="0"/>
        <v>0</v>
      </c>
      <c r="L7" s="42" t="str">
        <f t="shared" si="1"/>
        <v>OK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30" x14ac:dyDescent="0.2">
      <c r="A8" s="73"/>
      <c r="B8" s="43">
        <v>5</v>
      </c>
      <c r="C8" s="73"/>
      <c r="D8" s="43" t="s">
        <v>14</v>
      </c>
      <c r="E8" s="30" t="s">
        <v>69</v>
      </c>
      <c r="F8" s="30" t="s">
        <v>22</v>
      </c>
      <c r="G8" s="30" t="s">
        <v>23</v>
      </c>
      <c r="H8" s="30" t="s">
        <v>24</v>
      </c>
      <c r="I8" s="62">
        <v>1900</v>
      </c>
      <c r="J8" s="40">
        <v>0</v>
      </c>
      <c r="K8" s="63">
        <f t="shared" si="0"/>
        <v>0</v>
      </c>
      <c r="L8" s="42" t="str">
        <f t="shared" si="1"/>
        <v>OK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30" x14ac:dyDescent="0.2">
      <c r="A9" s="73"/>
      <c r="B9" s="43">
        <v>6</v>
      </c>
      <c r="C9" s="73"/>
      <c r="D9" s="43" t="s">
        <v>15</v>
      </c>
      <c r="E9" s="30" t="s">
        <v>69</v>
      </c>
      <c r="F9" s="30" t="s">
        <v>22</v>
      </c>
      <c r="G9" s="30" t="s">
        <v>23</v>
      </c>
      <c r="H9" s="30" t="s">
        <v>24</v>
      </c>
      <c r="I9" s="62">
        <v>1900</v>
      </c>
      <c r="J9" s="40">
        <v>7</v>
      </c>
      <c r="K9" s="63">
        <f t="shared" si="0"/>
        <v>7</v>
      </c>
      <c r="L9" s="42" t="str">
        <f t="shared" si="1"/>
        <v>OK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30" x14ac:dyDescent="0.2">
      <c r="A10" s="73"/>
      <c r="B10" s="43">
        <v>7</v>
      </c>
      <c r="C10" s="73"/>
      <c r="D10" s="43" t="s">
        <v>16</v>
      </c>
      <c r="E10" s="30" t="s">
        <v>69</v>
      </c>
      <c r="F10" s="30" t="s">
        <v>22</v>
      </c>
      <c r="G10" s="30" t="s">
        <v>50</v>
      </c>
      <c r="H10" s="30" t="s">
        <v>24</v>
      </c>
      <c r="I10" s="62">
        <v>2000</v>
      </c>
      <c r="J10" s="40">
        <v>0</v>
      </c>
      <c r="K10" s="63">
        <f t="shared" si="0"/>
        <v>0</v>
      </c>
      <c r="L10" s="42" t="str">
        <f t="shared" si="1"/>
        <v>OK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30" x14ac:dyDescent="0.2">
      <c r="A11" s="73"/>
      <c r="B11" s="43">
        <v>8</v>
      </c>
      <c r="C11" s="73"/>
      <c r="D11" s="43" t="s">
        <v>17</v>
      </c>
      <c r="E11" s="30" t="s">
        <v>69</v>
      </c>
      <c r="F11" s="30" t="s">
        <v>22</v>
      </c>
      <c r="G11" s="30" t="s">
        <v>50</v>
      </c>
      <c r="H11" s="30" t="s">
        <v>24</v>
      </c>
      <c r="I11" s="62">
        <v>2000</v>
      </c>
      <c r="J11" s="40">
        <v>0</v>
      </c>
      <c r="K11" s="63">
        <f t="shared" si="0"/>
        <v>0</v>
      </c>
      <c r="L11" s="42" t="str">
        <f t="shared" si="1"/>
        <v>OK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30" x14ac:dyDescent="0.2">
      <c r="A12" s="73"/>
      <c r="B12" s="43">
        <v>9</v>
      </c>
      <c r="C12" s="73"/>
      <c r="D12" s="43" t="s">
        <v>18</v>
      </c>
      <c r="E12" s="30" t="s">
        <v>69</v>
      </c>
      <c r="F12" s="30" t="s">
        <v>22</v>
      </c>
      <c r="G12" s="30" t="s">
        <v>49</v>
      </c>
      <c r="H12" s="30" t="s">
        <v>24</v>
      </c>
      <c r="I12" s="62">
        <v>1900</v>
      </c>
      <c r="J12" s="40">
        <v>2</v>
      </c>
      <c r="K12" s="63">
        <f t="shared" si="0"/>
        <v>2</v>
      </c>
      <c r="L12" s="42" t="str">
        <f t="shared" si="1"/>
        <v>OK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s="34" customFormat="1" ht="30" x14ac:dyDescent="0.2">
      <c r="A13" s="73"/>
      <c r="B13" s="43">
        <v>10</v>
      </c>
      <c r="C13" s="73"/>
      <c r="D13" s="43" t="s">
        <v>88</v>
      </c>
      <c r="E13" s="30" t="s">
        <v>69</v>
      </c>
      <c r="F13" s="30" t="s">
        <v>22</v>
      </c>
      <c r="G13" s="30" t="s">
        <v>51</v>
      </c>
      <c r="H13" s="30" t="s">
        <v>24</v>
      </c>
      <c r="I13" s="62">
        <v>500</v>
      </c>
      <c r="J13" s="40">
        <v>0</v>
      </c>
      <c r="K13" s="63">
        <f t="shared" si="0"/>
        <v>0</v>
      </c>
      <c r="L13" s="42" t="str">
        <f t="shared" si="1"/>
        <v>OK</v>
      </c>
      <c r="M13" s="52"/>
      <c r="N13" s="53"/>
      <c r="O13" s="53"/>
      <c r="P13" s="52"/>
      <c r="Q13" s="53"/>
      <c r="R13" s="52"/>
      <c r="S13" s="53"/>
      <c r="T13" s="52"/>
      <c r="U13" s="52"/>
      <c r="V13" s="52"/>
      <c r="W13" s="52"/>
      <c r="X13" s="52"/>
      <c r="Y13" s="52"/>
      <c r="Z13" s="52"/>
    </row>
    <row r="14" spans="1:26" ht="30" x14ac:dyDescent="0.2">
      <c r="A14" s="73"/>
      <c r="B14" s="43">
        <v>11</v>
      </c>
      <c r="C14" s="73"/>
      <c r="D14" s="43" t="s">
        <v>52</v>
      </c>
      <c r="E14" s="30" t="s">
        <v>69</v>
      </c>
      <c r="F14" s="30" t="s">
        <v>22</v>
      </c>
      <c r="G14" s="30" t="s">
        <v>51</v>
      </c>
      <c r="H14" s="30" t="s">
        <v>24</v>
      </c>
      <c r="I14" s="62">
        <v>500</v>
      </c>
      <c r="J14" s="40">
        <v>0</v>
      </c>
      <c r="K14" s="63">
        <f t="shared" si="0"/>
        <v>0</v>
      </c>
      <c r="L14" s="42" t="str">
        <f t="shared" si="1"/>
        <v>OK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s="34" customFormat="1" x14ac:dyDescent="0.2">
      <c r="A15" s="73"/>
      <c r="B15" s="43">
        <v>12</v>
      </c>
      <c r="C15" s="73"/>
      <c r="D15" s="43" t="s">
        <v>89</v>
      </c>
      <c r="E15" s="30" t="s">
        <v>69</v>
      </c>
      <c r="F15" s="30" t="s">
        <v>22</v>
      </c>
      <c r="G15" s="30" t="s">
        <v>53</v>
      </c>
      <c r="H15" s="30" t="s">
        <v>24</v>
      </c>
      <c r="I15" s="62">
        <v>1000</v>
      </c>
      <c r="J15" s="40">
        <v>6</v>
      </c>
      <c r="K15" s="63">
        <f t="shared" si="0"/>
        <v>6</v>
      </c>
      <c r="L15" s="42" t="str">
        <f t="shared" si="1"/>
        <v>OK</v>
      </c>
      <c r="M15" s="52"/>
      <c r="N15" s="53"/>
      <c r="O15" s="53"/>
      <c r="P15" s="52"/>
      <c r="Q15" s="53"/>
      <c r="R15" s="52"/>
      <c r="S15" s="53"/>
      <c r="T15" s="52"/>
      <c r="U15" s="52"/>
      <c r="V15" s="52"/>
      <c r="W15" s="52"/>
      <c r="X15" s="52"/>
      <c r="Y15" s="52"/>
      <c r="Z15" s="52"/>
    </row>
    <row r="16" spans="1:26" x14ac:dyDescent="0.2">
      <c r="A16" s="73"/>
      <c r="B16" s="43">
        <v>13</v>
      </c>
      <c r="C16" s="73"/>
      <c r="D16" s="43" t="s">
        <v>90</v>
      </c>
      <c r="E16" s="30" t="s">
        <v>69</v>
      </c>
      <c r="F16" s="30" t="s">
        <v>22</v>
      </c>
      <c r="G16" s="30" t="s">
        <v>53</v>
      </c>
      <c r="H16" s="30" t="s">
        <v>24</v>
      </c>
      <c r="I16" s="62">
        <v>1200</v>
      </c>
      <c r="J16" s="40">
        <v>2</v>
      </c>
      <c r="K16" s="63">
        <f t="shared" si="0"/>
        <v>2</v>
      </c>
      <c r="L16" s="42" t="str">
        <f t="shared" si="1"/>
        <v>OK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73"/>
      <c r="B17" s="43">
        <v>14</v>
      </c>
      <c r="C17" s="73"/>
      <c r="D17" s="43" t="s">
        <v>54</v>
      </c>
      <c r="E17" s="30" t="s">
        <v>69</v>
      </c>
      <c r="F17" s="30" t="s">
        <v>22</v>
      </c>
      <c r="G17" s="30" t="s">
        <v>53</v>
      </c>
      <c r="H17" s="30" t="s">
        <v>24</v>
      </c>
      <c r="I17" s="62">
        <v>10000</v>
      </c>
      <c r="J17" s="40">
        <v>2</v>
      </c>
      <c r="K17" s="63">
        <f t="shared" si="0"/>
        <v>2</v>
      </c>
      <c r="L17" s="42" t="str">
        <f t="shared" si="1"/>
        <v>OK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73"/>
      <c r="B18" s="43">
        <v>15</v>
      </c>
      <c r="C18" s="73"/>
      <c r="D18" s="43" t="s">
        <v>55</v>
      </c>
      <c r="E18" s="30" t="s">
        <v>69</v>
      </c>
      <c r="F18" s="30" t="s">
        <v>22</v>
      </c>
      <c r="G18" s="30" t="s">
        <v>51</v>
      </c>
      <c r="H18" s="30" t="s">
        <v>24</v>
      </c>
      <c r="I18" s="62">
        <v>500</v>
      </c>
      <c r="J18" s="40">
        <v>0</v>
      </c>
      <c r="K18" s="63">
        <f t="shared" si="0"/>
        <v>0</v>
      </c>
      <c r="L18" s="42" t="str">
        <f t="shared" si="1"/>
        <v>OK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x14ac:dyDescent="0.2">
      <c r="A19" s="73"/>
      <c r="B19" s="43">
        <v>16</v>
      </c>
      <c r="C19" s="73"/>
      <c r="D19" s="43" t="s">
        <v>56</v>
      </c>
      <c r="E19" s="30" t="s">
        <v>69</v>
      </c>
      <c r="F19" s="30" t="s">
        <v>22</v>
      </c>
      <c r="G19" s="30" t="s">
        <v>25</v>
      </c>
      <c r="H19" s="30" t="s">
        <v>24</v>
      </c>
      <c r="I19" s="62">
        <v>500</v>
      </c>
      <c r="J19" s="40">
        <v>2</v>
      </c>
      <c r="K19" s="63">
        <f t="shared" si="0"/>
        <v>2</v>
      </c>
      <c r="L19" s="42" t="str">
        <f t="shared" si="1"/>
        <v>OK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s="34" customFormat="1" ht="30" x14ac:dyDescent="0.2">
      <c r="A20" s="73"/>
      <c r="B20" s="43">
        <v>17</v>
      </c>
      <c r="C20" s="73"/>
      <c r="D20" s="43" t="s">
        <v>91</v>
      </c>
      <c r="E20" s="30" t="s">
        <v>69</v>
      </c>
      <c r="F20" s="30" t="s">
        <v>22</v>
      </c>
      <c r="G20" s="30" t="s">
        <v>25</v>
      </c>
      <c r="H20" s="30" t="s">
        <v>24</v>
      </c>
      <c r="I20" s="62">
        <v>2500</v>
      </c>
      <c r="J20" s="40">
        <v>0</v>
      </c>
      <c r="K20" s="63">
        <f t="shared" si="0"/>
        <v>0</v>
      </c>
      <c r="L20" s="42" t="str">
        <f t="shared" si="1"/>
        <v>OK</v>
      </c>
      <c r="M20" s="52"/>
      <c r="N20" s="53"/>
      <c r="O20" s="53"/>
      <c r="P20" s="52"/>
      <c r="Q20" s="53"/>
      <c r="R20" s="52"/>
      <c r="S20" s="53"/>
      <c r="T20" s="52"/>
      <c r="U20" s="52"/>
      <c r="V20" s="52"/>
      <c r="W20" s="52"/>
      <c r="X20" s="52"/>
      <c r="Y20" s="52"/>
      <c r="Z20" s="52"/>
    </row>
    <row r="21" spans="1:26" ht="30" x14ac:dyDescent="0.2">
      <c r="A21" s="73"/>
      <c r="B21" s="43">
        <v>18</v>
      </c>
      <c r="C21" s="73"/>
      <c r="D21" s="43" t="s">
        <v>57</v>
      </c>
      <c r="E21" s="30" t="s">
        <v>69</v>
      </c>
      <c r="F21" s="30" t="s">
        <v>22</v>
      </c>
      <c r="G21" s="30" t="s">
        <v>25</v>
      </c>
      <c r="H21" s="30" t="s">
        <v>24</v>
      </c>
      <c r="I21" s="62">
        <v>2500</v>
      </c>
      <c r="J21" s="40">
        <v>2</v>
      </c>
      <c r="K21" s="63">
        <f t="shared" si="0"/>
        <v>2</v>
      </c>
      <c r="L21" s="42" t="str">
        <f t="shared" si="1"/>
        <v>OK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s="70" customFormat="1" ht="30" x14ac:dyDescent="0.2">
      <c r="A22" s="73"/>
      <c r="B22" s="43">
        <v>19</v>
      </c>
      <c r="C22" s="73"/>
      <c r="D22" s="43" t="s">
        <v>58</v>
      </c>
      <c r="E22" s="30" t="s">
        <v>69</v>
      </c>
      <c r="F22" s="30" t="s">
        <v>22</v>
      </c>
      <c r="G22" s="30" t="s">
        <v>59</v>
      </c>
      <c r="H22" s="30" t="s">
        <v>24</v>
      </c>
      <c r="I22" s="62">
        <v>1500</v>
      </c>
      <c r="J22" s="41">
        <f>2-1</f>
        <v>1</v>
      </c>
      <c r="K22" s="63">
        <f t="shared" si="0"/>
        <v>1</v>
      </c>
      <c r="L22" s="42" t="str">
        <f t="shared" si="1"/>
        <v>OK</v>
      </c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x14ac:dyDescent="0.2">
      <c r="A23" s="73"/>
      <c r="B23" s="43">
        <v>20</v>
      </c>
      <c r="C23" s="73"/>
      <c r="D23" s="43" t="s">
        <v>92</v>
      </c>
      <c r="E23" s="30" t="s">
        <v>69</v>
      </c>
      <c r="F23" s="30" t="s">
        <v>22</v>
      </c>
      <c r="G23" s="30" t="s">
        <v>26</v>
      </c>
      <c r="H23" s="30" t="s">
        <v>24</v>
      </c>
      <c r="I23" s="62">
        <v>500</v>
      </c>
      <c r="J23" s="41">
        <v>2</v>
      </c>
      <c r="K23" s="63">
        <f t="shared" si="0"/>
        <v>0</v>
      </c>
      <c r="L23" s="42" t="str">
        <f t="shared" si="1"/>
        <v>OK</v>
      </c>
      <c r="M23" s="52"/>
      <c r="N23" s="52"/>
      <c r="O23" s="52">
        <v>2</v>
      </c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73"/>
      <c r="B24" s="43">
        <v>21</v>
      </c>
      <c r="C24" s="73"/>
      <c r="D24" s="43" t="s">
        <v>93</v>
      </c>
      <c r="E24" s="30" t="s">
        <v>69</v>
      </c>
      <c r="F24" s="30" t="s">
        <v>22</v>
      </c>
      <c r="G24" s="30" t="s">
        <v>26</v>
      </c>
      <c r="H24" s="30" t="s">
        <v>24</v>
      </c>
      <c r="I24" s="31">
        <v>500</v>
      </c>
      <c r="J24" s="41">
        <v>0</v>
      </c>
      <c r="K24" s="63">
        <f t="shared" si="0"/>
        <v>0</v>
      </c>
      <c r="L24" s="42" t="str">
        <f t="shared" si="1"/>
        <v>OK</v>
      </c>
      <c r="M24" s="52"/>
      <c r="N24" s="54"/>
      <c r="O24" s="54"/>
      <c r="P24" s="52"/>
      <c r="Q24" s="54"/>
      <c r="R24" s="52"/>
      <c r="S24" s="52"/>
      <c r="T24" s="52"/>
      <c r="U24" s="52"/>
      <c r="V24" s="52"/>
      <c r="W24" s="52"/>
      <c r="X24" s="52"/>
      <c r="Y24" s="52"/>
      <c r="Z24" s="52"/>
    </row>
    <row r="25" spans="1:26" s="34" customFormat="1" x14ac:dyDescent="0.2">
      <c r="A25" s="73"/>
      <c r="B25" s="43">
        <v>22</v>
      </c>
      <c r="C25" s="73"/>
      <c r="D25" s="43" t="s">
        <v>36</v>
      </c>
      <c r="E25" s="30" t="s">
        <v>69</v>
      </c>
      <c r="F25" s="30" t="s">
        <v>27</v>
      </c>
      <c r="G25" s="30" t="s">
        <v>28</v>
      </c>
      <c r="H25" s="30" t="s">
        <v>24</v>
      </c>
      <c r="I25" s="31">
        <v>2950</v>
      </c>
      <c r="J25" s="41">
        <v>5</v>
      </c>
      <c r="K25" s="63">
        <f t="shared" si="0"/>
        <v>1</v>
      </c>
      <c r="L25" s="42" t="str">
        <f t="shared" si="1"/>
        <v>OK</v>
      </c>
      <c r="M25" s="52">
        <v>1</v>
      </c>
      <c r="N25" s="55"/>
      <c r="O25" s="55">
        <v>3</v>
      </c>
      <c r="P25" s="52"/>
      <c r="Q25" s="55"/>
      <c r="R25" s="52"/>
      <c r="S25" s="53"/>
      <c r="T25" s="52"/>
      <c r="U25" s="52"/>
      <c r="V25" s="52"/>
      <c r="W25" s="52"/>
      <c r="X25" s="52"/>
      <c r="Y25" s="52"/>
      <c r="Z25" s="52"/>
    </row>
    <row r="26" spans="1:26" x14ac:dyDescent="0.2">
      <c r="A26" s="73"/>
      <c r="B26" s="43">
        <v>23</v>
      </c>
      <c r="C26" s="73"/>
      <c r="D26" s="43" t="s">
        <v>19</v>
      </c>
      <c r="E26" s="30" t="s">
        <v>69</v>
      </c>
      <c r="F26" s="30" t="s">
        <v>27</v>
      </c>
      <c r="G26" s="30" t="s">
        <v>28</v>
      </c>
      <c r="H26" s="30" t="s">
        <v>24</v>
      </c>
      <c r="I26" s="31">
        <v>2950</v>
      </c>
      <c r="J26" s="41">
        <v>0</v>
      </c>
      <c r="K26" s="63">
        <f t="shared" si="0"/>
        <v>0</v>
      </c>
      <c r="L26" s="42" t="str">
        <f t="shared" si="1"/>
        <v>OK</v>
      </c>
      <c r="M26" s="52"/>
      <c r="N26" s="54"/>
      <c r="O26" s="54"/>
      <c r="P26" s="52"/>
      <c r="Q26" s="54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73"/>
      <c r="B27" s="43">
        <v>24</v>
      </c>
      <c r="C27" s="73"/>
      <c r="D27" s="43" t="s">
        <v>31</v>
      </c>
      <c r="E27" s="30" t="s">
        <v>69</v>
      </c>
      <c r="F27" s="30" t="s">
        <v>27</v>
      </c>
      <c r="G27" s="30" t="s">
        <v>28</v>
      </c>
      <c r="H27" s="30" t="s">
        <v>24</v>
      </c>
      <c r="I27" s="31">
        <v>900</v>
      </c>
      <c r="J27" s="41">
        <v>1</v>
      </c>
      <c r="K27" s="63">
        <f t="shared" si="0"/>
        <v>0</v>
      </c>
      <c r="L27" s="42" t="str">
        <f t="shared" si="1"/>
        <v>OK</v>
      </c>
      <c r="M27" s="52"/>
      <c r="N27" s="54">
        <v>1</v>
      </c>
      <c r="O27" s="54"/>
      <c r="P27" s="52"/>
      <c r="Q27" s="54"/>
      <c r="R27" s="52"/>
      <c r="S27" s="52"/>
      <c r="T27" s="52"/>
      <c r="U27" s="52"/>
      <c r="V27" s="52"/>
      <c r="W27" s="52"/>
      <c r="X27" s="52"/>
      <c r="Y27" s="52"/>
      <c r="Z27" s="52"/>
    </row>
    <row r="28" spans="1:26" s="34" customFormat="1" x14ac:dyDescent="0.2">
      <c r="A28" s="73"/>
      <c r="B28" s="43">
        <v>25</v>
      </c>
      <c r="C28" s="73"/>
      <c r="D28" s="43" t="s">
        <v>37</v>
      </c>
      <c r="E28" s="30" t="s">
        <v>69</v>
      </c>
      <c r="F28" s="30" t="s">
        <v>22</v>
      </c>
      <c r="G28" s="30" t="s">
        <v>29</v>
      </c>
      <c r="H28" s="30" t="s">
        <v>24</v>
      </c>
      <c r="I28" s="31">
        <v>8</v>
      </c>
      <c r="J28" s="41">
        <v>100</v>
      </c>
      <c r="K28" s="63">
        <f t="shared" si="0"/>
        <v>100</v>
      </c>
      <c r="L28" s="42" t="str">
        <f t="shared" si="1"/>
        <v>OK</v>
      </c>
      <c r="M28" s="52"/>
      <c r="N28" s="55"/>
      <c r="O28" s="55"/>
      <c r="P28" s="52"/>
      <c r="Q28" s="55"/>
      <c r="R28" s="52"/>
      <c r="S28" s="53"/>
      <c r="T28" s="52"/>
      <c r="U28" s="52"/>
      <c r="V28" s="52"/>
      <c r="W28" s="52"/>
      <c r="X28" s="52"/>
      <c r="Y28" s="52"/>
      <c r="Z28" s="52"/>
    </row>
    <row r="29" spans="1:26" s="34" customFormat="1" x14ac:dyDescent="0.2">
      <c r="A29" s="73"/>
      <c r="B29" s="43">
        <v>26</v>
      </c>
      <c r="C29" s="73"/>
      <c r="D29" s="43" t="s">
        <v>38</v>
      </c>
      <c r="E29" s="30" t="s">
        <v>69</v>
      </c>
      <c r="F29" s="30" t="s">
        <v>22</v>
      </c>
      <c r="G29" s="30" t="s">
        <v>30</v>
      </c>
      <c r="H29" s="30" t="s">
        <v>24</v>
      </c>
      <c r="I29" s="31">
        <v>10</v>
      </c>
      <c r="J29" s="41">
        <v>0</v>
      </c>
      <c r="K29" s="58">
        <f t="shared" si="0"/>
        <v>0</v>
      </c>
      <c r="L29" s="42" t="str">
        <f t="shared" si="1"/>
        <v>OK</v>
      </c>
      <c r="M29" s="52"/>
      <c r="N29" s="55"/>
      <c r="O29" s="55"/>
      <c r="P29" s="52"/>
      <c r="Q29" s="55"/>
      <c r="R29" s="52"/>
      <c r="S29" s="53"/>
      <c r="T29" s="52"/>
      <c r="U29" s="52"/>
      <c r="V29" s="52"/>
      <c r="W29" s="52"/>
      <c r="X29" s="52"/>
      <c r="Y29" s="52"/>
      <c r="Z29" s="52"/>
    </row>
    <row r="30" spans="1:26" x14ac:dyDescent="0.2">
      <c r="A30" s="73"/>
      <c r="B30" s="43">
        <v>27</v>
      </c>
      <c r="C30" s="73"/>
      <c r="D30" s="43" t="s">
        <v>32</v>
      </c>
      <c r="E30" s="30" t="s">
        <v>69</v>
      </c>
      <c r="F30" s="30" t="s">
        <v>27</v>
      </c>
      <c r="G30" s="30" t="s">
        <v>28</v>
      </c>
      <c r="H30" s="30" t="s">
        <v>24</v>
      </c>
      <c r="I30" s="31">
        <v>900</v>
      </c>
      <c r="J30" s="41">
        <v>2</v>
      </c>
      <c r="K30" s="58">
        <f t="shared" si="0"/>
        <v>2</v>
      </c>
      <c r="L30" s="42" t="str">
        <f t="shared" si="1"/>
        <v>OK</v>
      </c>
      <c r="M30" s="52"/>
      <c r="N30" s="54"/>
      <c r="O30" s="54"/>
      <c r="P30" s="52"/>
      <c r="Q30" s="54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73"/>
      <c r="B31" s="43">
        <v>28</v>
      </c>
      <c r="C31" s="73"/>
      <c r="D31" s="45" t="s">
        <v>33</v>
      </c>
      <c r="E31" s="30" t="s">
        <v>69</v>
      </c>
      <c r="F31" s="46" t="s">
        <v>35</v>
      </c>
      <c r="G31" s="46" t="s">
        <v>34</v>
      </c>
      <c r="H31" s="30" t="s">
        <v>24</v>
      </c>
      <c r="I31" s="31">
        <v>2000</v>
      </c>
      <c r="J31" s="41">
        <v>0</v>
      </c>
      <c r="K31" s="58">
        <f t="shared" si="0"/>
        <v>0</v>
      </c>
      <c r="L31" s="42" t="str">
        <f t="shared" si="1"/>
        <v>OK</v>
      </c>
      <c r="M31" s="52"/>
      <c r="N31" s="57"/>
      <c r="O31" s="54"/>
      <c r="P31" s="52"/>
      <c r="Q31" s="5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0" x14ac:dyDescent="0.2">
      <c r="A32" s="73"/>
      <c r="B32" s="43">
        <v>29</v>
      </c>
      <c r="C32" s="73"/>
      <c r="D32" s="45" t="s">
        <v>39</v>
      </c>
      <c r="E32" s="30" t="s">
        <v>69</v>
      </c>
      <c r="F32" s="46" t="s">
        <v>22</v>
      </c>
      <c r="G32" s="46" t="s">
        <v>23</v>
      </c>
      <c r="H32" s="64" t="s">
        <v>24</v>
      </c>
      <c r="I32" s="31">
        <v>2500</v>
      </c>
      <c r="J32" s="41">
        <v>0</v>
      </c>
      <c r="K32" s="58">
        <f t="shared" si="0"/>
        <v>0</v>
      </c>
      <c r="L32" s="42" t="str">
        <f t="shared" si="1"/>
        <v>OK</v>
      </c>
      <c r="M32" s="52"/>
      <c r="N32" s="56"/>
      <c r="O32" s="52"/>
      <c r="P32" s="52"/>
      <c r="Q32" s="56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0" x14ac:dyDescent="0.2">
      <c r="A33" s="73"/>
      <c r="B33" s="43">
        <v>30</v>
      </c>
      <c r="C33" s="73"/>
      <c r="D33" s="45" t="s">
        <v>94</v>
      </c>
      <c r="E33" s="30" t="s">
        <v>69</v>
      </c>
      <c r="F33" s="46" t="s">
        <v>22</v>
      </c>
      <c r="G33" s="46" t="s">
        <v>23</v>
      </c>
      <c r="H33" s="64" t="s">
        <v>24</v>
      </c>
      <c r="I33" s="31">
        <v>929</v>
      </c>
      <c r="J33" s="41">
        <v>0</v>
      </c>
      <c r="K33" s="58">
        <f t="shared" si="0"/>
        <v>0</v>
      </c>
      <c r="L33" s="42" t="str">
        <f t="shared" si="1"/>
        <v>OK</v>
      </c>
      <c r="M33" s="52"/>
      <c r="N33" s="56"/>
      <c r="O33" s="52"/>
      <c r="P33" s="52"/>
      <c r="Q33" s="56"/>
      <c r="R33" s="52"/>
      <c r="S33" s="52"/>
      <c r="T33" s="52"/>
      <c r="U33" s="52"/>
      <c r="V33" s="52"/>
      <c r="W33" s="52"/>
      <c r="X33" s="52"/>
      <c r="Y33" s="52"/>
      <c r="Z33" s="52"/>
    </row>
    <row r="34" spans="1:26" x14ac:dyDescent="0.2">
      <c r="A34" s="73"/>
      <c r="B34" s="43">
        <v>31</v>
      </c>
      <c r="C34" s="73"/>
      <c r="D34" s="45" t="s">
        <v>40</v>
      </c>
      <c r="E34" s="30" t="s">
        <v>69</v>
      </c>
      <c r="F34" s="46" t="s">
        <v>22</v>
      </c>
      <c r="G34" s="46" t="s">
        <v>23</v>
      </c>
      <c r="H34" s="64" t="s">
        <v>24</v>
      </c>
      <c r="I34" s="31">
        <v>300</v>
      </c>
      <c r="J34" s="41">
        <v>0</v>
      </c>
      <c r="K34" s="58">
        <f t="shared" si="0"/>
        <v>0</v>
      </c>
      <c r="L34" s="42" t="str">
        <f t="shared" si="1"/>
        <v>OK</v>
      </c>
      <c r="M34" s="52"/>
      <c r="N34" s="56"/>
      <c r="O34" s="56"/>
      <c r="P34" s="52"/>
      <c r="Q34" s="56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2">
      <c r="A35" s="73"/>
      <c r="B35" s="43">
        <v>32</v>
      </c>
      <c r="C35" s="73"/>
      <c r="D35" s="45" t="s">
        <v>41</v>
      </c>
      <c r="E35" s="30" t="s">
        <v>69</v>
      </c>
      <c r="F35" s="46" t="s">
        <v>27</v>
      </c>
      <c r="G35" s="46" t="s">
        <v>28</v>
      </c>
      <c r="H35" s="64" t="s">
        <v>24</v>
      </c>
      <c r="I35" s="31">
        <v>300</v>
      </c>
      <c r="J35" s="41">
        <v>0</v>
      </c>
      <c r="K35" s="58">
        <f t="shared" si="0"/>
        <v>0</v>
      </c>
      <c r="L35" s="42" t="str">
        <f t="shared" si="1"/>
        <v>OK</v>
      </c>
      <c r="M35" s="52"/>
      <c r="N35" s="56"/>
      <c r="O35" s="56"/>
      <c r="P35" s="52"/>
      <c r="Q35" s="56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2">
      <c r="A36" s="73"/>
      <c r="B36" s="43">
        <v>33</v>
      </c>
      <c r="C36" s="73"/>
      <c r="D36" s="43" t="s">
        <v>42</v>
      </c>
      <c r="E36" s="30" t="s">
        <v>69</v>
      </c>
      <c r="F36" s="30" t="s">
        <v>27</v>
      </c>
      <c r="G36" s="30" t="s">
        <v>28</v>
      </c>
      <c r="H36" s="64" t="s">
        <v>24</v>
      </c>
      <c r="I36" s="31">
        <v>300</v>
      </c>
      <c r="J36" s="41">
        <v>0</v>
      </c>
      <c r="K36" s="58">
        <f t="shared" si="0"/>
        <v>0</v>
      </c>
      <c r="L36" s="42" t="str">
        <f t="shared" si="1"/>
        <v>OK</v>
      </c>
      <c r="M36" s="52"/>
      <c r="N36" s="56"/>
      <c r="O36" s="56"/>
      <c r="P36" s="52"/>
      <c r="Q36" s="56"/>
      <c r="R36" s="52"/>
      <c r="S36" s="52"/>
      <c r="T36" s="52"/>
      <c r="U36" s="52"/>
      <c r="V36" s="52"/>
      <c r="W36" s="52"/>
      <c r="X36" s="52"/>
      <c r="Y36" s="52"/>
      <c r="Z36" s="52"/>
    </row>
    <row r="37" spans="1:26" x14ac:dyDescent="0.2">
      <c r="A37" s="73"/>
      <c r="B37" s="43">
        <v>34</v>
      </c>
      <c r="C37" s="73"/>
      <c r="D37" s="43" t="s">
        <v>95</v>
      </c>
      <c r="E37" s="30" t="s">
        <v>69</v>
      </c>
      <c r="F37" s="30" t="s">
        <v>22</v>
      </c>
      <c r="G37" s="30" t="s">
        <v>23</v>
      </c>
      <c r="H37" s="64" t="s">
        <v>24</v>
      </c>
      <c r="I37" s="31">
        <v>520</v>
      </c>
      <c r="J37" s="41">
        <v>0</v>
      </c>
      <c r="K37" s="58">
        <f t="shared" si="0"/>
        <v>0</v>
      </c>
      <c r="L37" s="42" t="str">
        <f t="shared" si="1"/>
        <v>OK</v>
      </c>
      <c r="M37" s="52"/>
      <c r="N37" s="56"/>
      <c r="O37" s="56"/>
      <c r="P37" s="52"/>
      <c r="Q37" s="56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45" x14ac:dyDescent="0.2">
      <c r="A38" s="73"/>
      <c r="B38" s="43">
        <v>35</v>
      </c>
      <c r="C38" s="73"/>
      <c r="D38" s="45" t="s">
        <v>96</v>
      </c>
      <c r="E38" s="30" t="s">
        <v>69</v>
      </c>
      <c r="F38" s="46" t="s">
        <v>22</v>
      </c>
      <c r="G38" s="46" t="s">
        <v>23</v>
      </c>
      <c r="H38" s="64" t="s">
        <v>24</v>
      </c>
      <c r="I38" s="31">
        <v>350</v>
      </c>
      <c r="J38" s="41">
        <v>0</v>
      </c>
      <c r="K38" s="58">
        <f t="shared" si="0"/>
        <v>0</v>
      </c>
      <c r="L38" s="42" t="str">
        <f t="shared" si="1"/>
        <v>OK</v>
      </c>
      <c r="M38" s="52"/>
      <c r="N38" s="56"/>
      <c r="O38" s="56"/>
      <c r="P38" s="52"/>
      <c r="Q38" s="56"/>
      <c r="R38" s="52"/>
      <c r="S38" s="52"/>
      <c r="T38" s="52"/>
      <c r="U38" s="52"/>
      <c r="V38" s="52"/>
      <c r="W38" s="52"/>
      <c r="X38" s="52"/>
      <c r="Y38" s="52"/>
      <c r="Z38" s="52"/>
    </row>
    <row r="39" spans="1:26" x14ac:dyDescent="0.2">
      <c r="A39" s="73"/>
      <c r="B39" s="43">
        <v>36</v>
      </c>
      <c r="C39" s="73"/>
      <c r="D39" s="45" t="s">
        <v>43</v>
      </c>
      <c r="E39" s="30" t="s">
        <v>69</v>
      </c>
      <c r="F39" s="46" t="s">
        <v>22</v>
      </c>
      <c r="G39" s="46" t="s">
        <v>23</v>
      </c>
      <c r="H39" s="64" t="s">
        <v>24</v>
      </c>
      <c r="I39" s="31">
        <v>250</v>
      </c>
      <c r="J39" s="41">
        <v>0</v>
      </c>
      <c r="K39" s="58">
        <f t="shared" si="0"/>
        <v>0</v>
      </c>
      <c r="L39" s="42" t="str">
        <f t="shared" si="1"/>
        <v>OK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x14ac:dyDescent="0.2">
      <c r="A40" s="73"/>
      <c r="B40" s="43">
        <v>37</v>
      </c>
      <c r="C40" s="73"/>
      <c r="D40" s="45" t="s">
        <v>44</v>
      </c>
      <c r="E40" s="30" t="s">
        <v>69</v>
      </c>
      <c r="F40" s="46" t="s">
        <v>22</v>
      </c>
      <c r="G40" s="46" t="s">
        <v>23</v>
      </c>
      <c r="H40" s="64" t="s">
        <v>24</v>
      </c>
      <c r="I40" s="31">
        <v>1000</v>
      </c>
      <c r="J40" s="41">
        <v>0</v>
      </c>
      <c r="K40" s="58">
        <f t="shared" si="0"/>
        <v>0</v>
      </c>
      <c r="L40" s="42" t="str">
        <f t="shared" si="1"/>
        <v>OK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0" x14ac:dyDescent="0.2">
      <c r="A41" s="73"/>
      <c r="B41" s="43">
        <v>38</v>
      </c>
      <c r="C41" s="73"/>
      <c r="D41" s="45" t="s">
        <v>97</v>
      </c>
      <c r="E41" s="30" t="s">
        <v>69</v>
      </c>
      <c r="F41" s="46" t="s">
        <v>22</v>
      </c>
      <c r="G41" s="46" t="s">
        <v>23</v>
      </c>
      <c r="H41" s="64" t="s">
        <v>24</v>
      </c>
      <c r="I41" s="31">
        <v>1200</v>
      </c>
      <c r="J41" s="41">
        <v>0</v>
      </c>
      <c r="K41" s="58">
        <f t="shared" si="0"/>
        <v>0</v>
      </c>
      <c r="L41" s="42" t="str">
        <f t="shared" si="1"/>
        <v>OK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45" x14ac:dyDescent="0.2">
      <c r="A42" s="73"/>
      <c r="B42" s="43">
        <v>39</v>
      </c>
      <c r="C42" s="73"/>
      <c r="D42" s="45" t="s">
        <v>98</v>
      </c>
      <c r="E42" s="30" t="s">
        <v>69</v>
      </c>
      <c r="F42" s="46" t="s">
        <v>22</v>
      </c>
      <c r="G42" s="46" t="s">
        <v>23</v>
      </c>
      <c r="H42" s="64" t="s">
        <v>24</v>
      </c>
      <c r="I42" s="31">
        <v>1500</v>
      </c>
      <c r="J42" s="41">
        <v>0</v>
      </c>
      <c r="K42" s="58">
        <f t="shared" si="0"/>
        <v>0</v>
      </c>
      <c r="L42" s="42" t="str">
        <f t="shared" si="1"/>
        <v>OK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30" x14ac:dyDescent="0.2">
      <c r="A43" s="73"/>
      <c r="B43" s="43">
        <v>40</v>
      </c>
      <c r="C43" s="73"/>
      <c r="D43" s="45" t="s">
        <v>99</v>
      </c>
      <c r="E43" s="30" t="s">
        <v>69</v>
      </c>
      <c r="F43" s="46" t="s">
        <v>22</v>
      </c>
      <c r="G43" s="46" t="s">
        <v>23</v>
      </c>
      <c r="H43" s="64" t="s">
        <v>24</v>
      </c>
      <c r="I43" s="31">
        <v>1500</v>
      </c>
      <c r="J43" s="41">
        <v>0</v>
      </c>
      <c r="K43" s="58">
        <f t="shared" si="0"/>
        <v>0</v>
      </c>
      <c r="L43" s="42" t="str">
        <f t="shared" si="1"/>
        <v>OK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s="34" customFormat="1" x14ac:dyDescent="0.2">
      <c r="A44" s="73"/>
      <c r="B44" s="43">
        <v>41</v>
      </c>
      <c r="C44" s="73"/>
      <c r="D44" s="45" t="s">
        <v>100</v>
      </c>
      <c r="E44" s="30" t="s">
        <v>69</v>
      </c>
      <c r="F44" s="46" t="s">
        <v>22</v>
      </c>
      <c r="G44" s="46" t="s">
        <v>23</v>
      </c>
      <c r="H44" s="64" t="s">
        <v>24</v>
      </c>
      <c r="I44" s="31">
        <v>1500</v>
      </c>
      <c r="J44" s="41">
        <v>0</v>
      </c>
      <c r="K44" s="58">
        <f t="shared" si="0"/>
        <v>0</v>
      </c>
      <c r="L44" s="42" t="str">
        <f t="shared" si="1"/>
        <v>OK</v>
      </c>
      <c r="M44" s="52"/>
      <c r="N44" s="53"/>
      <c r="O44" s="53"/>
      <c r="P44" s="52"/>
      <c r="Q44" s="53"/>
      <c r="R44" s="52"/>
      <c r="S44" s="53"/>
      <c r="T44" s="52"/>
      <c r="U44" s="52"/>
      <c r="V44" s="52"/>
      <c r="W44" s="52"/>
      <c r="X44" s="52"/>
      <c r="Y44" s="52"/>
      <c r="Z44" s="52"/>
    </row>
    <row r="45" spans="1:26" ht="30" x14ac:dyDescent="0.2">
      <c r="A45" s="73"/>
      <c r="B45" s="43">
        <v>42</v>
      </c>
      <c r="C45" s="73"/>
      <c r="D45" s="45" t="s">
        <v>45</v>
      </c>
      <c r="E45" s="30" t="s">
        <v>69</v>
      </c>
      <c r="F45" s="46" t="s">
        <v>22</v>
      </c>
      <c r="G45" s="46" t="s">
        <v>23</v>
      </c>
      <c r="H45" s="64" t="s">
        <v>24</v>
      </c>
      <c r="I45" s="31">
        <v>500</v>
      </c>
      <c r="J45" s="41">
        <v>0</v>
      </c>
      <c r="K45" s="58">
        <f t="shared" si="0"/>
        <v>0</v>
      </c>
      <c r="L45" s="42" t="str">
        <f t="shared" si="1"/>
        <v>OK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x14ac:dyDescent="0.2">
      <c r="A46" s="73"/>
      <c r="B46" s="43">
        <v>43</v>
      </c>
      <c r="C46" s="73"/>
      <c r="D46" s="45" t="s">
        <v>101</v>
      </c>
      <c r="E46" s="30" t="s">
        <v>69</v>
      </c>
      <c r="F46" s="46" t="s">
        <v>22</v>
      </c>
      <c r="G46" s="46" t="s">
        <v>23</v>
      </c>
      <c r="H46" s="64" t="s">
        <v>24</v>
      </c>
      <c r="I46" s="31">
        <v>500</v>
      </c>
      <c r="J46" s="41">
        <v>0</v>
      </c>
      <c r="K46" s="58">
        <f t="shared" si="0"/>
        <v>0</v>
      </c>
      <c r="L46" s="42" t="str">
        <f t="shared" si="1"/>
        <v>OK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x14ac:dyDescent="0.2">
      <c r="A47" s="73"/>
      <c r="B47" s="43">
        <v>44</v>
      </c>
      <c r="C47" s="73"/>
      <c r="D47" s="45" t="s">
        <v>46</v>
      </c>
      <c r="E47" s="30" t="s">
        <v>69</v>
      </c>
      <c r="F47" s="46" t="s">
        <v>22</v>
      </c>
      <c r="G47" s="46" t="s">
        <v>23</v>
      </c>
      <c r="H47" s="64" t="s">
        <v>24</v>
      </c>
      <c r="I47" s="31">
        <v>1000</v>
      </c>
      <c r="J47" s="41">
        <v>0</v>
      </c>
      <c r="K47" s="58">
        <f t="shared" si="0"/>
        <v>0</v>
      </c>
      <c r="L47" s="42" t="str">
        <f t="shared" si="1"/>
        <v>OK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45" x14ac:dyDescent="0.2">
      <c r="A48" s="73"/>
      <c r="B48" s="43">
        <v>45</v>
      </c>
      <c r="C48" s="73"/>
      <c r="D48" s="43" t="s">
        <v>47</v>
      </c>
      <c r="E48" s="30" t="s">
        <v>69</v>
      </c>
      <c r="F48" s="30" t="s">
        <v>27</v>
      </c>
      <c r="G48" s="30" t="s">
        <v>28</v>
      </c>
      <c r="H48" s="64" t="s">
        <v>24</v>
      </c>
      <c r="I48" s="31">
        <v>1500</v>
      </c>
      <c r="J48" s="41">
        <v>0</v>
      </c>
      <c r="K48" s="58">
        <f t="shared" si="0"/>
        <v>0</v>
      </c>
      <c r="L48" s="42" t="str">
        <f t="shared" si="1"/>
        <v>OK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s="34" customFormat="1" ht="30" x14ac:dyDescent="0.2">
      <c r="A49" s="73"/>
      <c r="B49" s="43">
        <v>46</v>
      </c>
      <c r="C49" s="73"/>
      <c r="D49" s="45" t="s">
        <v>102</v>
      </c>
      <c r="E49" s="30" t="s">
        <v>69</v>
      </c>
      <c r="F49" s="46" t="s">
        <v>22</v>
      </c>
      <c r="G49" s="46">
        <v>50261001</v>
      </c>
      <c r="H49" s="65">
        <v>33903922</v>
      </c>
      <c r="I49" s="31">
        <v>500</v>
      </c>
      <c r="J49" s="41">
        <v>0</v>
      </c>
      <c r="K49" s="58">
        <f t="shared" si="0"/>
        <v>0</v>
      </c>
      <c r="L49" s="42" t="str">
        <f t="shared" si="1"/>
        <v>OK</v>
      </c>
      <c r="M49" s="52"/>
      <c r="N49" s="53"/>
      <c r="O49" s="53"/>
      <c r="P49" s="52"/>
      <c r="Q49" s="53"/>
      <c r="R49" s="52"/>
      <c r="S49" s="53"/>
      <c r="T49" s="52"/>
      <c r="U49" s="52"/>
      <c r="V49" s="52"/>
      <c r="W49" s="52"/>
      <c r="X49" s="52"/>
      <c r="Y49" s="52"/>
      <c r="Z49" s="52"/>
    </row>
    <row r="50" spans="1:26" x14ac:dyDescent="0.2">
      <c r="A50" s="74"/>
      <c r="B50" s="43">
        <v>47</v>
      </c>
      <c r="C50" s="74"/>
      <c r="D50" s="45" t="s">
        <v>48</v>
      </c>
      <c r="E50" s="30" t="s">
        <v>69</v>
      </c>
      <c r="F50" s="46" t="s">
        <v>22</v>
      </c>
      <c r="G50" s="46" t="s">
        <v>23</v>
      </c>
      <c r="H50" s="64" t="s">
        <v>24</v>
      </c>
      <c r="I50" s="31">
        <v>2500</v>
      </c>
      <c r="J50" s="41">
        <v>0</v>
      </c>
      <c r="K50" s="58">
        <f t="shared" si="0"/>
        <v>0</v>
      </c>
      <c r="L50" s="42" t="str">
        <f t="shared" si="1"/>
        <v>OK</v>
      </c>
      <c r="M50" s="52"/>
      <c r="N50" s="56"/>
      <c r="O50" s="56"/>
      <c r="P50" s="52"/>
      <c r="Q50" s="56"/>
      <c r="R50" s="52"/>
      <c r="S50" s="52"/>
      <c r="T50" s="52"/>
      <c r="U50" s="52"/>
      <c r="V50" s="52"/>
      <c r="W50" s="52"/>
      <c r="X50" s="52"/>
      <c r="Y50" s="52"/>
      <c r="Z50" s="52"/>
    </row>
    <row r="51" spans="1:26" x14ac:dyDescent="0.2">
      <c r="I51" s="44"/>
      <c r="J51" s="61">
        <f>SUM(J4:J50)</f>
        <v>140</v>
      </c>
      <c r="K51" s="61">
        <f>SUM(K4:K50)</f>
        <v>132</v>
      </c>
      <c r="M51" s="49" cm="1">
        <f t="array" ref="M51">SUMPRODUCT($I$4:$I$50*M4:M50)</f>
        <v>2950</v>
      </c>
      <c r="N51" s="49" cm="1">
        <f t="array" ref="N51">SUMPRODUCT($I$4:$I$50*N4:N50)</f>
        <v>900</v>
      </c>
      <c r="O51" s="49" cm="1">
        <f t="array" ref="O51">SUMPRODUCT($I$4:$I$50*O4:O50)</f>
        <v>11750</v>
      </c>
      <c r="P51" s="49" cm="1">
        <f t="array" ref="P51">SUMPRODUCT($I$4:$I$50*P4:P50)</f>
        <v>0</v>
      </c>
      <c r="Q51" s="49" cm="1">
        <f t="array" ref="Q51">SUMPRODUCT($I$4:$I$50*Q4:Q50)</f>
        <v>0</v>
      </c>
      <c r="R51" s="49" cm="1">
        <f t="array" ref="R51">SUMPRODUCT($I$4:$I$50*R4:R50)</f>
        <v>0</v>
      </c>
      <c r="S51" s="49" cm="1">
        <f t="array" ref="S51">SUMPRODUCT($I$4:$I$50*S4:S50)</f>
        <v>0</v>
      </c>
      <c r="T51" s="49" cm="1">
        <f t="array" ref="T51">SUMPRODUCT($I$4:$I$50*T4:T50)</f>
        <v>0</v>
      </c>
      <c r="U51" s="49" cm="1">
        <f t="array" ref="U51">SUMPRODUCT($I$4:$I$50*U4:U50)</f>
        <v>0</v>
      </c>
      <c r="V51" s="49" cm="1">
        <f t="array" ref="V51">SUMPRODUCT($I$4:$I$50*V4:V50)</f>
        <v>0</v>
      </c>
      <c r="W51" s="49" cm="1">
        <f t="array" ref="W51">SUMPRODUCT($I$4:$I$50*W4:W50)</f>
        <v>0</v>
      </c>
      <c r="X51" s="49" cm="1">
        <f t="array" ref="X51">SUMPRODUCT($I$4:$I$50*X4:X50)</f>
        <v>0</v>
      </c>
      <c r="Y51" s="49" cm="1">
        <f t="array" ref="Y51">SUMPRODUCT($I$4:$I$50*Y4:Y50)</f>
        <v>0</v>
      </c>
      <c r="Z51" s="49" cm="1">
        <f t="array" ref="Z51">SUMPRODUCT($I$4:$I$50*Z4:Z50)</f>
        <v>0</v>
      </c>
    </row>
  </sheetData>
  <mergeCells count="20">
    <mergeCell ref="A4:A50"/>
    <mergeCell ref="C4:C50"/>
    <mergeCell ref="V1:V2"/>
    <mergeCell ref="W1:W2"/>
    <mergeCell ref="X1:X2"/>
    <mergeCell ref="Y1:Y2"/>
    <mergeCell ref="Z1:Z2"/>
    <mergeCell ref="A2:L2"/>
    <mergeCell ref="P1:P2"/>
    <mergeCell ref="Q1:Q2"/>
    <mergeCell ref="R1:R2"/>
    <mergeCell ref="S1:S2"/>
    <mergeCell ref="T1:T2"/>
    <mergeCell ref="U1:U2"/>
    <mergeCell ref="A1:C1"/>
    <mergeCell ref="D1:I1"/>
    <mergeCell ref="J1:L1"/>
    <mergeCell ref="M1:M2"/>
    <mergeCell ref="N1:N2"/>
    <mergeCell ref="O1:O2"/>
  </mergeCells>
  <conditionalFormatting sqref="K4:K50">
    <cfRule type="cellIs" dxfId="13" priority="1" operator="lessThan">
      <formula>0</formula>
    </cfRule>
  </conditionalFormatting>
  <conditionalFormatting sqref="M4:Z50">
    <cfRule type="cellIs" dxfId="12" priority="2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1"/>
  <sheetViews>
    <sheetView zoomScale="90" zoomScaleNormal="90" workbookViewId="0">
      <selection activeCell="H56" sqref="H56"/>
    </sheetView>
  </sheetViews>
  <sheetFormatPr defaultColWidth="9.7109375" defaultRowHeight="15" x14ac:dyDescent="0.2"/>
  <cols>
    <col min="1" max="2" width="6.42578125" style="3" customWidth="1"/>
    <col min="3" max="3" width="16" style="60" customWidth="1"/>
    <col min="4" max="4" width="42" style="1" customWidth="1"/>
    <col min="5" max="5" width="10.7109375" style="1" customWidth="1"/>
    <col min="6" max="6" width="7.28515625" style="1" customWidth="1"/>
    <col min="7" max="7" width="10.7109375" style="1" customWidth="1"/>
    <col min="8" max="8" width="13.7109375" style="1" customWidth="1"/>
    <col min="9" max="9" width="14.28515625" style="1" customWidth="1"/>
    <col min="10" max="10" width="10" style="47" bestFit="1" customWidth="1"/>
    <col min="11" max="11" width="11" style="22" bestFit="1" customWidth="1"/>
    <col min="12" max="12" width="9" style="48" customWidth="1"/>
    <col min="13" max="14" width="15.140625" style="50" customWidth="1"/>
    <col min="15" max="26" width="13.7109375" style="50" customWidth="1"/>
    <col min="27" max="16384" width="9.7109375" style="3"/>
  </cols>
  <sheetData>
    <row r="1" spans="1:26" ht="39.75" customHeight="1" x14ac:dyDescent="0.2">
      <c r="A1" s="75" t="s">
        <v>84</v>
      </c>
      <c r="B1" s="75"/>
      <c r="C1" s="75"/>
      <c r="D1" s="75" t="s">
        <v>85</v>
      </c>
      <c r="E1" s="75"/>
      <c r="F1" s="75"/>
      <c r="G1" s="75"/>
      <c r="H1" s="75"/>
      <c r="I1" s="75"/>
      <c r="J1" s="76" t="s">
        <v>86</v>
      </c>
      <c r="K1" s="76"/>
      <c r="L1" s="76"/>
      <c r="M1" s="71" t="s">
        <v>103</v>
      </c>
      <c r="N1" s="71" t="s">
        <v>103</v>
      </c>
      <c r="O1" s="71" t="s">
        <v>103</v>
      </c>
      <c r="P1" s="71" t="s">
        <v>103</v>
      </c>
      <c r="Q1" s="71" t="s">
        <v>103</v>
      </c>
      <c r="R1" s="71" t="s">
        <v>103</v>
      </c>
      <c r="S1" s="71" t="s">
        <v>103</v>
      </c>
      <c r="T1" s="71" t="s">
        <v>103</v>
      </c>
      <c r="U1" s="71" t="s">
        <v>103</v>
      </c>
      <c r="V1" s="71" t="s">
        <v>103</v>
      </c>
      <c r="W1" s="71" t="s">
        <v>103</v>
      </c>
      <c r="X1" s="71" t="s">
        <v>103</v>
      </c>
      <c r="Y1" s="71" t="s">
        <v>103</v>
      </c>
      <c r="Z1" s="71" t="s">
        <v>103</v>
      </c>
    </row>
    <row r="2" spans="1:26" ht="18" customHeight="1" x14ac:dyDescent="0.2">
      <c r="A2" s="76" t="s">
        <v>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37.5" customHeight="1" x14ac:dyDescent="0.2">
      <c r="A3" s="35" t="s">
        <v>62</v>
      </c>
      <c r="B3" s="59" t="s">
        <v>63</v>
      </c>
      <c r="C3" s="35" t="s">
        <v>64</v>
      </c>
      <c r="D3" s="35" t="s">
        <v>65</v>
      </c>
      <c r="E3" s="35" t="s">
        <v>67</v>
      </c>
      <c r="F3" s="35" t="s">
        <v>20</v>
      </c>
      <c r="G3" s="35" t="s">
        <v>68</v>
      </c>
      <c r="H3" s="35" t="s">
        <v>21</v>
      </c>
      <c r="I3" s="36" t="s">
        <v>66</v>
      </c>
      <c r="J3" s="37" t="s">
        <v>2</v>
      </c>
      <c r="K3" s="38" t="s">
        <v>0</v>
      </c>
      <c r="L3" s="39" t="s">
        <v>1</v>
      </c>
      <c r="M3" s="33" t="s">
        <v>60</v>
      </c>
      <c r="N3" s="33" t="s">
        <v>60</v>
      </c>
      <c r="O3" s="33" t="s">
        <v>60</v>
      </c>
      <c r="P3" s="33" t="s">
        <v>60</v>
      </c>
      <c r="Q3" s="33" t="s">
        <v>60</v>
      </c>
      <c r="R3" s="33" t="s">
        <v>60</v>
      </c>
      <c r="S3" s="33" t="s">
        <v>60</v>
      </c>
      <c r="T3" s="33" t="s">
        <v>60</v>
      </c>
      <c r="U3" s="33" t="s">
        <v>60</v>
      </c>
      <c r="V3" s="33" t="s">
        <v>60</v>
      </c>
      <c r="W3" s="33" t="s">
        <v>60</v>
      </c>
      <c r="X3" s="33" t="s">
        <v>60</v>
      </c>
      <c r="Y3" s="33" t="s">
        <v>60</v>
      </c>
      <c r="Z3" s="33" t="s">
        <v>60</v>
      </c>
    </row>
    <row r="4" spans="1:26" ht="30" x14ac:dyDescent="0.2">
      <c r="A4" s="72">
        <v>1</v>
      </c>
      <c r="B4" s="43">
        <v>1</v>
      </c>
      <c r="C4" s="72" t="s">
        <v>87</v>
      </c>
      <c r="D4" s="43" t="s">
        <v>11</v>
      </c>
      <c r="E4" s="30" t="s">
        <v>69</v>
      </c>
      <c r="F4" s="30" t="s">
        <v>22</v>
      </c>
      <c r="G4" s="30" t="s">
        <v>23</v>
      </c>
      <c r="H4" s="30" t="s">
        <v>24</v>
      </c>
      <c r="I4" s="62">
        <v>1900</v>
      </c>
      <c r="J4" s="40">
        <v>5</v>
      </c>
      <c r="K4" s="63">
        <f t="shared" ref="K4:K50" si="0">J4-(SUM(M4:Z4))</f>
        <v>5</v>
      </c>
      <c r="L4" s="42" t="str">
        <f>IF(K4&lt;0,"ATENÇÃO","OK")</f>
        <v>OK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30" x14ac:dyDescent="0.2">
      <c r="A5" s="73"/>
      <c r="B5" s="43">
        <v>2</v>
      </c>
      <c r="C5" s="73"/>
      <c r="D5" s="43" t="s">
        <v>12</v>
      </c>
      <c r="E5" s="30" t="s">
        <v>69</v>
      </c>
      <c r="F5" s="30" t="s">
        <v>22</v>
      </c>
      <c r="G5" s="30" t="s">
        <v>23</v>
      </c>
      <c r="H5" s="30" t="s">
        <v>24</v>
      </c>
      <c r="I5" s="62">
        <v>1900</v>
      </c>
      <c r="J5" s="40">
        <v>5</v>
      </c>
      <c r="K5" s="63">
        <f t="shared" si="0"/>
        <v>5</v>
      </c>
      <c r="L5" s="42" t="str">
        <f t="shared" ref="L5:L50" si="1">IF(K5&lt;0,"ATENÇÃO","OK")</f>
        <v>OK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">
      <c r="A6" s="73"/>
      <c r="B6" s="43">
        <v>3</v>
      </c>
      <c r="C6" s="73"/>
      <c r="D6" s="43" t="s">
        <v>13</v>
      </c>
      <c r="E6" s="30" t="s">
        <v>69</v>
      </c>
      <c r="F6" s="30" t="s">
        <v>22</v>
      </c>
      <c r="G6" s="30" t="s">
        <v>49</v>
      </c>
      <c r="H6" s="30" t="s">
        <v>24</v>
      </c>
      <c r="I6" s="62">
        <v>1900</v>
      </c>
      <c r="J6" s="40">
        <v>5</v>
      </c>
      <c r="K6" s="63">
        <f t="shared" si="0"/>
        <v>5</v>
      </c>
      <c r="L6" s="42" t="str">
        <f t="shared" si="1"/>
        <v>OK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x14ac:dyDescent="0.2">
      <c r="A7" s="73"/>
      <c r="B7" s="43">
        <v>4</v>
      </c>
      <c r="C7" s="73"/>
      <c r="D7" s="43" t="s">
        <v>70</v>
      </c>
      <c r="E7" s="30" t="s">
        <v>69</v>
      </c>
      <c r="F7" s="30" t="s">
        <v>22</v>
      </c>
      <c r="G7" s="30" t="s">
        <v>23</v>
      </c>
      <c r="H7" s="30" t="s">
        <v>24</v>
      </c>
      <c r="I7" s="62">
        <v>2500</v>
      </c>
      <c r="J7" s="40">
        <v>2</v>
      </c>
      <c r="K7" s="63">
        <f t="shared" si="0"/>
        <v>2</v>
      </c>
      <c r="L7" s="42" t="str">
        <f t="shared" si="1"/>
        <v>OK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30" x14ac:dyDescent="0.2">
      <c r="A8" s="73"/>
      <c r="B8" s="43">
        <v>5</v>
      </c>
      <c r="C8" s="73"/>
      <c r="D8" s="43" t="s">
        <v>14</v>
      </c>
      <c r="E8" s="30" t="s">
        <v>69</v>
      </c>
      <c r="F8" s="30" t="s">
        <v>22</v>
      </c>
      <c r="G8" s="30" t="s">
        <v>23</v>
      </c>
      <c r="H8" s="30" t="s">
        <v>24</v>
      </c>
      <c r="I8" s="62">
        <v>1900</v>
      </c>
      <c r="J8" s="40">
        <v>5</v>
      </c>
      <c r="K8" s="63">
        <f t="shared" si="0"/>
        <v>5</v>
      </c>
      <c r="L8" s="42" t="str">
        <f t="shared" si="1"/>
        <v>OK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30" x14ac:dyDescent="0.2">
      <c r="A9" s="73"/>
      <c r="B9" s="43">
        <v>6</v>
      </c>
      <c r="C9" s="73"/>
      <c r="D9" s="43" t="s">
        <v>15</v>
      </c>
      <c r="E9" s="30" t="s">
        <v>69</v>
      </c>
      <c r="F9" s="30" t="s">
        <v>22</v>
      </c>
      <c r="G9" s="30" t="s">
        <v>23</v>
      </c>
      <c r="H9" s="30" t="s">
        <v>24</v>
      </c>
      <c r="I9" s="62">
        <v>1900</v>
      </c>
      <c r="J9" s="40">
        <v>5</v>
      </c>
      <c r="K9" s="63">
        <f t="shared" si="0"/>
        <v>5</v>
      </c>
      <c r="L9" s="42" t="str">
        <f t="shared" si="1"/>
        <v>OK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30" x14ac:dyDescent="0.2">
      <c r="A10" s="73"/>
      <c r="B10" s="43">
        <v>7</v>
      </c>
      <c r="C10" s="73"/>
      <c r="D10" s="43" t="s">
        <v>16</v>
      </c>
      <c r="E10" s="30" t="s">
        <v>69</v>
      </c>
      <c r="F10" s="30" t="s">
        <v>22</v>
      </c>
      <c r="G10" s="30" t="s">
        <v>50</v>
      </c>
      <c r="H10" s="30" t="s">
        <v>24</v>
      </c>
      <c r="I10" s="62">
        <v>2000</v>
      </c>
      <c r="J10" s="40">
        <v>5</v>
      </c>
      <c r="K10" s="63">
        <f t="shared" si="0"/>
        <v>5</v>
      </c>
      <c r="L10" s="42" t="str">
        <f t="shared" si="1"/>
        <v>OK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30" x14ac:dyDescent="0.2">
      <c r="A11" s="73"/>
      <c r="B11" s="43">
        <v>8</v>
      </c>
      <c r="C11" s="73"/>
      <c r="D11" s="43" t="s">
        <v>17</v>
      </c>
      <c r="E11" s="30" t="s">
        <v>69</v>
      </c>
      <c r="F11" s="30" t="s">
        <v>22</v>
      </c>
      <c r="G11" s="30" t="s">
        <v>50</v>
      </c>
      <c r="H11" s="30" t="s">
        <v>24</v>
      </c>
      <c r="I11" s="62">
        <v>2000</v>
      </c>
      <c r="J11" s="40">
        <v>3</v>
      </c>
      <c r="K11" s="63">
        <f t="shared" si="0"/>
        <v>3</v>
      </c>
      <c r="L11" s="42" t="str">
        <f t="shared" si="1"/>
        <v>OK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30" x14ac:dyDescent="0.2">
      <c r="A12" s="73"/>
      <c r="B12" s="43">
        <v>9</v>
      </c>
      <c r="C12" s="73"/>
      <c r="D12" s="43" t="s">
        <v>18</v>
      </c>
      <c r="E12" s="30" t="s">
        <v>69</v>
      </c>
      <c r="F12" s="30" t="s">
        <v>22</v>
      </c>
      <c r="G12" s="30" t="s">
        <v>49</v>
      </c>
      <c r="H12" s="30" t="s">
        <v>24</v>
      </c>
      <c r="I12" s="62">
        <v>1900</v>
      </c>
      <c r="J12" s="40">
        <v>5</v>
      </c>
      <c r="K12" s="63">
        <f t="shared" si="0"/>
        <v>5</v>
      </c>
      <c r="L12" s="42" t="str">
        <f t="shared" si="1"/>
        <v>OK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s="34" customFormat="1" ht="30" x14ac:dyDescent="0.2">
      <c r="A13" s="73"/>
      <c r="B13" s="43">
        <v>10</v>
      </c>
      <c r="C13" s="73"/>
      <c r="D13" s="43" t="s">
        <v>88</v>
      </c>
      <c r="E13" s="30" t="s">
        <v>69</v>
      </c>
      <c r="F13" s="30" t="s">
        <v>22</v>
      </c>
      <c r="G13" s="30" t="s">
        <v>51</v>
      </c>
      <c r="H13" s="30" t="s">
        <v>24</v>
      </c>
      <c r="I13" s="62">
        <v>500</v>
      </c>
      <c r="J13" s="40">
        <v>5</v>
      </c>
      <c r="K13" s="63">
        <f t="shared" si="0"/>
        <v>5</v>
      </c>
      <c r="L13" s="42" t="str">
        <f t="shared" si="1"/>
        <v>OK</v>
      </c>
      <c r="M13" s="52"/>
      <c r="N13" s="53"/>
      <c r="O13" s="53"/>
      <c r="P13" s="52"/>
      <c r="Q13" s="53"/>
      <c r="R13" s="52"/>
      <c r="S13" s="53"/>
      <c r="T13" s="52"/>
      <c r="U13" s="52"/>
      <c r="V13" s="52"/>
      <c r="W13" s="52"/>
      <c r="X13" s="52"/>
      <c r="Y13" s="52"/>
      <c r="Z13" s="52"/>
    </row>
    <row r="14" spans="1:26" ht="30" x14ac:dyDescent="0.2">
      <c r="A14" s="73"/>
      <c r="B14" s="43">
        <v>11</v>
      </c>
      <c r="C14" s="73"/>
      <c r="D14" s="43" t="s">
        <v>52</v>
      </c>
      <c r="E14" s="30" t="s">
        <v>69</v>
      </c>
      <c r="F14" s="30" t="s">
        <v>22</v>
      </c>
      <c r="G14" s="30" t="s">
        <v>51</v>
      </c>
      <c r="H14" s="30" t="s">
        <v>24</v>
      </c>
      <c r="I14" s="62">
        <v>500</v>
      </c>
      <c r="J14" s="40">
        <v>5</v>
      </c>
      <c r="K14" s="63">
        <f t="shared" si="0"/>
        <v>5</v>
      </c>
      <c r="L14" s="42" t="str">
        <f t="shared" si="1"/>
        <v>OK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s="34" customFormat="1" x14ac:dyDescent="0.2">
      <c r="A15" s="73"/>
      <c r="B15" s="43">
        <v>12</v>
      </c>
      <c r="C15" s="73"/>
      <c r="D15" s="43" t="s">
        <v>89</v>
      </c>
      <c r="E15" s="30" t="s">
        <v>69</v>
      </c>
      <c r="F15" s="30" t="s">
        <v>22</v>
      </c>
      <c r="G15" s="30" t="s">
        <v>53</v>
      </c>
      <c r="H15" s="30" t="s">
        <v>24</v>
      </c>
      <c r="I15" s="62">
        <v>1000</v>
      </c>
      <c r="J15" s="40">
        <v>10</v>
      </c>
      <c r="K15" s="63">
        <f t="shared" si="0"/>
        <v>10</v>
      </c>
      <c r="L15" s="42" t="str">
        <f t="shared" si="1"/>
        <v>OK</v>
      </c>
      <c r="M15" s="52"/>
      <c r="N15" s="53"/>
      <c r="O15" s="53"/>
      <c r="P15" s="52"/>
      <c r="Q15" s="53"/>
      <c r="R15" s="52"/>
      <c r="S15" s="53"/>
      <c r="T15" s="52"/>
      <c r="U15" s="52"/>
      <c r="V15" s="52"/>
      <c r="W15" s="52"/>
      <c r="X15" s="52"/>
      <c r="Y15" s="52"/>
      <c r="Z15" s="52"/>
    </row>
    <row r="16" spans="1:26" x14ac:dyDescent="0.2">
      <c r="A16" s="73"/>
      <c r="B16" s="43">
        <v>13</v>
      </c>
      <c r="C16" s="73"/>
      <c r="D16" s="43" t="s">
        <v>90</v>
      </c>
      <c r="E16" s="30" t="s">
        <v>69</v>
      </c>
      <c r="F16" s="30" t="s">
        <v>22</v>
      </c>
      <c r="G16" s="30" t="s">
        <v>53</v>
      </c>
      <c r="H16" s="30" t="s">
        <v>24</v>
      </c>
      <c r="I16" s="62">
        <v>1200</v>
      </c>
      <c r="J16" s="40">
        <v>10</v>
      </c>
      <c r="K16" s="63">
        <f t="shared" si="0"/>
        <v>10</v>
      </c>
      <c r="L16" s="42" t="str">
        <f t="shared" si="1"/>
        <v>OK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73"/>
      <c r="B17" s="43">
        <v>14</v>
      </c>
      <c r="C17" s="73"/>
      <c r="D17" s="43" t="s">
        <v>54</v>
      </c>
      <c r="E17" s="30" t="s">
        <v>69</v>
      </c>
      <c r="F17" s="30" t="s">
        <v>22</v>
      </c>
      <c r="G17" s="30" t="s">
        <v>53</v>
      </c>
      <c r="H17" s="30" t="s">
        <v>24</v>
      </c>
      <c r="I17" s="62">
        <v>10000</v>
      </c>
      <c r="J17" s="40">
        <v>1</v>
      </c>
      <c r="K17" s="63">
        <f t="shared" si="0"/>
        <v>1</v>
      </c>
      <c r="L17" s="42" t="str">
        <f t="shared" si="1"/>
        <v>OK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73"/>
      <c r="B18" s="43">
        <v>15</v>
      </c>
      <c r="C18" s="73"/>
      <c r="D18" s="43" t="s">
        <v>55</v>
      </c>
      <c r="E18" s="30" t="s">
        <v>69</v>
      </c>
      <c r="F18" s="30" t="s">
        <v>22</v>
      </c>
      <c r="G18" s="30" t="s">
        <v>51</v>
      </c>
      <c r="H18" s="30" t="s">
        <v>24</v>
      </c>
      <c r="I18" s="62">
        <v>500</v>
      </c>
      <c r="J18" s="40">
        <v>2</v>
      </c>
      <c r="K18" s="63">
        <f t="shared" si="0"/>
        <v>2</v>
      </c>
      <c r="L18" s="42" t="str">
        <f t="shared" si="1"/>
        <v>OK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x14ac:dyDescent="0.2">
      <c r="A19" s="73"/>
      <c r="B19" s="43">
        <v>16</v>
      </c>
      <c r="C19" s="73"/>
      <c r="D19" s="43" t="s">
        <v>56</v>
      </c>
      <c r="E19" s="30" t="s">
        <v>69</v>
      </c>
      <c r="F19" s="30" t="s">
        <v>22</v>
      </c>
      <c r="G19" s="30" t="s">
        <v>25</v>
      </c>
      <c r="H19" s="30" t="s">
        <v>24</v>
      </c>
      <c r="I19" s="62">
        <v>500</v>
      </c>
      <c r="J19" s="40">
        <v>8</v>
      </c>
      <c r="K19" s="63">
        <f t="shared" si="0"/>
        <v>8</v>
      </c>
      <c r="L19" s="42" t="str">
        <f t="shared" si="1"/>
        <v>OK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s="34" customFormat="1" ht="30" x14ac:dyDescent="0.2">
      <c r="A20" s="73"/>
      <c r="B20" s="43">
        <v>17</v>
      </c>
      <c r="C20" s="73"/>
      <c r="D20" s="43" t="s">
        <v>91</v>
      </c>
      <c r="E20" s="30" t="s">
        <v>69</v>
      </c>
      <c r="F20" s="30" t="s">
        <v>22</v>
      </c>
      <c r="G20" s="30" t="s">
        <v>25</v>
      </c>
      <c r="H20" s="30" t="s">
        <v>24</v>
      </c>
      <c r="I20" s="62">
        <v>2500</v>
      </c>
      <c r="J20" s="40">
        <v>0</v>
      </c>
      <c r="K20" s="63">
        <f t="shared" si="0"/>
        <v>0</v>
      </c>
      <c r="L20" s="42" t="str">
        <f t="shared" si="1"/>
        <v>OK</v>
      </c>
      <c r="M20" s="52"/>
      <c r="N20" s="53"/>
      <c r="O20" s="53"/>
      <c r="P20" s="52"/>
      <c r="Q20" s="53"/>
      <c r="R20" s="52"/>
      <c r="S20" s="53"/>
      <c r="T20" s="52"/>
      <c r="U20" s="52"/>
      <c r="V20" s="52"/>
      <c r="W20" s="52"/>
      <c r="X20" s="52"/>
      <c r="Y20" s="52"/>
      <c r="Z20" s="52"/>
    </row>
    <row r="21" spans="1:26" ht="30" x14ac:dyDescent="0.2">
      <c r="A21" s="73"/>
      <c r="B21" s="43">
        <v>18</v>
      </c>
      <c r="C21" s="73"/>
      <c r="D21" s="43" t="s">
        <v>57</v>
      </c>
      <c r="E21" s="30" t="s">
        <v>69</v>
      </c>
      <c r="F21" s="30" t="s">
        <v>22</v>
      </c>
      <c r="G21" s="30" t="s">
        <v>25</v>
      </c>
      <c r="H21" s="30" t="s">
        <v>24</v>
      </c>
      <c r="I21" s="62">
        <v>2500</v>
      </c>
      <c r="J21" s="40">
        <v>5</v>
      </c>
      <c r="K21" s="63">
        <f t="shared" si="0"/>
        <v>5</v>
      </c>
      <c r="L21" s="42" t="str">
        <f t="shared" si="1"/>
        <v>OK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30" x14ac:dyDescent="0.2">
      <c r="A22" s="73"/>
      <c r="B22" s="43">
        <v>19</v>
      </c>
      <c r="C22" s="73"/>
      <c r="D22" s="43" t="s">
        <v>58</v>
      </c>
      <c r="E22" s="30" t="s">
        <v>69</v>
      </c>
      <c r="F22" s="30" t="s">
        <v>22</v>
      </c>
      <c r="G22" s="30" t="s">
        <v>59</v>
      </c>
      <c r="H22" s="30" t="s">
        <v>24</v>
      </c>
      <c r="I22" s="62">
        <v>1500</v>
      </c>
      <c r="J22" s="41">
        <v>4</v>
      </c>
      <c r="K22" s="63">
        <f t="shared" si="0"/>
        <v>4</v>
      </c>
      <c r="L22" s="42" t="str">
        <f t="shared" si="1"/>
        <v>OK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73"/>
      <c r="B23" s="43">
        <v>20</v>
      </c>
      <c r="C23" s="73"/>
      <c r="D23" s="43" t="s">
        <v>92</v>
      </c>
      <c r="E23" s="30" t="s">
        <v>69</v>
      </c>
      <c r="F23" s="30" t="s">
        <v>22</v>
      </c>
      <c r="G23" s="30" t="s">
        <v>26</v>
      </c>
      <c r="H23" s="30" t="s">
        <v>24</v>
      </c>
      <c r="I23" s="62">
        <v>500</v>
      </c>
      <c r="J23" s="41">
        <v>14</v>
      </c>
      <c r="K23" s="63">
        <f t="shared" si="0"/>
        <v>14</v>
      </c>
      <c r="L23" s="42" t="str">
        <f t="shared" si="1"/>
        <v>OK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73"/>
      <c r="B24" s="43">
        <v>21</v>
      </c>
      <c r="C24" s="73"/>
      <c r="D24" s="43" t="s">
        <v>93</v>
      </c>
      <c r="E24" s="30" t="s">
        <v>69</v>
      </c>
      <c r="F24" s="30" t="s">
        <v>22</v>
      </c>
      <c r="G24" s="30" t="s">
        <v>26</v>
      </c>
      <c r="H24" s="30" t="s">
        <v>24</v>
      </c>
      <c r="I24" s="31">
        <v>500</v>
      </c>
      <c r="J24" s="41">
        <v>0</v>
      </c>
      <c r="K24" s="63">
        <f t="shared" si="0"/>
        <v>0</v>
      </c>
      <c r="L24" s="42" t="str">
        <f t="shared" si="1"/>
        <v>OK</v>
      </c>
      <c r="M24" s="52"/>
      <c r="N24" s="54"/>
      <c r="O24" s="54"/>
      <c r="P24" s="52"/>
      <c r="Q24" s="54"/>
      <c r="R24" s="52"/>
      <c r="S24" s="52"/>
      <c r="T24" s="52"/>
      <c r="U24" s="52"/>
      <c r="V24" s="52"/>
      <c r="W24" s="52"/>
      <c r="X24" s="52"/>
      <c r="Y24" s="52"/>
      <c r="Z24" s="52"/>
    </row>
    <row r="25" spans="1:26" s="34" customFormat="1" x14ac:dyDescent="0.2">
      <c r="A25" s="73"/>
      <c r="B25" s="43">
        <v>22</v>
      </c>
      <c r="C25" s="73"/>
      <c r="D25" s="43" t="s">
        <v>36</v>
      </c>
      <c r="E25" s="30" t="s">
        <v>69</v>
      </c>
      <c r="F25" s="30" t="s">
        <v>27</v>
      </c>
      <c r="G25" s="30" t="s">
        <v>28</v>
      </c>
      <c r="H25" s="30" t="s">
        <v>24</v>
      </c>
      <c r="I25" s="31">
        <v>2950</v>
      </c>
      <c r="J25" s="41">
        <v>5</v>
      </c>
      <c r="K25" s="63">
        <f t="shared" si="0"/>
        <v>5</v>
      </c>
      <c r="L25" s="42" t="str">
        <f t="shared" si="1"/>
        <v>OK</v>
      </c>
      <c r="M25" s="52"/>
      <c r="N25" s="55"/>
      <c r="O25" s="55"/>
      <c r="P25" s="52"/>
      <c r="Q25" s="55"/>
      <c r="R25" s="52"/>
      <c r="S25" s="53"/>
      <c r="T25" s="52"/>
      <c r="U25" s="52"/>
      <c r="V25" s="52"/>
      <c r="W25" s="52"/>
      <c r="X25" s="52"/>
      <c r="Y25" s="52"/>
      <c r="Z25" s="52"/>
    </row>
    <row r="26" spans="1:26" x14ac:dyDescent="0.2">
      <c r="A26" s="73"/>
      <c r="B26" s="43">
        <v>23</v>
      </c>
      <c r="C26" s="73"/>
      <c r="D26" s="43" t="s">
        <v>19</v>
      </c>
      <c r="E26" s="30" t="s">
        <v>69</v>
      </c>
      <c r="F26" s="30" t="s">
        <v>27</v>
      </c>
      <c r="G26" s="30" t="s">
        <v>28</v>
      </c>
      <c r="H26" s="30" t="s">
        <v>24</v>
      </c>
      <c r="I26" s="31">
        <v>2950</v>
      </c>
      <c r="J26" s="41">
        <v>5</v>
      </c>
      <c r="K26" s="63">
        <f t="shared" si="0"/>
        <v>5</v>
      </c>
      <c r="L26" s="42" t="str">
        <f t="shared" si="1"/>
        <v>OK</v>
      </c>
      <c r="M26" s="52"/>
      <c r="N26" s="54"/>
      <c r="O26" s="54"/>
      <c r="P26" s="52"/>
      <c r="Q26" s="54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73"/>
      <c r="B27" s="43">
        <v>24</v>
      </c>
      <c r="C27" s="73"/>
      <c r="D27" s="43" t="s">
        <v>31</v>
      </c>
      <c r="E27" s="30" t="s">
        <v>69</v>
      </c>
      <c r="F27" s="30" t="s">
        <v>27</v>
      </c>
      <c r="G27" s="30" t="s">
        <v>28</v>
      </c>
      <c r="H27" s="30" t="s">
        <v>24</v>
      </c>
      <c r="I27" s="31">
        <v>900</v>
      </c>
      <c r="J27" s="41">
        <v>4</v>
      </c>
      <c r="K27" s="63">
        <f t="shared" si="0"/>
        <v>4</v>
      </c>
      <c r="L27" s="42" t="str">
        <f t="shared" si="1"/>
        <v>OK</v>
      </c>
      <c r="M27" s="52"/>
      <c r="N27" s="54"/>
      <c r="O27" s="54"/>
      <c r="P27" s="52"/>
      <c r="Q27" s="54"/>
      <c r="R27" s="52"/>
      <c r="S27" s="52"/>
      <c r="T27" s="52"/>
      <c r="U27" s="52"/>
      <c r="V27" s="52"/>
      <c r="W27" s="52"/>
      <c r="X27" s="52"/>
      <c r="Y27" s="52"/>
      <c r="Z27" s="52"/>
    </row>
    <row r="28" spans="1:26" s="34" customFormat="1" x14ac:dyDescent="0.2">
      <c r="A28" s="73"/>
      <c r="B28" s="43">
        <v>25</v>
      </c>
      <c r="C28" s="73"/>
      <c r="D28" s="43" t="s">
        <v>37</v>
      </c>
      <c r="E28" s="30" t="s">
        <v>69</v>
      </c>
      <c r="F28" s="30" t="s">
        <v>22</v>
      </c>
      <c r="G28" s="30" t="s">
        <v>29</v>
      </c>
      <c r="H28" s="30" t="s">
        <v>24</v>
      </c>
      <c r="I28" s="31">
        <v>8</v>
      </c>
      <c r="J28" s="41">
        <v>2000</v>
      </c>
      <c r="K28" s="63">
        <f t="shared" si="0"/>
        <v>2000</v>
      </c>
      <c r="L28" s="42" t="str">
        <f t="shared" si="1"/>
        <v>OK</v>
      </c>
      <c r="M28" s="52"/>
      <c r="N28" s="55"/>
      <c r="O28" s="55"/>
      <c r="P28" s="52"/>
      <c r="Q28" s="55"/>
      <c r="R28" s="52"/>
      <c r="S28" s="53"/>
      <c r="T28" s="52"/>
      <c r="U28" s="52"/>
      <c r="V28" s="52"/>
      <c r="W28" s="52"/>
      <c r="X28" s="52"/>
      <c r="Y28" s="52"/>
      <c r="Z28" s="52"/>
    </row>
    <row r="29" spans="1:26" s="34" customFormat="1" x14ac:dyDescent="0.2">
      <c r="A29" s="73"/>
      <c r="B29" s="43">
        <v>26</v>
      </c>
      <c r="C29" s="73"/>
      <c r="D29" s="43" t="s">
        <v>38</v>
      </c>
      <c r="E29" s="30" t="s">
        <v>69</v>
      </c>
      <c r="F29" s="30" t="s">
        <v>22</v>
      </c>
      <c r="G29" s="30" t="s">
        <v>30</v>
      </c>
      <c r="H29" s="30" t="s">
        <v>24</v>
      </c>
      <c r="I29" s="31">
        <v>10</v>
      </c>
      <c r="J29" s="41">
        <v>500</v>
      </c>
      <c r="K29" s="58">
        <f t="shared" si="0"/>
        <v>500</v>
      </c>
      <c r="L29" s="42" t="str">
        <f t="shared" si="1"/>
        <v>OK</v>
      </c>
      <c r="M29" s="52"/>
      <c r="N29" s="55"/>
      <c r="O29" s="55"/>
      <c r="P29" s="52"/>
      <c r="Q29" s="55"/>
      <c r="R29" s="52"/>
      <c r="S29" s="53"/>
      <c r="T29" s="52"/>
      <c r="U29" s="52"/>
      <c r="V29" s="52"/>
      <c r="W29" s="52"/>
      <c r="X29" s="52"/>
      <c r="Y29" s="52"/>
      <c r="Z29" s="52"/>
    </row>
    <row r="30" spans="1:26" x14ac:dyDescent="0.2">
      <c r="A30" s="73"/>
      <c r="B30" s="43">
        <v>27</v>
      </c>
      <c r="C30" s="73"/>
      <c r="D30" s="43" t="s">
        <v>32</v>
      </c>
      <c r="E30" s="30" t="s">
        <v>69</v>
      </c>
      <c r="F30" s="30" t="s">
        <v>27</v>
      </c>
      <c r="G30" s="30" t="s">
        <v>28</v>
      </c>
      <c r="H30" s="30" t="s">
        <v>24</v>
      </c>
      <c r="I30" s="31">
        <v>900</v>
      </c>
      <c r="J30" s="41">
        <v>4</v>
      </c>
      <c r="K30" s="58">
        <f t="shared" si="0"/>
        <v>4</v>
      </c>
      <c r="L30" s="42" t="str">
        <f t="shared" si="1"/>
        <v>OK</v>
      </c>
      <c r="M30" s="52"/>
      <c r="N30" s="54"/>
      <c r="O30" s="54"/>
      <c r="P30" s="52"/>
      <c r="Q30" s="54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73"/>
      <c r="B31" s="43">
        <v>28</v>
      </c>
      <c r="C31" s="73"/>
      <c r="D31" s="45" t="s">
        <v>33</v>
      </c>
      <c r="E31" s="30" t="s">
        <v>69</v>
      </c>
      <c r="F31" s="46" t="s">
        <v>35</v>
      </c>
      <c r="G31" s="46" t="s">
        <v>34</v>
      </c>
      <c r="H31" s="30" t="s">
        <v>24</v>
      </c>
      <c r="I31" s="31">
        <v>2000</v>
      </c>
      <c r="J31" s="41">
        <v>4</v>
      </c>
      <c r="K31" s="58">
        <f t="shared" si="0"/>
        <v>4</v>
      </c>
      <c r="L31" s="42" t="str">
        <f t="shared" si="1"/>
        <v>OK</v>
      </c>
      <c r="M31" s="52"/>
      <c r="N31" s="57"/>
      <c r="O31" s="54"/>
      <c r="P31" s="52"/>
      <c r="Q31" s="5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0" x14ac:dyDescent="0.2">
      <c r="A32" s="73"/>
      <c r="B32" s="43">
        <v>29</v>
      </c>
      <c r="C32" s="73"/>
      <c r="D32" s="45" t="s">
        <v>39</v>
      </c>
      <c r="E32" s="30" t="s">
        <v>69</v>
      </c>
      <c r="F32" s="46" t="s">
        <v>22</v>
      </c>
      <c r="G32" s="46" t="s">
        <v>23</v>
      </c>
      <c r="H32" s="64" t="s">
        <v>24</v>
      </c>
      <c r="I32" s="31">
        <v>2500</v>
      </c>
      <c r="J32" s="41">
        <v>0</v>
      </c>
      <c r="K32" s="58">
        <f t="shared" si="0"/>
        <v>0</v>
      </c>
      <c r="L32" s="42" t="str">
        <f t="shared" si="1"/>
        <v>OK</v>
      </c>
      <c r="M32" s="52"/>
      <c r="N32" s="56"/>
      <c r="O32" s="52"/>
      <c r="P32" s="52"/>
      <c r="Q32" s="56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0" x14ac:dyDescent="0.2">
      <c r="A33" s="73"/>
      <c r="B33" s="43">
        <v>30</v>
      </c>
      <c r="C33" s="73"/>
      <c r="D33" s="45" t="s">
        <v>94</v>
      </c>
      <c r="E33" s="30" t="s">
        <v>69</v>
      </c>
      <c r="F33" s="46" t="s">
        <v>22</v>
      </c>
      <c r="G33" s="46" t="s">
        <v>23</v>
      </c>
      <c r="H33" s="64" t="s">
        <v>24</v>
      </c>
      <c r="I33" s="31">
        <v>929</v>
      </c>
      <c r="J33" s="41">
        <v>0</v>
      </c>
      <c r="K33" s="58">
        <f t="shared" si="0"/>
        <v>0</v>
      </c>
      <c r="L33" s="42" t="str">
        <f t="shared" si="1"/>
        <v>OK</v>
      </c>
      <c r="M33" s="52"/>
      <c r="N33" s="56"/>
      <c r="O33" s="52"/>
      <c r="P33" s="52"/>
      <c r="Q33" s="56"/>
      <c r="R33" s="52"/>
      <c r="S33" s="52"/>
      <c r="T33" s="52"/>
      <c r="U33" s="52"/>
      <c r="V33" s="52"/>
      <c r="W33" s="52"/>
      <c r="X33" s="52"/>
      <c r="Y33" s="52"/>
      <c r="Z33" s="52"/>
    </row>
    <row r="34" spans="1:26" x14ac:dyDescent="0.2">
      <c r="A34" s="73"/>
      <c r="B34" s="43">
        <v>31</v>
      </c>
      <c r="C34" s="73"/>
      <c r="D34" s="45" t="s">
        <v>40</v>
      </c>
      <c r="E34" s="30" t="s">
        <v>69</v>
      </c>
      <c r="F34" s="46" t="s">
        <v>22</v>
      </c>
      <c r="G34" s="46" t="s">
        <v>23</v>
      </c>
      <c r="H34" s="64" t="s">
        <v>24</v>
      </c>
      <c r="I34" s="31">
        <v>300</v>
      </c>
      <c r="J34" s="41">
        <v>0</v>
      </c>
      <c r="K34" s="58">
        <f t="shared" si="0"/>
        <v>0</v>
      </c>
      <c r="L34" s="42" t="str">
        <f t="shared" si="1"/>
        <v>OK</v>
      </c>
      <c r="M34" s="52"/>
      <c r="N34" s="56"/>
      <c r="O34" s="56"/>
      <c r="P34" s="52"/>
      <c r="Q34" s="56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2">
      <c r="A35" s="73"/>
      <c r="B35" s="43">
        <v>32</v>
      </c>
      <c r="C35" s="73"/>
      <c r="D35" s="45" t="s">
        <v>41</v>
      </c>
      <c r="E35" s="30" t="s">
        <v>69</v>
      </c>
      <c r="F35" s="46" t="s">
        <v>27</v>
      </c>
      <c r="G35" s="46" t="s">
        <v>28</v>
      </c>
      <c r="H35" s="64" t="s">
        <v>24</v>
      </c>
      <c r="I35" s="31">
        <v>300</v>
      </c>
      <c r="J35" s="41">
        <v>0</v>
      </c>
      <c r="K35" s="58">
        <f t="shared" si="0"/>
        <v>0</v>
      </c>
      <c r="L35" s="42" t="str">
        <f t="shared" si="1"/>
        <v>OK</v>
      </c>
      <c r="M35" s="52"/>
      <c r="N35" s="56"/>
      <c r="O35" s="56"/>
      <c r="P35" s="52"/>
      <c r="Q35" s="56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2">
      <c r="A36" s="73"/>
      <c r="B36" s="43">
        <v>33</v>
      </c>
      <c r="C36" s="73"/>
      <c r="D36" s="43" t="s">
        <v>42</v>
      </c>
      <c r="E36" s="30" t="s">
        <v>69</v>
      </c>
      <c r="F36" s="30" t="s">
        <v>27</v>
      </c>
      <c r="G36" s="30" t="s">
        <v>28</v>
      </c>
      <c r="H36" s="64" t="s">
        <v>24</v>
      </c>
      <c r="I36" s="31">
        <v>300</v>
      </c>
      <c r="J36" s="41">
        <v>0</v>
      </c>
      <c r="K36" s="58">
        <f t="shared" si="0"/>
        <v>0</v>
      </c>
      <c r="L36" s="42" t="str">
        <f t="shared" si="1"/>
        <v>OK</v>
      </c>
      <c r="M36" s="52"/>
      <c r="N36" s="56"/>
      <c r="O36" s="56"/>
      <c r="P36" s="52"/>
      <c r="Q36" s="56"/>
      <c r="R36" s="52"/>
      <c r="S36" s="52"/>
      <c r="T36" s="52"/>
      <c r="U36" s="52"/>
      <c r="V36" s="52"/>
      <c r="W36" s="52"/>
      <c r="X36" s="52"/>
      <c r="Y36" s="52"/>
      <c r="Z36" s="52"/>
    </row>
    <row r="37" spans="1:26" x14ac:dyDescent="0.2">
      <c r="A37" s="73"/>
      <c r="B37" s="43">
        <v>34</v>
      </c>
      <c r="C37" s="73"/>
      <c r="D37" s="43" t="s">
        <v>95</v>
      </c>
      <c r="E37" s="30" t="s">
        <v>69</v>
      </c>
      <c r="F37" s="30" t="s">
        <v>22</v>
      </c>
      <c r="G37" s="30" t="s">
        <v>23</v>
      </c>
      <c r="H37" s="64" t="s">
        <v>24</v>
      </c>
      <c r="I37" s="31">
        <v>520</v>
      </c>
      <c r="J37" s="41">
        <v>0</v>
      </c>
      <c r="K37" s="58">
        <f t="shared" si="0"/>
        <v>0</v>
      </c>
      <c r="L37" s="42" t="str">
        <f t="shared" si="1"/>
        <v>OK</v>
      </c>
      <c r="M37" s="52"/>
      <c r="N37" s="56"/>
      <c r="O37" s="56"/>
      <c r="P37" s="52"/>
      <c r="Q37" s="56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45" x14ac:dyDescent="0.2">
      <c r="A38" s="73"/>
      <c r="B38" s="43">
        <v>35</v>
      </c>
      <c r="C38" s="73"/>
      <c r="D38" s="45" t="s">
        <v>96</v>
      </c>
      <c r="E38" s="30" t="s">
        <v>69</v>
      </c>
      <c r="F38" s="46" t="s">
        <v>22</v>
      </c>
      <c r="G38" s="46" t="s">
        <v>23</v>
      </c>
      <c r="H38" s="64" t="s">
        <v>24</v>
      </c>
      <c r="I38" s="31">
        <v>350</v>
      </c>
      <c r="J38" s="41">
        <v>0</v>
      </c>
      <c r="K38" s="58">
        <f t="shared" si="0"/>
        <v>0</v>
      </c>
      <c r="L38" s="42" t="str">
        <f t="shared" si="1"/>
        <v>OK</v>
      </c>
      <c r="M38" s="52"/>
      <c r="N38" s="56"/>
      <c r="O38" s="56"/>
      <c r="P38" s="52"/>
      <c r="Q38" s="56"/>
      <c r="R38" s="52"/>
      <c r="S38" s="52"/>
      <c r="T38" s="52"/>
      <c r="U38" s="52"/>
      <c r="V38" s="52"/>
      <c r="W38" s="52"/>
      <c r="X38" s="52"/>
      <c r="Y38" s="52"/>
      <c r="Z38" s="52"/>
    </row>
    <row r="39" spans="1:26" x14ac:dyDescent="0.2">
      <c r="A39" s="73"/>
      <c r="B39" s="43">
        <v>36</v>
      </c>
      <c r="C39" s="73"/>
      <c r="D39" s="45" t="s">
        <v>43</v>
      </c>
      <c r="E39" s="30" t="s">
        <v>69</v>
      </c>
      <c r="F39" s="46" t="s">
        <v>22</v>
      </c>
      <c r="G39" s="46" t="s">
        <v>23</v>
      </c>
      <c r="H39" s="64" t="s">
        <v>24</v>
      </c>
      <c r="I39" s="31">
        <v>250</v>
      </c>
      <c r="J39" s="41">
        <v>0</v>
      </c>
      <c r="K39" s="58">
        <f t="shared" si="0"/>
        <v>0</v>
      </c>
      <c r="L39" s="42" t="str">
        <f t="shared" si="1"/>
        <v>OK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x14ac:dyDescent="0.2">
      <c r="A40" s="73"/>
      <c r="B40" s="43">
        <v>37</v>
      </c>
      <c r="C40" s="73"/>
      <c r="D40" s="45" t="s">
        <v>44</v>
      </c>
      <c r="E40" s="30" t="s">
        <v>69</v>
      </c>
      <c r="F40" s="46" t="s">
        <v>22</v>
      </c>
      <c r="G40" s="46" t="s">
        <v>23</v>
      </c>
      <c r="H40" s="64" t="s">
        <v>24</v>
      </c>
      <c r="I40" s="31">
        <v>1000</v>
      </c>
      <c r="J40" s="41">
        <v>0</v>
      </c>
      <c r="K40" s="58">
        <f t="shared" si="0"/>
        <v>0</v>
      </c>
      <c r="L40" s="42" t="str">
        <f t="shared" si="1"/>
        <v>OK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0" x14ac:dyDescent="0.2">
      <c r="A41" s="73"/>
      <c r="B41" s="43">
        <v>38</v>
      </c>
      <c r="C41" s="73"/>
      <c r="D41" s="45" t="s">
        <v>97</v>
      </c>
      <c r="E41" s="30" t="s">
        <v>69</v>
      </c>
      <c r="F41" s="46" t="s">
        <v>22</v>
      </c>
      <c r="G41" s="46" t="s">
        <v>23</v>
      </c>
      <c r="H41" s="64" t="s">
        <v>24</v>
      </c>
      <c r="I41" s="31">
        <v>1200</v>
      </c>
      <c r="J41" s="41">
        <v>0</v>
      </c>
      <c r="K41" s="58">
        <f t="shared" si="0"/>
        <v>0</v>
      </c>
      <c r="L41" s="42" t="str">
        <f t="shared" si="1"/>
        <v>OK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45" x14ac:dyDescent="0.2">
      <c r="A42" s="73"/>
      <c r="B42" s="43">
        <v>39</v>
      </c>
      <c r="C42" s="73"/>
      <c r="D42" s="45" t="s">
        <v>98</v>
      </c>
      <c r="E42" s="30" t="s">
        <v>69</v>
      </c>
      <c r="F42" s="46" t="s">
        <v>22</v>
      </c>
      <c r="G42" s="46" t="s">
        <v>23</v>
      </c>
      <c r="H42" s="64" t="s">
        <v>24</v>
      </c>
      <c r="I42" s="31">
        <v>1500</v>
      </c>
      <c r="J42" s="41">
        <v>0</v>
      </c>
      <c r="K42" s="58">
        <f t="shared" si="0"/>
        <v>0</v>
      </c>
      <c r="L42" s="42" t="str">
        <f t="shared" si="1"/>
        <v>OK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30" x14ac:dyDescent="0.2">
      <c r="A43" s="73"/>
      <c r="B43" s="43">
        <v>40</v>
      </c>
      <c r="C43" s="73"/>
      <c r="D43" s="45" t="s">
        <v>99</v>
      </c>
      <c r="E43" s="30" t="s">
        <v>69</v>
      </c>
      <c r="F43" s="46" t="s">
        <v>22</v>
      </c>
      <c r="G43" s="46" t="s">
        <v>23</v>
      </c>
      <c r="H43" s="64" t="s">
        <v>24</v>
      </c>
      <c r="I43" s="31">
        <v>1500</v>
      </c>
      <c r="J43" s="41">
        <v>0</v>
      </c>
      <c r="K43" s="58">
        <f t="shared" si="0"/>
        <v>0</v>
      </c>
      <c r="L43" s="42" t="str">
        <f t="shared" si="1"/>
        <v>OK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s="34" customFormat="1" x14ac:dyDescent="0.2">
      <c r="A44" s="73"/>
      <c r="B44" s="43">
        <v>41</v>
      </c>
      <c r="C44" s="73"/>
      <c r="D44" s="45" t="s">
        <v>100</v>
      </c>
      <c r="E44" s="30" t="s">
        <v>69</v>
      </c>
      <c r="F44" s="46" t="s">
        <v>22</v>
      </c>
      <c r="G44" s="46" t="s">
        <v>23</v>
      </c>
      <c r="H44" s="64" t="s">
        <v>24</v>
      </c>
      <c r="I44" s="31">
        <v>1500</v>
      </c>
      <c r="J44" s="41">
        <v>0</v>
      </c>
      <c r="K44" s="58">
        <f t="shared" si="0"/>
        <v>0</v>
      </c>
      <c r="L44" s="42" t="str">
        <f t="shared" si="1"/>
        <v>OK</v>
      </c>
      <c r="M44" s="52"/>
      <c r="N44" s="53"/>
      <c r="O44" s="53"/>
      <c r="P44" s="52"/>
      <c r="Q44" s="53"/>
      <c r="R44" s="52"/>
      <c r="S44" s="53"/>
      <c r="T44" s="52"/>
      <c r="U44" s="52"/>
      <c r="V44" s="52"/>
      <c r="W44" s="52"/>
      <c r="X44" s="52"/>
      <c r="Y44" s="52"/>
      <c r="Z44" s="52"/>
    </row>
    <row r="45" spans="1:26" ht="30" x14ac:dyDescent="0.2">
      <c r="A45" s="73"/>
      <c r="B45" s="43">
        <v>42</v>
      </c>
      <c r="C45" s="73"/>
      <c r="D45" s="45" t="s">
        <v>45</v>
      </c>
      <c r="E45" s="30" t="s">
        <v>69</v>
      </c>
      <c r="F45" s="46" t="s">
        <v>22</v>
      </c>
      <c r="G45" s="46" t="s">
        <v>23</v>
      </c>
      <c r="H45" s="64" t="s">
        <v>24</v>
      </c>
      <c r="I45" s="31">
        <v>500</v>
      </c>
      <c r="J45" s="41">
        <v>0</v>
      </c>
      <c r="K45" s="58">
        <f t="shared" si="0"/>
        <v>0</v>
      </c>
      <c r="L45" s="42" t="str">
        <f t="shared" si="1"/>
        <v>OK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x14ac:dyDescent="0.2">
      <c r="A46" s="73"/>
      <c r="B46" s="43">
        <v>43</v>
      </c>
      <c r="C46" s="73"/>
      <c r="D46" s="45" t="s">
        <v>101</v>
      </c>
      <c r="E46" s="30" t="s">
        <v>69</v>
      </c>
      <c r="F46" s="46" t="s">
        <v>22</v>
      </c>
      <c r="G46" s="46" t="s">
        <v>23</v>
      </c>
      <c r="H46" s="64" t="s">
        <v>24</v>
      </c>
      <c r="I46" s="31">
        <v>500</v>
      </c>
      <c r="J46" s="41">
        <v>0</v>
      </c>
      <c r="K46" s="58">
        <f t="shared" si="0"/>
        <v>0</v>
      </c>
      <c r="L46" s="42" t="str">
        <f t="shared" si="1"/>
        <v>OK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x14ac:dyDescent="0.2">
      <c r="A47" s="73"/>
      <c r="B47" s="43">
        <v>44</v>
      </c>
      <c r="C47" s="73"/>
      <c r="D47" s="45" t="s">
        <v>46</v>
      </c>
      <c r="E47" s="30" t="s">
        <v>69</v>
      </c>
      <c r="F47" s="46" t="s">
        <v>22</v>
      </c>
      <c r="G47" s="46" t="s">
        <v>23</v>
      </c>
      <c r="H47" s="64" t="s">
        <v>24</v>
      </c>
      <c r="I47" s="31">
        <v>1000</v>
      </c>
      <c r="J47" s="41">
        <v>0</v>
      </c>
      <c r="K47" s="58">
        <f t="shared" si="0"/>
        <v>0</v>
      </c>
      <c r="L47" s="42" t="str">
        <f t="shared" si="1"/>
        <v>OK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45" x14ac:dyDescent="0.2">
      <c r="A48" s="73"/>
      <c r="B48" s="43">
        <v>45</v>
      </c>
      <c r="C48" s="73"/>
      <c r="D48" s="43" t="s">
        <v>47</v>
      </c>
      <c r="E48" s="30" t="s">
        <v>69</v>
      </c>
      <c r="F48" s="30" t="s">
        <v>27</v>
      </c>
      <c r="G48" s="30" t="s">
        <v>28</v>
      </c>
      <c r="H48" s="64" t="s">
        <v>24</v>
      </c>
      <c r="I48" s="31">
        <v>1500</v>
      </c>
      <c r="J48" s="41">
        <v>0</v>
      </c>
      <c r="K48" s="58">
        <f t="shared" si="0"/>
        <v>0</v>
      </c>
      <c r="L48" s="42" t="str">
        <f t="shared" si="1"/>
        <v>OK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s="34" customFormat="1" ht="30" x14ac:dyDescent="0.2">
      <c r="A49" s="73"/>
      <c r="B49" s="43">
        <v>46</v>
      </c>
      <c r="C49" s="73"/>
      <c r="D49" s="45" t="s">
        <v>102</v>
      </c>
      <c r="E49" s="30" t="s">
        <v>69</v>
      </c>
      <c r="F49" s="46" t="s">
        <v>22</v>
      </c>
      <c r="G49" s="46">
        <v>50261001</v>
      </c>
      <c r="H49" s="65">
        <v>33903922</v>
      </c>
      <c r="I49" s="31">
        <v>500</v>
      </c>
      <c r="J49" s="41">
        <v>0</v>
      </c>
      <c r="K49" s="58">
        <f t="shared" si="0"/>
        <v>0</v>
      </c>
      <c r="L49" s="42" t="str">
        <f t="shared" si="1"/>
        <v>OK</v>
      </c>
      <c r="M49" s="52"/>
      <c r="N49" s="53"/>
      <c r="O49" s="53"/>
      <c r="P49" s="52"/>
      <c r="Q49" s="53"/>
      <c r="R49" s="52"/>
      <c r="S49" s="53"/>
      <c r="T49" s="52"/>
      <c r="U49" s="52"/>
      <c r="V49" s="52"/>
      <c r="W49" s="52"/>
      <c r="X49" s="52"/>
      <c r="Y49" s="52"/>
      <c r="Z49" s="52"/>
    </row>
    <row r="50" spans="1:26" x14ac:dyDescent="0.2">
      <c r="A50" s="74"/>
      <c r="B50" s="43">
        <v>47</v>
      </c>
      <c r="C50" s="74"/>
      <c r="D50" s="45" t="s">
        <v>48</v>
      </c>
      <c r="E50" s="30" t="s">
        <v>69</v>
      </c>
      <c r="F50" s="46" t="s">
        <v>22</v>
      </c>
      <c r="G50" s="46" t="s">
        <v>23</v>
      </c>
      <c r="H50" s="64" t="s">
        <v>24</v>
      </c>
      <c r="I50" s="31">
        <v>2500</v>
      </c>
      <c r="J50" s="41">
        <v>0</v>
      </c>
      <c r="K50" s="58">
        <f t="shared" si="0"/>
        <v>0</v>
      </c>
      <c r="L50" s="42" t="str">
        <f t="shared" si="1"/>
        <v>OK</v>
      </c>
      <c r="M50" s="52"/>
      <c r="N50" s="56"/>
      <c r="O50" s="56"/>
      <c r="P50" s="52"/>
      <c r="Q50" s="56"/>
      <c r="R50" s="52"/>
      <c r="S50" s="52"/>
      <c r="T50" s="52"/>
      <c r="U50" s="52"/>
      <c r="V50" s="52"/>
      <c r="W50" s="52"/>
      <c r="X50" s="52"/>
      <c r="Y50" s="52"/>
      <c r="Z50" s="52"/>
    </row>
    <row r="51" spans="1:26" x14ac:dyDescent="0.2">
      <c r="I51" s="44"/>
      <c r="J51" s="61">
        <f>SUM(J4:J50)</f>
        <v>2626</v>
      </c>
      <c r="K51" s="61">
        <f>SUM(K4:K50)</f>
        <v>2626</v>
      </c>
      <c r="M51" s="49" cm="1">
        <f t="array" ref="M51">SUMPRODUCT($I$4:$I$50*M4:M50)</f>
        <v>0</v>
      </c>
      <c r="N51" s="49" cm="1">
        <f t="array" ref="N51">SUMPRODUCT($I$4:$I$50*N4:N50)</f>
        <v>0</v>
      </c>
      <c r="O51" s="49" cm="1">
        <f t="array" ref="O51">SUMPRODUCT($I$4:$I$50*O4:O50)</f>
        <v>0</v>
      </c>
      <c r="P51" s="49" cm="1">
        <f t="array" ref="P51">SUMPRODUCT($I$4:$I$50*P4:P50)</f>
        <v>0</v>
      </c>
      <c r="Q51" s="49" cm="1">
        <f t="array" ref="Q51">SUMPRODUCT($I$4:$I$50*Q4:Q50)</f>
        <v>0</v>
      </c>
      <c r="R51" s="49" cm="1">
        <f t="array" ref="R51">SUMPRODUCT($I$4:$I$50*R4:R50)</f>
        <v>0</v>
      </c>
      <c r="S51" s="49" cm="1">
        <f t="array" ref="S51">SUMPRODUCT($I$4:$I$50*S4:S50)</f>
        <v>0</v>
      </c>
      <c r="T51" s="49" cm="1">
        <f t="array" ref="T51">SUMPRODUCT($I$4:$I$50*T4:T50)</f>
        <v>0</v>
      </c>
      <c r="U51" s="49" cm="1">
        <f t="array" ref="U51">SUMPRODUCT($I$4:$I$50*U4:U50)</f>
        <v>0</v>
      </c>
      <c r="V51" s="49" cm="1">
        <f t="array" ref="V51">SUMPRODUCT($I$4:$I$50*V4:V50)</f>
        <v>0</v>
      </c>
      <c r="W51" s="49" cm="1">
        <f t="array" ref="W51">SUMPRODUCT($I$4:$I$50*W4:W50)</f>
        <v>0</v>
      </c>
      <c r="X51" s="49" cm="1">
        <f t="array" ref="X51">SUMPRODUCT($I$4:$I$50*X4:X50)</f>
        <v>0</v>
      </c>
      <c r="Y51" s="49" cm="1">
        <f t="array" ref="Y51">SUMPRODUCT($I$4:$I$50*Y4:Y50)</f>
        <v>0</v>
      </c>
      <c r="Z51" s="49" cm="1">
        <f t="array" ref="Z51">SUMPRODUCT($I$4:$I$50*Z4:Z50)</f>
        <v>0</v>
      </c>
    </row>
  </sheetData>
  <mergeCells count="20">
    <mergeCell ref="A4:A50"/>
    <mergeCell ref="C4:C50"/>
    <mergeCell ref="V1:V2"/>
    <mergeCell ref="W1:W2"/>
    <mergeCell ref="X1:X2"/>
    <mergeCell ref="Y1:Y2"/>
    <mergeCell ref="Z1:Z2"/>
    <mergeCell ref="A2:L2"/>
    <mergeCell ref="P1:P2"/>
    <mergeCell ref="Q1:Q2"/>
    <mergeCell ref="R1:R2"/>
    <mergeCell ref="S1:S2"/>
    <mergeCell ref="T1:T2"/>
    <mergeCell ref="U1:U2"/>
    <mergeCell ref="A1:C1"/>
    <mergeCell ref="D1:I1"/>
    <mergeCell ref="J1:L1"/>
    <mergeCell ref="M1:M2"/>
    <mergeCell ref="N1:N2"/>
    <mergeCell ref="O1:O2"/>
  </mergeCells>
  <conditionalFormatting sqref="K4:K50">
    <cfRule type="cellIs" dxfId="11" priority="1" operator="lessThan">
      <formula>0</formula>
    </cfRule>
  </conditionalFormatting>
  <conditionalFormatting sqref="M4:Z50">
    <cfRule type="cellIs" dxfId="10" priority="2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51"/>
  <sheetViews>
    <sheetView zoomScale="90" zoomScaleNormal="90" workbookViewId="0">
      <selection activeCell="F15" sqref="F15"/>
    </sheetView>
  </sheetViews>
  <sheetFormatPr defaultColWidth="9.7109375" defaultRowHeight="15" x14ac:dyDescent="0.2"/>
  <cols>
    <col min="1" max="2" width="6.42578125" style="3" customWidth="1"/>
    <col min="3" max="3" width="16" style="60" customWidth="1"/>
    <col min="4" max="4" width="42" style="1" customWidth="1"/>
    <col min="5" max="5" width="10.7109375" style="1" customWidth="1"/>
    <col min="6" max="6" width="7.28515625" style="1" customWidth="1"/>
    <col min="7" max="7" width="10.7109375" style="1" customWidth="1"/>
    <col min="8" max="8" width="13.7109375" style="1" customWidth="1"/>
    <col min="9" max="9" width="14.28515625" style="1" customWidth="1"/>
    <col min="10" max="10" width="10" style="47" bestFit="1" customWidth="1"/>
    <col min="11" max="11" width="11" style="22" bestFit="1" customWidth="1"/>
    <col min="12" max="12" width="9" style="48" customWidth="1"/>
    <col min="13" max="14" width="15.140625" style="50" customWidth="1"/>
    <col min="15" max="26" width="13.7109375" style="50" customWidth="1"/>
    <col min="27" max="16384" width="9.7109375" style="3"/>
  </cols>
  <sheetData>
    <row r="1" spans="1:26" ht="39.75" customHeight="1" x14ac:dyDescent="0.2">
      <c r="A1" s="75" t="s">
        <v>84</v>
      </c>
      <c r="B1" s="75"/>
      <c r="C1" s="75"/>
      <c r="D1" s="75" t="s">
        <v>85</v>
      </c>
      <c r="E1" s="75"/>
      <c r="F1" s="75"/>
      <c r="G1" s="75"/>
      <c r="H1" s="75"/>
      <c r="I1" s="75"/>
      <c r="J1" s="76" t="s">
        <v>86</v>
      </c>
      <c r="K1" s="76"/>
      <c r="L1" s="76"/>
      <c r="M1" s="71" t="s">
        <v>103</v>
      </c>
      <c r="N1" s="71" t="s">
        <v>103</v>
      </c>
      <c r="O1" s="71" t="s">
        <v>103</v>
      </c>
      <c r="P1" s="71" t="s">
        <v>103</v>
      </c>
      <c r="Q1" s="71" t="s">
        <v>103</v>
      </c>
      <c r="R1" s="71" t="s">
        <v>103</v>
      </c>
      <c r="S1" s="71" t="s">
        <v>103</v>
      </c>
      <c r="T1" s="71" t="s">
        <v>103</v>
      </c>
      <c r="U1" s="71" t="s">
        <v>103</v>
      </c>
      <c r="V1" s="71" t="s">
        <v>103</v>
      </c>
      <c r="W1" s="71" t="s">
        <v>103</v>
      </c>
      <c r="X1" s="71" t="s">
        <v>103</v>
      </c>
      <c r="Y1" s="71" t="s">
        <v>103</v>
      </c>
      <c r="Z1" s="71" t="s">
        <v>103</v>
      </c>
    </row>
    <row r="2" spans="1:26" ht="18" customHeight="1" x14ac:dyDescent="0.2">
      <c r="A2" s="76" t="s">
        <v>79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37.5" customHeight="1" x14ac:dyDescent="0.2">
      <c r="A3" s="35" t="s">
        <v>62</v>
      </c>
      <c r="B3" s="59" t="s">
        <v>63</v>
      </c>
      <c r="C3" s="35" t="s">
        <v>64</v>
      </c>
      <c r="D3" s="35" t="s">
        <v>65</v>
      </c>
      <c r="E3" s="35" t="s">
        <v>67</v>
      </c>
      <c r="F3" s="35" t="s">
        <v>20</v>
      </c>
      <c r="G3" s="35" t="s">
        <v>68</v>
      </c>
      <c r="H3" s="35" t="s">
        <v>21</v>
      </c>
      <c r="I3" s="36" t="s">
        <v>66</v>
      </c>
      <c r="J3" s="37" t="s">
        <v>2</v>
      </c>
      <c r="K3" s="38" t="s">
        <v>0</v>
      </c>
      <c r="L3" s="39" t="s">
        <v>1</v>
      </c>
      <c r="M3" s="33" t="s">
        <v>60</v>
      </c>
      <c r="N3" s="33" t="s">
        <v>60</v>
      </c>
      <c r="O3" s="33" t="s">
        <v>60</v>
      </c>
      <c r="P3" s="33" t="s">
        <v>60</v>
      </c>
      <c r="Q3" s="33" t="s">
        <v>60</v>
      </c>
      <c r="R3" s="33" t="s">
        <v>60</v>
      </c>
      <c r="S3" s="33" t="s">
        <v>60</v>
      </c>
      <c r="T3" s="33" t="s">
        <v>60</v>
      </c>
      <c r="U3" s="33" t="s">
        <v>60</v>
      </c>
      <c r="V3" s="33" t="s">
        <v>60</v>
      </c>
      <c r="W3" s="33" t="s">
        <v>60</v>
      </c>
      <c r="X3" s="33" t="s">
        <v>60</v>
      </c>
      <c r="Y3" s="33" t="s">
        <v>60</v>
      </c>
      <c r="Z3" s="33" t="s">
        <v>60</v>
      </c>
    </row>
    <row r="4" spans="1:26" ht="30" x14ac:dyDescent="0.2">
      <c r="A4" s="72">
        <v>1</v>
      </c>
      <c r="B4" s="43">
        <v>1</v>
      </c>
      <c r="C4" s="72" t="s">
        <v>87</v>
      </c>
      <c r="D4" s="43" t="s">
        <v>11</v>
      </c>
      <c r="E4" s="30" t="s">
        <v>69</v>
      </c>
      <c r="F4" s="30" t="s">
        <v>22</v>
      </c>
      <c r="G4" s="30" t="s">
        <v>23</v>
      </c>
      <c r="H4" s="30" t="s">
        <v>24</v>
      </c>
      <c r="I4" s="62">
        <v>1900</v>
      </c>
      <c r="J4" s="40">
        <v>4</v>
      </c>
      <c r="K4" s="63">
        <f t="shared" ref="K4:K50" si="0">J4-(SUM(M4:Z4))</f>
        <v>4</v>
      </c>
      <c r="L4" s="42" t="str">
        <f>IF(K4&lt;0,"ATENÇÃO","OK")</f>
        <v>OK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30" x14ac:dyDescent="0.2">
      <c r="A5" s="73"/>
      <c r="B5" s="43">
        <v>2</v>
      </c>
      <c r="C5" s="73"/>
      <c r="D5" s="43" t="s">
        <v>12</v>
      </c>
      <c r="E5" s="30" t="s">
        <v>69</v>
      </c>
      <c r="F5" s="30" t="s">
        <v>22</v>
      </c>
      <c r="G5" s="30" t="s">
        <v>23</v>
      </c>
      <c r="H5" s="30" t="s">
        <v>24</v>
      </c>
      <c r="I5" s="62">
        <v>1900</v>
      </c>
      <c r="J5" s="40">
        <v>4</v>
      </c>
      <c r="K5" s="63">
        <f t="shared" si="0"/>
        <v>4</v>
      </c>
      <c r="L5" s="42" t="str">
        <f t="shared" ref="L5:L50" si="1">IF(K5&lt;0,"ATENÇÃO","OK")</f>
        <v>OK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">
      <c r="A6" s="73"/>
      <c r="B6" s="43">
        <v>3</v>
      </c>
      <c r="C6" s="73"/>
      <c r="D6" s="43" t="s">
        <v>13</v>
      </c>
      <c r="E6" s="30" t="s">
        <v>69</v>
      </c>
      <c r="F6" s="30" t="s">
        <v>22</v>
      </c>
      <c r="G6" s="30" t="s">
        <v>49</v>
      </c>
      <c r="H6" s="30" t="s">
        <v>24</v>
      </c>
      <c r="I6" s="62">
        <v>1900</v>
      </c>
      <c r="J6" s="40">
        <v>4</v>
      </c>
      <c r="K6" s="63">
        <f t="shared" si="0"/>
        <v>4</v>
      </c>
      <c r="L6" s="42" t="str">
        <f t="shared" si="1"/>
        <v>OK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x14ac:dyDescent="0.2">
      <c r="A7" s="73"/>
      <c r="B7" s="43">
        <v>4</v>
      </c>
      <c r="C7" s="73"/>
      <c r="D7" s="43" t="s">
        <v>70</v>
      </c>
      <c r="E7" s="30" t="s">
        <v>69</v>
      </c>
      <c r="F7" s="30" t="s">
        <v>22</v>
      </c>
      <c r="G7" s="30" t="s">
        <v>23</v>
      </c>
      <c r="H7" s="30" t="s">
        <v>24</v>
      </c>
      <c r="I7" s="62">
        <v>2500</v>
      </c>
      <c r="J7" s="40">
        <v>0</v>
      </c>
      <c r="K7" s="63">
        <f t="shared" si="0"/>
        <v>0</v>
      </c>
      <c r="L7" s="42" t="str">
        <f t="shared" si="1"/>
        <v>OK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30" x14ac:dyDescent="0.2">
      <c r="A8" s="73"/>
      <c r="B8" s="43">
        <v>5</v>
      </c>
      <c r="C8" s="73"/>
      <c r="D8" s="43" t="s">
        <v>14</v>
      </c>
      <c r="E8" s="30" t="s">
        <v>69</v>
      </c>
      <c r="F8" s="30" t="s">
        <v>22</v>
      </c>
      <c r="G8" s="30" t="s">
        <v>23</v>
      </c>
      <c r="H8" s="30" t="s">
        <v>24</v>
      </c>
      <c r="I8" s="62">
        <v>1900</v>
      </c>
      <c r="J8" s="40">
        <v>0</v>
      </c>
      <c r="K8" s="63">
        <f t="shared" si="0"/>
        <v>0</v>
      </c>
      <c r="L8" s="42" t="str">
        <f t="shared" si="1"/>
        <v>OK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30" x14ac:dyDescent="0.2">
      <c r="A9" s="73"/>
      <c r="B9" s="43">
        <v>6</v>
      </c>
      <c r="C9" s="73"/>
      <c r="D9" s="43" t="s">
        <v>15</v>
      </c>
      <c r="E9" s="30" t="s">
        <v>69</v>
      </c>
      <c r="F9" s="30" t="s">
        <v>22</v>
      </c>
      <c r="G9" s="30" t="s">
        <v>23</v>
      </c>
      <c r="H9" s="30" t="s">
        <v>24</v>
      </c>
      <c r="I9" s="62">
        <v>1900</v>
      </c>
      <c r="J9" s="40">
        <v>1</v>
      </c>
      <c r="K9" s="63">
        <f t="shared" si="0"/>
        <v>1</v>
      </c>
      <c r="L9" s="42" t="str">
        <f t="shared" si="1"/>
        <v>OK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30" x14ac:dyDescent="0.2">
      <c r="A10" s="73"/>
      <c r="B10" s="43">
        <v>7</v>
      </c>
      <c r="C10" s="73"/>
      <c r="D10" s="43" t="s">
        <v>16</v>
      </c>
      <c r="E10" s="30" t="s">
        <v>69</v>
      </c>
      <c r="F10" s="30" t="s">
        <v>22</v>
      </c>
      <c r="G10" s="30" t="s">
        <v>50</v>
      </c>
      <c r="H10" s="30" t="s">
        <v>24</v>
      </c>
      <c r="I10" s="62">
        <v>2000</v>
      </c>
      <c r="J10" s="40">
        <v>1</v>
      </c>
      <c r="K10" s="63">
        <f t="shared" si="0"/>
        <v>1</v>
      </c>
      <c r="L10" s="42" t="str">
        <f t="shared" si="1"/>
        <v>OK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30" x14ac:dyDescent="0.2">
      <c r="A11" s="73"/>
      <c r="B11" s="43">
        <v>8</v>
      </c>
      <c r="C11" s="73"/>
      <c r="D11" s="43" t="s">
        <v>17</v>
      </c>
      <c r="E11" s="30" t="s">
        <v>69</v>
      </c>
      <c r="F11" s="30" t="s">
        <v>22</v>
      </c>
      <c r="G11" s="30" t="s">
        <v>50</v>
      </c>
      <c r="H11" s="30" t="s">
        <v>24</v>
      </c>
      <c r="I11" s="62">
        <v>2000</v>
      </c>
      <c r="J11" s="40">
        <v>0</v>
      </c>
      <c r="K11" s="63">
        <f t="shared" si="0"/>
        <v>0</v>
      </c>
      <c r="L11" s="42" t="str">
        <f t="shared" si="1"/>
        <v>OK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30" x14ac:dyDescent="0.2">
      <c r="A12" s="73"/>
      <c r="B12" s="43">
        <v>9</v>
      </c>
      <c r="C12" s="73"/>
      <c r="D12" s="43" t="s">
        <v>18</v>
      </c>
      <c r="E12" s="30" t="s">
        <v>69</v>
      </c>
      <c r="F12" s="30" t="s">
        <v>22</v>
      </c>
      <c r="G12" s="30" t="s">
        <v>49</v>
      </c>
      <c r="H12" s="30" t="s">
        <v>24</v>
      </c>
      <c r="I12" s="62">
        <v>1900</v>
      </c>
      <c r="J12" s="40">
        <v>1</v>
      </c>
      <c r="K12" s="63">
        <f t="shared" si="0"/>
        <v>1</v>
      </c>
      <c r="L12" s="42" t="str">
        <f t="shared" si="1"/>
        <v>OK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s="34" customFormat="1" ht="30" x14ac:dyDescent="0.2">
      <c r="A13" s="73"/>
      <c r="B13" s="43">
        <v>10</v>
      </c>
      <c r="C13" s="73"/>
      <c r="D13" s="43" t="s">
        <v>88</v>
      </c>
      <c r="E13" s="30" t="s">
        <v>69</v>
      </c>
      <c r="F13" s="30" t="s">
        <v>22</v>
      </c>
      <c r="G13" s="30" t="s">
        <v>51</v>
      </c>
      <c r="H13" s="30" t="s">
        <v>24</v>
      </c>
      <c r="I13" s="62">
        <v>500</v>
      </c>
      <c r="J13" s="40">
        <v>2</v>
      </c>
      <c r="K13" s="63">
        <f t="shared" si="0"/>
        <v>2</v>
      </c>
      <c r="L13" s="42" t="str">
        <f t="shared" si="1"/>
        <v>OK</v>
      </c>
      <c r="M13" s="52"/>
      <c r="N13" s="53"/>
      <c r="O13" s="53"/>
      <c r="P13" s="52"/>
      <c r="Q13" s="53"/>
      <c r="R13" s="52"/>
      <c r="S13" s="53"/>
      <c r="T13" s="52"/>
      <c r="U13" s="52"/>
      <c r="V13" s="52"/>
      <c r="W13" s="52"/>
      <c r="X13" s="52"/>
      <c r="Y13" s="52"/>
      <c r="Z13" s="52"/>
    </row>
    <row r="14" spans="1:26" ht="30" x14ac:dyDescent="0.2">
      <c r="A14" s="73"/>
      <c r="B14" s="43">
        <v>11</v>
      </c>
      <c r="C14" s="73"/>
      <c r="D14" s="43" t="s">
        <v>52</v>
      </c>
      <c r="E14" s="30" t="s">
        <v>69</v>
      </c>
      <c r="F14" s="30" t="s">
        <v>22</v>
      </c>
      <c r="G14" s="30" t="s">
        <v>51</v>
      </c>
      <c r="H14" s="30" t="s">
        <v>24</v>
      </c>
      <c r="I14" s="62">
        <v>500</v>
      </c>
      <c r="J14" s="40">
        <v>4</v>
      </c>
      <c r="K14" s="63">
        <f t="shared" si="0"/>
        <v>4</v>
      </c>
      <c r="L14" s="42" t="str">
        <f t="shared" si="1"/>
        <v>OK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s="34" customFormat="1" x14ac:dyDescent="0.2">
      <c r="A15" s="73"/>
      <c r="B15" s="43">
        <v>12</v>
      </c>
      <c r="C15" s="73"/>
      <c r="D15" s="43" t="s">
        <v>89</v>
      </c>
      <c r="E15" s="30" t="s">
        <v>69</v>
      </c>
      <c r="F15" s="30" t="s">
        <v>22</v>
      </c>
      <c r="G15" s="30" t="s">
        <v>53</v>
      </c>
      <c r="H15" s="30" t="s">
        <v>24</v>
      </c>
      <c r="I15" s="62">
        <v>1000</v>
      </c>
      <c r="J15" s="40">
        <v>4</v>
      </c>
      <c r="K15" s="63">
        <f t="shared" si="0"/>
        <v>4</v>
      </c>
      <c r="L15" s="42" t="str">
        <f t="shared" si="1"/>
        <v>OK</v>
      </c>
      <c r="M15" s="52"/>
      <c r="N15" s="53"/>
      <c r="O15" s="53"/>
      <c r="P15" s="52"/>
      <c r="Q15" s="53"/>
      <c r="R15" s="52"/>
      <c r="S15" s="53"/>
      <c r="T15" s="52"/>
      <c r="U15" s="52"/>
      <c r="V15" s="52"/>
      <c r="W15" s="52"/>
      <c r="X15" s="52"/>
      <c r="Y15" s="52"/>
      <c r="Z15" s="52"/>
    </row>
    <row r="16" spans="1:26" x14ac:dyDescent="0.2">
      <c r="A16" s="73"/>
      <c r="B16" s="43">
        <v>13</v>
      </c>
      <c r="C16" s="73"/>
      <c r="D16" s="43" t="s">
        <v>90</v>
      </c>
      <c r="E16" s="30" t="s">
        <v>69</v>
      </c>
      <c r="F16" s="30" t="s">
        <v>22</v>
      </c>
      <c r="G16" s="30" t="s">
        <v>53</v>
      </c>
      <c r="H16" s="30" t="s">
        <v>24</v>
      </c>
      <c r="I16" s="62">
        <v>1200</v>
      </c>
      <c r="J16" s="40">
        <v>4</v>
      </c>
      <c r="K16" s="63">
        <f t="shared" si="0"/>
        <v>4</v>
      </c>
      <c r="L16" s="42" t="str">
        <f t="shared" si="1"/>
        <v>OK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73"/>
      <c r="B17" s="43">
        <v>14</v>
      </c>
      <c r="C17" s="73"/>
      <c r="D17" s="43" t="s">
        <v>54</v>
      </c>
      <c r="E17" s="30" t="s">
        <v>69</v>
      </c>
      <c r="F17" s="30" t="s">
        <v>22</v>
      </c>
      <c r="G17" s="30" t="s">
        <v>53</v>
      </c>
      <c r="H17" s="30" t="s">
        <v>24</v>
      </c>
      <c r="I17" s="62">
        <v>10000</v>
      </c>
      <c r="J17" s="40">
        <v>0</v>
      </c>
      <c r="K17" s="63">
        <f t="shared" si="0"/>
        <v>0</v>
      </c>
      <c r="L17" s="42" t="str">
        <f t="shared" si="1"/>
        <v>OK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73"/>
      <c r="B18" s="43">
        <v>15</v>
      </c>
      <c r="C18" s="73"/>
      <c r="D18" s="43" t="s">
        <v>55</v>
      </c>
      <c r="E18" s="30" t="s">
        <v>69</v>
      </c>
      <c r="F18" s="30" t="s">
        <v>22</v>
      </c>
      <c r="G18" s="30" t="s">
        <v>51</v>
      </c>
      <c r="H18" s="30" t="s">
        <v>24</v>
      </c>
      <c r="I18" s="62">
        <v>500</v>
      </c>
      <c r="J18" s="40">
        <v>0</v>
      </c>
      <c r="K18" s="63">
        <f t="shared" si="0"/>
        <v>0</v>
      </c>
      <c r="L18" s="42" t="str">
        <f t="shared" si="1"/>
        <v>OK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x14ac:dyDescent="0.2">
      <c r="A19" s="73"/>
      <c r="B19" s="43">
        <v>16</v>
      </c>
      <c r="C19" s="73"/>
      <c r="D19" s="43" t="s">
        <v>56</v>
      </c>
      <c r="E19" s="30" t="s">
        <v>69</v>
      </c>
      <c r="F19" s="30" t="s">
        <v>22</v>
      </c>
      <c r="G19" s="30" t="s">
        <v>25</v>
      </c>
      <c r="H19" s="30" t="s">
        <v>24</v>
      </c>
      <c r="I19" s="62">
        <v>500</v>
      </c>
      <c r="J19" s="40">
        <v>4</v>
      </c>
      <c r="K19" s="63">
        <f t="shared" si="0"/>
        <v>4</v>
      </c>
      <c r="L19" s="42" t="str">
        <f t="shared" si="1"/>
        <v>OK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s="34" customFormat="1" ht="30" x14ac:dyDescent="0.2">
      <c r="A20" s="73"/>
      <c r="B20" s="43">
        <v>17</v>
      </c>
      <c r="C20" s="73"/>
      <c r="D20" s="43" t="s">
        <v>91</v>
      </c>
      <c r="E20" s="30" t="s">
        <v>69</v>
      </c>
      <c r="F20" s="30" t="s">
        <v>22</v>
      </c>
      <c r="G20" s="30" t="s">
        <v>25</v>
      </c>
      <c r="H20" s="30" t="s">
        <v>24</v>
      </c>
      <c r="I20" s="62">
        <v>2500</v>
      </c>
      <c r="J20" s="40">
        <v>0</v>
      </c>
      <c r="K20" s="63">
        <f t="shared" si="0"/>
        <v>0</v>
      </c>
      <c r="L20" s="42" t="str">
        <f t="shared" si="1"/>
        <v>OK</v>
      </c>
      <c r="M20" s="52"/>
      <c r="N20" s="53"/>
      <c r="O20" s="53"/>
      <c r="P20" s="52"/>
      <c r="Q20" s="53"/>
      <c r="R20" s="52"/>
      <c r="S20" s="53"/>
      <c r="T20" s="52"/>
      <c r="U20" s="52"/>
      <c r="V20" s="52"/>
      <c r="W20" s="52"/>
      <c r="X20" s="52"/>
      <c r="Y20" s="52"/>
      <c r="Z20" s="52"/>
    </row>
    <row r="21" spans="1:26" ht="30" x14ac:dyDescent="0.2">
      <c r="A21" s="73"/>
      <c r="B21" s="43">
        <v>18</v>
      </c>
      <c r="C21" s="73"/>
      <c r="D21" s="43" t="s">
        <v>57</v>
      </c>
      <c r="E21" s="30" t="s">
        <v>69</v>
      </c>
      <c r="F21" s="30" t="s">
        <v>22</v>
      </c>
      <c r="G21" s="30" t="s">
        <v>25</v>
      </c>
      <c r="H21" s="30" t="s">
        <v>24</v>
      </c>
      <c r="I21" s="62">
        <v>2500</v>
      </c>
      <c r="J21" s="40">
        <v>4</v>
      </c>
      <c r="K21" s="63">
        <f t="shared" si="0"/>
        <v>4</v>
      </c>
      <c r="L21" s="42" t="str">
        <f t="shared" si="1"/>
        <v>OK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30" x14ac:dyDescent="0.2">
      <c r="A22" s="73"/>
      <c r="B22" s="43">
        <v>19</v>
      </c>
      <c r="C22" s="73"/>
      <c r="D22" s="43" t="s">
        <v>58</v>
      </c>
      <c r="E22" s="30" t="s">
        <v>69</v>
      </c>
      <c r="F22" s="30" t="s">
        <v>22</v>
      </c>
      <c r="G22" s="30" t="s">
        <v>59</v>
      </c>
      <c r="H22" s="30" t="s">
        <v>24</v>
      </c>
      <c r="I22" s="62">
        <v>1500</v>
      </c>
      <c r="J22" s="41">
        <v>0</v>
      </c>
      <c r="K22" s="63">
        <f t="shared" si="0"/>
        <v>0</v>
      </c>
      <c r="L22" s="42" t="str">
        <f t="shared" si="1"/>
        <v>OK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73"/>
      <c r="B23" s="43">
        <v>20</v>
      </c>
      <c r="C23" s="73"/>
      <c r="D23" s="43" t="s">
        <v>92</v>
      </c>
      <c r="E23" s="30" t="s">
        <v>69</v>
      </c>
      <c r="F23" s="30" t="s">
        <v>22</v>
      </c>
      <c r="G23" s="30" t="s">
        <v>26</v>
      </c>
      <c r="H23" s="30" t="s">
        <v>24</v>
      </c>
      <c r="I23" s="62">
        <v>500</v>
      </c>
      <c r="J23" s="41">
        <v>4</v>
      </c>
      <c r="K23" s="63">
        <f t="shared" si="0"/>
        <v>4</v>
      </c>
      <c r="L23" s="42" t="str">
        <f t="shared" si="1"/>
        <v>OK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73"/>
      <c r="B24" s="43">
        <v>21</v>
      </c>
      <c r="C24" s="73"/>
      <c r="D24" s="43" t="s">
        <v>93</v>
      </c>
      <c r="E24" s="30" t="s">
        <v>69</v>
      </c>
      <c r="F24" s="30" t="s">
        <v>22</v>
      </c>
      <c r="G24" s="30" t="s">
        <v>26</v>
      </c>
      <c r="H24" s="30" t="s">
        <v>24</v>
      </c>
      <c r="I24" s="31">
        <v>500</v>
      </c>
      <c r="J24" s="41">
        <v>4</v>
      </c>
      <c r="K24" s="63">
        <f t="shared" si="0"/>
        <v>4</v>
      </c>
      <c r="L24" s="42" t="str">
        <f t="shared" si="1"/>
        <v>OK</v>
      </c>
      <c r="M24" s="52"/>
      <c r="N24" s="54"/>
      <c r="O24" s="54"/>
      <c r="P24" s="52"/>
      <c r="Q24" s="54"/>
      <c r="R24" s="52"/>
      <c r="S24" s="52"/>
      <c r="T24" s="52"/>
      <c r="U24" s="52"/>
      <c r="V24" s="52"/>
      <c r="W24" s="52"/>
      <c r="X24" s="52"/>
      <c r="Y24" s="52"/>
      <c r="Z24" s="52"/>
    </row>
    <row r="25" spans="1:26" s="34" customFormat="1" x14ac:dyDescent="0.2">
      <c r="A25" s="73"/>
      <c r="B25" s="43">
        <v>22</v>
      </c>
      <c r="C25" s="73"/>
      <c r="D25" s="43" t="s">
        <v>36</v>
      </c>
      <c r="E25" s="30" t="s">
        <v>69</v>
      </c>
      <c r="F25" s="30" t="s">
        <v>27</v>
      </c>
      <c r="G25" s="30" t="s">
        <v>28</v>
      </c>
      <c r="H25" s="30" t="s">
        <v>24</v>
      </c>
      <c r="I25" s="31">
        <v>2950</v>
      </c>
      <c r="J25" s="41">
        <v>0</v>
      </c>
      <c r="K25" s="63">
        <f t="shared" si="0"/>
        <v>0</v>
      </c>
      <c r="L25" s="42" t="str">
        <f t="shared" si="1"/>
        <v>OK</v>
      </c>
      <c r="M25" s="52"/>
      <c r="N25" s="55"/>
      <c r="O25" s="55"/>
      <c r="P25" s="52"/>
      <c r="Q25" s="55"/>
      <c r="R25" s="52"/>
      <c r="S25" s="53"/>
      <c r="T25" s="52"/>
      <c r="U25" s="52"/>
      <c r="V25" s="52"/>
      <c r="W25" s="52"/>
      <c r="X25" s="52"/>
      <c r="Y25" s="52"/>
      <c r="Z25" s="52"/>
    </row>
    <row r="26" spans="1:26" x14ac:dyDescent="0.2">
      <c r="A26" s="73"/>
      <c r="B26" s="43">
        <v>23</v>
      </c>
      <c r="C26" s="73"/>
      <c r="D26" s="43" t="s">
        <v>19</v>
      </c>
      <c r="E26" s="30" t="s">
        <v>69</v>
      </c>
      <c r="F26" s="30" t="s">
        <v>27</v>
      </c>
      <c r="G26" s="30" t="s">
        <v>28</v>
      </c>
      <c r="H26" s="30" t="s">
        <v>24</v>
      </c>
      <c r="I26" s="31">
        <v>2950</v>
      </c>
      <c r="J26" s="41">
        <v>1</v>
      </c>
      <c r="K26" s="63">
        <f t="shared" si="0"/>
        <v>1</v>
      </c>
      <c r="L26" s="42" t="str">
        <f t="shared" si="1"/>
        <v>OK</v>
      </c>
      <c r="M26" s="52"/>
      <c r="N26" s="54"/>
      <c r="O26" s="54"/>
      <c r="P26" s="52"/>
      <c r="Q26" s="54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73"/>
      <c r="B27" s="43">
        <v>24</v>
      </c>
      <c r="C27" s="73"/>
      <c r="D27" s="43" t="s">
        <v>31</v>
      </c>
      <c r="E27" s="30" t="s">
        <v>69</v>
      </c>
      <c r="F27" s="30" t="s">
        <v>27</v>
      </c>
      <c r="G27" s="30" t="s">
        <v>28</v>
      </c>
      <c r="H27" s="30" t="s">
        <v>24</v>
      </c>
      <c r="I27" s="31">
        <v>900</v>
      </c>
      <c r="J27" s="41">
        <v>3</v>
      </c>
      <c r="K27" s="63">
        <f t="shared" si="0"/>
        <v>3</v>
      </c>
      <c r="L27" s="42" t="str">
        <f t="shared" si="1"/>
        <v>OK</v>
      </c>
      <c r="M27" s="52"/>
      <c r="N27" s="54"/>
      <c r="O27" s="54"/>
      <c r="P27" s="52"/>
      <c r="Q27" s="54"/>
      <c r="R27" s="52"/>
      <c r="S27" s="52"/>
      <c r="T27" s="52"/>
      <c r="U27" s="52"/>
      <c r="V27" s="52"/>
      <c r="W27" s="52"/>
      <c r="X27" s="52"/>
      <c r="Y27" s="52"/>
      <c r="Z27" s="52"/>
    </row>
    <row r="28" spans="1:26" s="34" customFormat="1" x14ac:dyDescent="0.2">
      <c r="A28" s="73"/>
      <c r="B28" s="43">
        <v>25</v>
      </c>
      <c r="C28" s="73"/>
      <c r="D28" s="43" t="s">
        <v>37</v>
      </c>
      <c r="E28" s="30" t="s">
        <v>69</v>
      </c>
      <c r="F28" s="30" t="s">
        <v>22</v>
      </c>
      <c r="G28" s="30" t="s">
        <v>29</v>
      </c>
      <c r="H28" s="30" t="s">
        <v>24</v>
      </c>
      <c r="I28" s="31">
        <v>8</v>
      </c>
      <c r="J28" s="41"/>
      <c r="K28" s="63">
        <f t="shared" si="0"/>
        <v>0</v>
      </c>
      <c r="L28" s="42" t="str">
        <f t="shared" si="1"/>
        <v>OK</v>
      </c>
      <c r="M28" s="52"/>
      <c r="N28" s="55"/>
      <c r="O28" s="55"/>
      <c r="P28" s="52"/>
      <c r="Q28" s="55"/>
      <c r="R28" s="52"/>
      <c r="S28" s="53"/>
      <c r="T28" s="52"/>
      <c r="U28" s="52"/>
      <c r="V28" s="52"/>
      <c r="W28" s="52"/>
      <c r="X28" s="52"/>
      <c r="Y28" s="52"/>
      <c r="Z28" s="52"/>
    </row>
    <row r="29" spans="1:26" s="34" customFormat="1" x14ac:dyDescent="0.2">
      <c r="A29" s="73"/>
      <c r="B29" s="43">
        <v>26</v>
      </c>
      <c r="C29" s="73"/>
      <c r="D29" s="43" t="s">
        <v>38</v>
      </c>
      <c r="E29" s="30" t="s">
        <v>69</v>
      </c>
      <c r="F29" s="30" t="s">
        <v>22</v>
      </c>
      <c r="G29" s="30" t="s">
        <v>30</v>
      </c>
      <c r="H29" s="30" t="s">
        <v>24</v>
      </c>
      <c r="I29" s="31">
        <v>10</v>
      </c>
      <c r="J29" s="41">
        <v>0</v>
      </c>
      <c r="K29" s="58">
        <f t="shared" si="0"/>
        <v>0</v>
      </c>
      <c r="L29" s="42" t="str">
        <f t="shared" si="1"/>
        <v>OK</v>
      </c>
      <c r="M29" s="52"/>
      <c r="N29" s="55"/>
      <c r="O29" s="55"/>
      <c r="P29" s="52"/>
      <c r="Q29" s="55"/>
      <c r="R29" s="52"/>
      <c r="S29" s="53"/>
      <c r="T29" s="52"/>
      <c r="U29" s="52"/>
      <c r="V29" s="52"/>
      <c r="W29" s="52"/>
      <c r="X29" s="52"/>
      <c r="Y29" s="52"/>
      <c r="Z29" s="52"/>
    </row>
    <row r="30" spans="1:26" x14ac:dyDescent="0.2">
      <c r="A30" s="73"/>
      <c r="B30" s="43">
        <v>27</v>
      </c>
      <c r="C30" s="73"/>
      <c r="D30" s="43" t="s">
        <v>32</v>
      </c>
      <c r="E30" s="30" t="s">
        <v>69</v>
      </c>
      <c r="F30" s="30" t="s">
        <v>27</v>
      </c>
      <c r="G30" s="30" t="s">
        <v>28</v>
      </c>
      <c r="H30" s="30" t="s">
        <v>24</v>
      </c>
      <c r="I30" s="31">
        <v>900</v>
      </c>
      <c r="J30" s="41">
        <v>3</v>
      </c>
      <c r="K30" s="58">
        <f t="shared" si="0"/>
        <v>3</v>
      </c>
      <c r="L30" s="42" t="str">
        <f t="shared" si="1"/>
        <v>OK</v>
      </c>
      <c r="M30" s="52"/>
      <c r="N30" s="54"/>
      <c r="O30" s="54"/>
      <c r="P30" s="52"/>
      <c r="Q30" s="54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73"/>
      <c r="B31" s="43">
        <v>28</v>
      </c>
      <c r="C31" s="73"/>
      <c r="D31" s="45" t="s">
        <v>33</v>
      </c>
      <c r="E31" s="30" t="s">
        <v>69</v>
      </c>
      <c r="F31" s="46" t="s">
        <v>35</v>
      </c>
      <c r="G31" s="46" t="s">
        <v>34</v>
      </c>
      <c r="H31" s="30" t="s">
        <v>24</v>
      </c>
      <c r="I31" s="31">
        <v>2000</v>
      </c>
      <c r="J31" s="41">
        <v>0</v>
      </c>
      <c r="K31" s="58">
        <f t="shared" si="0"/>
        <v>0</v>
      </c>
      <c r="L31" s="42" t="str">
        <f t="shared" si="1"/>
        <v>OK</v>
      </c>
      <c r="M31" s="52"/>
      <c r="N31" s="57"/>
      <c r="O31" s="54"/>
      <c r="P31" s="52"/>
      <c r="Q31" s="5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0" x14ac:dyDescent="0.2">
      <c r="A32" s="73"/>
      <c r="B32" s="43">
        <v>29</v>
      </c>
      <c r="C32" s="73"/>
      <c r="D32" s="45" t="s">
        <v>39</v>
      </c>
      <c r="E32" s="30" t="s">
        <v>69</v>
      </c>
      <c r="F32" s="46" t="s">
        <v>22</v>
      </c>
      <c r="G32" s="46" t="s">
        <v>23</v>
      </c>
      <c r="H32" s="64" t="s">
        <v>24</v>
      </c>
      <c r="I32" s="31">
        <v>2500</v>
      </c>
      <c r="J32" s="41">
        <v>0</v>
      </c>
      <c r="K32" s="58">
        <f t="shared" si="0"/>
        <v>0</v>
      </c>
      <c r="L32" s="42" t="str">
        <f t="shared" si="1"/>
        <v>OK</v>
      </c>
      <c r="M32" s="52"/>
      <c r="N32" s="56"/>
      <c r="O32" s="52"/>
      <c r="P32" s="52"/>
      <c r="Q32" s="56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0" x14ac:dyDescent="0.2">
      <c r="A33" s="73"/>
      <c r="B33" s="43">
        <v>30</v>
      </c>
      <c r="C33" s="73"/>
      <c r="D33" s="45" t="s">
        <v>94</v>
      </c>
      <c r="E33" s="30" t="s">
        <v>69</v>
      </c>
      <c r="F33" s="46" t="s">
        <v>22</v>
      </c>
      <c r="G33" s="46" t="s">
        <v>23</v>
      </c>
      <c r="H33" s="64" t="s">
        <v>24</v>
      </c>
      <c r="I33" s="31">
        <v>929</v>
      </c>
      <c r="J33" s="41">
        <v>0</v>
      </c>
      <c r="K33" s="58">
        <f t="shared" si="0"/>
        <v>0</v>
      </c>
      <c r="L33" s="42" t="str">
        <f t="shared" si="1"/>
        <v>OK</v>
      </c>
      <c r="M33" s="52"/>
      <c r="N33" s="56"/>
      <c r="O33" s="52"/>
      <c r="P33" s="52"/>
      <c r="Q33" s="56"/>
      <c r="R33" s="52"/>
      <c r="S33" s="52"/>
      <c r="T33" s="52"/>
      <c r="U33" s="52"/>
      <c r="V33" s="52"/>
      <c r="W33" s="52"/>
      <c r="X33" s="52"/>
      <c r="Y33" s="52"/>
      <c r="Z33" s="52"/>
    </row>
    <row r="34" spans="1:26" x14ac:dyDescent="0.2">
      <c r="A34" s="73"/>
      <c r="B34" s="43">
        <v>31</v>
      </c>
      <c r="C34" s="73"/>
      <c r="D34" s="45" t="s">
        <v>40</v>
      </c>
      <c r="E34" s="30" t="s">
        <v>69</v>
      </c>
      <c r="F34" s="46" t="s">
        <v>22</v>
      </c>
      <c r="G34" s="46" t="s">
        <v>23</v>
      </c>
      <c r="H34" s="64" t="s">
        <v>24</v>
      </c>
      <c r="I34" s="31">
        <v>300</v>
      </c>
      <c r="J34" s="41">
        <v>0</v>
      </c>
      <c r="K34" s="58">
        <f t="shared" si="0"/>
        <v>0</v>
      </c>
      <c r="L34" s="42" t="str">
        <f t="shared" si="1"/>
        <v>OK</v>
      </c>
      <c r="M34" s="52"/>
      <c r="N34" s="56"/>
      <c r="O34" s="56"/>
      <c r="P34" s="52"/>
      <c r="Q34" s="56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2">
      <c r="A35" s="73"/>
      <c r="B35" s="43">
        <v>32</v>
      </c>
      <c r="C35" s="73"/>
      <c r="D35" s="45" t="s">
        <v>41</v>
      </c>
      <c r="E35" s="30" t="s">
        <v>69</v>
      </c>
      <c r="F35" s="46" t="s">
        <v>27</v>
      </c>
      <c r="G35" s="46" t="s">
        <v>28</v>
      </c>
      <c r="H35" s="64" t="s">
        <v>24</v>
      </c>
      <c r="I35" s="31">
        <v>300</v>
      </c>
      <c r="J35" s="41">
        <v>0</v>
      </c>
      <c r="K35" s="58">
        <f t="shared" si="0"/>
        <v>0</v>
      </c>
      <c r="L35" s="42" t="str">
        <f t="shared" si="1"/>
        <v>OK</v>
      </c>
      <c r="M35" s="52"/>
      <c r="N35" s="56"/>
      <c r="O35" s="56"/>
      <c r="P35" s="52"/>
      <c r="Q35" s="56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2">
      <c r="A36" s="73"/>
      <c r="B36" s="43">
        <v>33</v>
      </c>
      <c r="C36" s="73"/>
      <c r="D36" s="43" t="s">
        <v>42</v>
      </c>
      <c r="E36" s="30" t="s">
        <v>69</v>
      </c>
      <c r="F36" s="30" t="s">
        <v>27</v>
      </c>
      <c r="G36" s="30" t="s">
        <v>28</v>
      </c>
      <c r="H36" s="64" t="s">
        <v>24</v>
      </c>
      <c r="I36" s="31">
        <v>300</v>
      </c>
      <c r="J36" s="41">
        <v>0</v>
      </c>
      <c r="K36" s="58">
        <f t="shared" si="0"/>
        <v>0</v>
      </c>
      <c r="L36" s="42" t="str">
        <f t="shared" si="1"/>
        <v>OK</v>
      </c>
      <c r="M36" s="52"/>
      <c r="N36" s="56"/>
      <c r="O36" s="56"/>
      <c r="P36" s="52"/>
      <c r="Q36" s="56"/>
      <c r="R36" s="52"/>
      <c r="S36" s="52"/>
      <c r="T36" s="52"/>
      <c r="U36" s="52"/>
      <c r="V36" s="52"/>
      <c r="W36" s="52"/>
      <c r="X36" s="52"/>
      <c r="Y36" s="52"/>
      <c r="Z36" s="52"/>
    </row>
    <row r="37" spans="1:26" x14ac:dyDescent="0.2">
      <c r="A37" s="73"/>
      <c r="B37" s="43">
        <v>34</v>
      </c>
      <c r="C37" s="73"/>
      <c r="D37" s="43" t="s">
        <v>95</v>
      </c>
      <c r="E37" s="30" t="s">
        <v>69</v>
      </c>
      <c r="F37" s="30" t="s">
        <v>22</v>
      </c>
      <c r="G37" s="30" t="s">
        <v>23</v>
      </c>
      <c r="H37" s="64" t="s">
        <v>24</v>
      </c>
      <c r="I37" s="31">
        <v>520</v>
      </c>
      <c r="J37" s="41">
        <v>0</v>
      </c>
      <c r="K37" s="58">
        <f t="shared" si="0"/>
        <v>0</v>
      </c>
      <c r="L37" s="42" t="str">
        <f t="shared" si="1"/>
        <v>OK</v>
      </c>
      <c r="M37" s="52"/>
      <c r="N37" s="56"/>
      <c r="O37" s="56"/>
      <c r="P37" s="52"/>
      <c r="Q37" s="56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45" x14ac:dyDescent="0.2">
      <c r="A38" s="73"/>
      <c r="B38" s="43">
        <v>35</v>
      </c>
      <c r="C38" s="73"/>
      <c r="D38" s="45" t="s">
        <v>96</v>
      </c>
      <c r="E38" s="30" t="s">
        <v>69</v>
      </c>
      <c r="F38" s="46" t="s">
        <v>22</v>
      </c>
      <c r="G38" s="46" t="s">
        <v>23</v>
      </c>
      <c r="H38" s="64" t="s">
        <v>24</v>
      </c>
      <c r="I38" s="31">
        <v>350</v>
      </c>
      <c r="J38" s="41">
        <v>0</v>
      </c>
      <c r="K38" s="58">
        <f t="shared" si="0"/>
        <v>0</v>
      </c>
      <c r="L38" s="42" t="str">
        <f t="shared" si="1"/>
        <v>OK</v>
      </c>
      <c r="M38" s="52"/>
      <c r="N38" s="56"/>
      <c r="O38" s="56"/>
      <c r="P38" s="52"/>
      <c r="Q38" s="56"/>
      <c r="R38" s="52"/>
      <c r="S38" s="52"/>
      <c r="T38" s="52"/>
      <c r="U38" s="52"/>
      <c r="V38" s="52"/>
      <c r="W38" s="52"/>
      <c r="X38" s="52"/>
      <c r="Y38" s="52"/>
      <c r="Z38" s="52"/>
    </row>
    <row r="39" spans="1:26" x14ac:dyDescent="0.2">
      <c r="A39" s="73"/>
      <c r="B39" s="43">
        <v>36</v>
      </c>
      <c r="C39" s="73"/>
      <c r="D39" s="45" t="s">
        <v>43</v>
      </c>
      <c r="E39" s="30" t="s">
        <v>69</v>
      </c>
      <c r="F39" s="46" t="s">
        <v>22</v>
      </c>
      <c r="G39" s="46" t="s">
        <v>23</v>
      </c>
      <c r="H39" s="64" t="s">
        <v>24</v>
      </c>
      <c r="I39" s="31">
        <v>250</v>
      </c>
      <c r="J39" s="41">
        <v>0</v>
      </c>
      <c r="K39" s="58">
        <f t="shared" si="0"/>
        <v>0</v>
      </c>
      <c r="L39" s="42" t="str">
        <f t="shared" si="1"/>
        <v>OK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x14ac:dyDescent="0.2">
      <c r="A40" s="73"/>
      <c r="B40" s="43">
        <v>37</v>
      </c>
      <c r="C40" s="73"/>
      <c r="D40" s="45" t="s">
        <v>44</v>
      </c>
      <c r="E40" s="30" t="s">
        <v>69</v>
      </c>
      <c r="F40" s="46" t="s">
        <v>22</v>
      </c>
      <c r="G40" s="46" t="s">
        <v>23</v>
      </c>
      <c r="H40" s="64" t="s">
        <v>24</v>
      </c>
      <c r="I40" s="31">
        <v>1000</v>
      </c>
      <c r="J40" s="41">
        <v>0</v>
      </c>
      <c r="K40" s="58">
        <f t="shared" si="0"/>
        <v>0</v>
      </c>
      <c r="L40" s="42" t="str">
        <f t="shared" si="1"/>
        <v>OK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0" x14ac:dyDescent="0.2">
      <c r="A41" s="73"/>
      <c r="B41" s="43">
        <v>38</v>
      </c>
      <c r="C41" s="73"/>
      <c r="D41" s="45" t="s">
        <v>97</v>
      </c>
      <c r="E41" s="30" t="s">
        <v>69</v>
      </c>
      <c r="F41" s="46" t="s">
        <v>22</v>
      </c>
      <c r="G41" s="46" t="s">
        <v>23</v>
      </c>
      <c r="H41" s="64" t="s">
        <v>24</v>
      </c>
      <c r="I41" s="31">
        <v>1200</v>
      </c>
      <c r="J41" s="41">
        <v>0</v>
      </c>
      <c r="K41" s="58">
        <f t="shared" si="0"/>
        <v>0</v>
      </c>
      <c r="L41" s="42" t="str">
        <f t="shared" si="1"/>
        <v>OK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45" x14ac:dyDescent="0.2">
      <c r="A42" s="73"/>
      <c r="B42" s="43">
        <v>39</v>
      </c>
      <c r="C42" s="73"/>
      <c r="D42" s="45" t="s">
        <v>98</v>
      </c>
      <c r="E42" s="30" t="s">
        <v>69</v>
      </c>
      <c r="F42" s="46" t="s">
        <v>22</v>
      </c>
      <c r="G42" s="46" t="s">
        <v>23</v>
      </c>
      <c r="H42" s="64" t="s">
        <v>24</v>
      </c>
      <c r="I42" s="31">
        <v>1500</v>
      </c>
      <c r="J42" s="41">
        <v>0</v>
      </c>
      <c r="K42" s="58">
        <f t="shared" si="0"/>
        <v>0</v>
      </c>
      <c r="L42" s="42" t="str">
        <f t="shared" si="1"/>
        <v>OK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30" x14ac:dyDescent="0.2">
      <c r="A43" s="73"/>
      <c r="B43" s="43">
        <v>40</v>
      </c>
      <c r="C43" s="73"/>
      <c r="D43" s="45" t="s">
        <v>99</v>
      </c>
      <c r="E43" s="30" t="s">
        <v>69</v>
      </c>
      <c r="F43" s="46" t="s">
        <v>22</v>
      </c>
      <c r="G43" s="46" t="s">
        <v>23</v>
      </c>
      <c r="H43" s="64" t="s">
        <v>24</v>
      </c>
      <c r="I43" s="31">
        <v>1500</v>
      </c>
      <c r="J43" s="41">
        <v>0</v>
      </c>
      <c r="K43" s="58">
        <f t="shared" si="0"/>
        <v>0</v>
      </c>
      <c r="L43" s="42" t="str">
        <f t="shared" si="1"/>
        <v>OK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s="34" customFormat="1" x14ac:dyDescent="0.2">
      <c r="A44" s="73"/>
      <c r="B44" s="43">
        <v>41</v>
      </c>
      <c r="C44" s="73"/>
      <c r="D44" s="45" t="s">
        <v>100</v>
      </c>
      <c r="E44" s="30" t="s">
        <v>69</v>
      </c>
      <c r="F44" s="46" t="s">
        <v>22</v>
      </c>
      <c r="G44" s="46" t="s">
        <v>23</v>
      </c>
      <c r="H44" s="64" t="s">
        <v>24</v>
      </c>
      <c r="I44" s="31">
        <v>1500</v>
      </c>
      <c r="J44" s="41">
        <v>0</v>
      </c>
      <c r="K44" s="58">
        <f t="shared" si="0"/>
        <v>0</v>
      </c>
      <c r="L44" s="42" t="str">
        <f t="shared" si="1"/>
        <v>OK</v>
      </c>
      <c r="M44" s="52"/>
      <c r="N44" s="53"/>
      <c r="O44" s="53"/>
      <c r="P44" s="52"/>
      <c r="Q44" s="53"/>
      <c r="R44" s="52"/>
      <c r="S44" s="53"/>
      <c r="T44" s="52"/>
      <c r="U44" s="52"/>
      <c r="V44" s="52"/>
      <c r="W44" s="52"/>
      <c r="X44" s="52"/>
      <c r="Y44" s="52"/>
      <c r="Z44" s="52"/>
    </row>
    <row r="45" spans="1:26" ht="30" x14ac:dyDescent="0.2">
      <c r="A45" s="73"/>
      <c r="B45" s="43">
        <v>42</v>
      </c>
      <c r="C45" s="73"/>
      <c r="D45" s="45" t="s">
        <v>45</v>
      </c>
      <c r="E45" s="30" t="s">
        <v>69</v>
      </c>
      <c r="F45" s="46" t="s">
        <v>22</v>
      </c>
      <c r="G45" s="46" t="s">
        <v>23</v>
      </c>
      <c r="H45" s="64" t="s">
        <v>24</v>
      </c>
      <c r="I45" s="31">
        <v>500</v>
      </c>
      <c r="J45" s="41">
        <v>0</v>
      </c>
      <c r="K45" s="58">
        <f t="shared" si="0"/>
        <v>0</v>
      </c>
      <c r="L45" s="42" t="str">
        <f t="shared" si="1"/>
        <v>OK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x14ac:dyDescent="0.2">
      <c r="A46" s="73"/>
      <c r="B46" s="43">
        <v>43</v>
      </c>
      <c r="C46" s="73"/>
      <c r="D46" s="45" t="s">
        <v>101</v>
      </c>
      <c r="E46" s="30" t="s">
        <v>69</v>
      </c>
      <c r="F46" s="46" t="s">
        <v>22</v>
      </c>
      <c r="G46" s="46" t="s">
        <v>23</v>
      </c>
      <c r="H46" s="64" t="s">
        <v>24</v>
      </c>
      <c r="I46" s="31">
        <v>500</v>
      </c>
      <c r="J46" s="41">
        <v>0</v>
      </c>
      <c r="K46" s="58">
        <f t="shared" si="0"/>
        <v>0</v>
      </c>
      <c r="L46" s="42" t="str">
        <f t="shared" si="1"/>
        <v>OK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x14ac:dyDescent="0.2">
      <c r="A47" s="73"/>
      <c r="B47" s="43">
        <v>44</v>
      </c>
      <c r="C47" s="73"/>
      <c r="D47" s="45" t="s">
        <v>46</v>
      </c>
      <c r="E47" s="30" t="s">
        <v>69</v>
      </c>
      <c r="F47" s="46" t="s">
        <v>22</v>
      </c>
      <c r="G47" s="46" t="s">
        <v>23</v>
      </c>
      <c r="H47" s="64" t="s">
        <v>24</v>
      </c>
      <c r="I47" s="31">
        <v>1000</v>
      </c>
      <c r="J47" s="41">
        <v>0</v>
      </c>
      <c r="K47" s="58">
        <f t="shared" si="0"/>
        <v>0</v>
      </c>
      <c r="L47" s="42" t="str">
        <f t="shared" si="1"/>
        <v>OK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45" x14ac:dyDescent="0.2">
      <c r="A48" s="73"/>
      <c r="B48" s="43">
        <v>45</v>
      </c>
      <c r="C48" s="73"/>
      <c r="D48" s="43" t="s">
        <v>47</v>
      </c>
      <c r="E48" s="30" t="s">
        <v>69</v>
      </c>
      <c r="F48" s="30" t="s">
        <v>27</v>
      </c>
      <c r="G48" s="30" t="s">
        <v>28</v>
      </c>
      <c r="H48" s="64" t="s">
        <v>24</v>
      </c>
      <c r="I48" s="31">
        <v>1500</v>
      </c>
      <c r="J48" s="41">
        <v>0</v>
      </c>
      <c r="K48" s="58">
        <f t="shared" si="0"/>
        <v>0</v>
      </c>
      <c r="L48" s="42" t="str">
        <f t="shared" si="1"/>
        <v>OK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s="34" customFormat="1" ht="30" x14ac:dyDescent="0.2">
      <c r="A49" s="73"/>
      <c r="B49" s="43">
        <v>46</v>
      </c>
      <c r="C49" s="73"/>
      <c r="D49" s="45" t="s">
        <v>102</v>
      </c>
      <c r="E49" s="30" t="s">
        <v>69</v>
      </c>
      <c r="F49" s="46" t="s">
        <v>22</v>
      </c>
      <c r="G49" s="46">
        <v>50261001</v>
      </c>
      <c r="H49" s="65">
        <v>33903922</v>
      </c>
      <c r="I49" s="31">
        <v>500</v>
      </c>
      <c r="J49" s="41">
        <v>0</v>
      </c>
      <c r="K49" s="58">
        <f t="shared" si="0"/>
        <v>0</v>
      </c>
      <c r="L49" s="42" t="str">
        <f t="shared" si="1"/>
        <v>OK</v>
      </c>
      <c r="M49" s="52"/>
      <c r="N49" s="53"/>
      <c r="O49" s="53"/>
      <c r="P49" s="52"/>
      <c r="Q49" s="53"/>
      <c r="R49" s="52"/>
      <c r="S49" s="53"/>
      <c r="T49" s="52"/>
      <c r="U49" s="52"/>
      <c r="V49" s="52"/>
      <c r="W49" s="52"/>
      <c r="X49" s="52"/>
      <c r="Y49" s="52"/>
      <c r="Z49" s="52"/>
    </row>
    <row r="50" spans="1:26" x14ac:dyDescent="0.2">
      <c r="A50" s="74"/>
      <c r="B50" s="43">
        <v>47</v>
      </c>
      <c r="C50" s="74"/>
      <c r="D50" s="45" t="s">
        <v>48</v>
      </c>
      <c r="E50" s="30" t="s">
        <v>69</v>
      </c>
      <c r="F50" s="46" t="s">
        <v>22</v>
      </c>
      <c r="G50" s="46" t="s">
        <v>23</v>
      </c>
      <c r="H50" s="64" t="s">
        <v>24</v>
      </c>
      <c r="I50" s="31">
        <v>2500</v>
      </c>
      <c r="J50" s="41">
        <v>0</v>
      </c>
      <c r="K50" s="58">
        <f t="shared" si="0"/>
        <v>0</v>
      </c>
      <c r="L50" s="42" t="str">
        <f t="shared" si="1"/>
        <v>OK</v>
      </c>
      <c r="M50" s="52"/>
      <c r="N50" s="56"/>
      <c r="O50" s="56"/>
      <c r="P50" s="52"/>
      <c r="Q50" s="56"/>
      <c r="R50" s="52"/>
      <c r="S50" s="52"/>
      <c r="T50" s="52"/>
      <c r="U50" s="52"/>
      <c r="V50" s="52"/>
      <c r="W50" s="52"/>
      <c r="X50" s="52"/>
      <c r="Y50" s="52"/>
      <c r="Z50" s="52"/>
    </row>
    <row r="51" spans="1:26" x14ac:dyDescent="0.2">
      <c r="I51" s="44"/>
      <c r="J51" s="61">
        <f>SUM(J4:J50)</f>
        <v>52</v>
      </c>
      <c r="K51" s="61">
        <f>SUM(K4:K50)</f>
        <v>52</v>
      </c>
      <c r="M51" s="49" cm="1">
        <f t="array" ref="M51">SUMPRODUCT($I$4:$I$50*M4:M50)</f>
        <v>0</v>
      </c>
      <c r="N51" s="49" cm="1">
        <f t="array" ref="N51">SUMPRODUCT($I$4:$I$50*N4:N50)</f>
        <v>0</v>
      </c>
      <c r="O51" s="49" cm="1">
        <f t="array" ref="O51">SUMPRODUCT($I$4:$I$50*O4:O50)</f>
        <v>0</v>
      </c>
      <c r="P51" s="49" cm="1">
        <f t="array" ref="P51">SUMPRODUCT($I$4:$I$50*P4:P50)</f>
        <v>0</v>
      </c>
      <c r="Q51" s="49" cm="1">
        <f t="array" ref="Q51">SUMPRODUCT($I$4:$I$50*Q4:Q50)</f>
        <v>0</v>
      </c>
      <c r="R51" s="49" cm="1">
        <f t="array" ref="R51">SUMPRODUCT($I$4:$I$50*R4:R50)</f>
        <v>0</v>
      </c>
      <c r="S51" s="49" cm="1">
        <f t="array" ref="S51">SUMPRODUCT($I$4:$I$50*S4:S50)</f>
        <v>0</v>
      </c>
      <c r="T51" s="49" cm="1">
        <f t="array" ref="T51">SUMPRODUCT($I$4:$I$50*T4:T50)</f>
        <v>0</v>
      </c>
      <c r="U51" s="49" cm="1">
        <f t="array" ref="U51">SUMPRODUCT($I$4:$I$50*U4:U50)</f>
        <v>0</v>
      </c>
      <c r="V51" s="49" cm="1">
        <f t="array" ref="V51">SUMPRODUCT($I$4:$I$50*V4:V50)</f>
        <v>0</v>
      </c>
      <c r="W51" s="49" cm="1">
        <f t="array" ref="W51">SUMPRODUCT($I$4:$I$50*W4:W50)</f>
        <v>0</v>
      </c>
      <c r="X51" s="49" cm="1">
        <f t="array" ref="X51">SUMPRODUCT($I$4:$I$50*X4:X50)</f>
        <v>0</v>
      </c>
      <c r="Y51" s="49" cm="1">
        <f t="array" ref="Y51">SUMPRODUCT($I$4:$I$50*Y4:Y50)</f>
        <v>0</v>
      </c>
      <c r="Z51" s="49" cm="1">
        <f t="array" ref="Z51">SUMPRODUCT($I$4:$I$50*Z4:Z50)</f>
        <v>0</v>
      </c>
    </row>
  </sheetData>
  <mergeCells count="20">
    <mergeCell ref="A4:A50"/>
    <mergeCell ref="C4:C50"/>
    <mergeCell ref="V1:V2"/>
    <mergeCell ref="W1:W2"/>
    <mergeCell ref="X1:X2"/>
    <mergeCell ref="Y1:Y2"/>
    <mergeCell ref="Z1:Z2"/>
    <mergeCell ref="A2:L2"/>
    <mergeCell ref="P1:P2"/>
    <mergeCell ref="Q1:Q2"/>
    <mergeCell ref="R1:R2"/>
    <mergeCell ref="S1:S2"/>
    <mergeCell ref="T1:T2"/>
    <mergeCell ref="U1:U2"/>
    <mergeCell ref="A1:C1"/>
    <mergeCell ref="D1:I1"/>
    <mergeCell ref="J1:L1"/>
    <mergeCell ref="M1:M2"/>
    <mergeCell ref="N1:N2"/>
    <mergeCell ref="O1:O2"/>
  </mergeCells>
  <conditionalFormatting sqref="K4:K50">
    <cfRule type="cellIs" dxfId="9" priority="1" operator="lessThan">
      <formula>0</formula>
    </cfRule>
  </conditionalFormatting>
  <conditionalFormatting sqref="M4:Z50">
    <cfRule type="cellIs" dxfId="8" priority="2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51"/>
  <sheetViews>
    <sheetView zoomScale="90" zoomScaleNormal="90" workbookViewId="0">
      <selection activeCell="H21" sqref="H21"/>
    </sheetView>
  </sheetViews>
  <sheetFormatPr defaultColWidth="9.7109375" defaultRowHeight="15" x14ac:dyDescent="0.2"/>
  <cols>
    <col min="1" max="2" width="6.42578125" style="3" customWidth="1"/>
    <col min="3" max="3" width="16" style="60" customWidth="1"/>
    <col min="4" max="4" width="42" style="1" customWidth="1"/>
    <col min="5" max="5" width="10.7109375" style="1" customWidth="1"/>
    <col min="6" max="6" width="7.28515625" style="1" customWidth="1"/>
    <col min="7" max="7" width="10.7109375" style="1" customWidth="1"/>
    <col min="8" max="8" width="13.7109375" style="1" customWidth="1"/>
    <col min="9" max="9" width="14.28515625" style="1" customWidth="1"/>
    <col min="10" max="10" width="10" style="47" bestFit="1" customWidth="1"/>
    <col min="11" max="11" width="11" style="22" bestFit="1" customWidth="1"/>
    <col min="12" max="12" width="9" style="48" customWidth="1"/>
    <col min="13" max="14" width="15.140625" style="50" customWidth="1"/>
    <col min="15" max="26" width="13.7109375" style="50" customWidth="1"/>
    <col min="27" max="16384" width="9.7109375" style="3"/>
  </cols>
  <sheetData>
    <row r="1" spans="1:26" ht="39.75" customHeight="1" x14ac:dyDescent="0.2">
      <c r="A1" s="75" t="s">
        <v>84</v>
      </c>
      <c r="B1" s="75"/>
      <c r="C1" s="75"/>
      <c r="D1" s="75" t="s">
        <v>85</v>
      </c>
      <c r="E1" s="75"/>
      <c r="F1" s="75"/>
      <c r="G1" s="75"/>
      <c r="H1" s="75"/>
      <c r="I1" s="75"/>
      <c r="J1" s="76" t="s">
        <v>86</v>
      </c>
      <c r="K1" s="76"/>
      <c r="L1" s="76"/>
      <c r="M1" s="71" t="s">
        <v>103</v>
      </c>
      <c r="N1" s="71" t="s">
        <v>103</v>
      </c>
      <c r="O1" s="71" t="s">
        <v>103</v>
      </c>
      <c r="P1" s="71" t="s">
        <v>103</v>
      </c>
      <c r="Q1" s="71" t="s">
        <v>103</v>
      </c>
      <c r="R1" s="71" t="s">
        <v>103</v>
      </c>
      <c r="S1" s="71" t="s">
        <v>103</v>
      </c>
      <c r="T1" s="71" t="s">
        <v>103</v>
      </c>
      <c r="U1" s="71" t="s">
        <v>103</v>
      </c>
      <c r="V1" s="71" t="s">
        <v>103</v>
      </c>
      <c r="W1" s="71" t="s">
        <v>103</v>
      </c>
      <c r="X1" s="71" t="s">
        <v>103</v>
      </c>
      <c r="Y1" s="71" t="s">
        <v>103</v>
      </c>
      <c r="Z1" s="71" t="s">
        <v>103</v>
      </c>
    </row>
    <row r="2" spans="1:26" ht="18" customHeight="1" x14ac:dyDescent="0.2">
      <c r="A2" s="76" t="s">
        <v>80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37.5" customHeight="1" x14ac:dyDescent="0.2">
      <c r="A3" s="35" t="s">
        <v>62</v>
      </c>
      <c r="B3" s="59" t="s">
        <v>63</v>
      </c>
      <c r="C3" s="35" t="s">
        <v>64</v>
      </c>
      <c r="D3" s="35" t="s">
        <v>65</v>
      </c>
      <c r="E3" s="35" t="s">
        <v>67</v>
      </c>
      <c r="F3" s="35" t="s">
        <v>20</v>
      </c>
      <c r="G3" s="35" t="s">
        <v>68</v>
      </c>
      <c r="H3" s="35" t="s">
        <v>21</v>
      </c>
      <c r="I3" s="36" t="s">
        <v>66</v>
      </c>
      <c r="J3" s="37" t="s">
        <v>2</v>
      </c>
      <c r="K3" s="38" t="s">
        <v>0</v>
      </c>
      <c r="L3" s="39" t="s">
        <v>1</v>
      </c>
      <c r="M3" s="33" t="s">
        <v>60</v>
      </c>
      <c r="N3" s="33" t="s">
        <v>60</v>
      </c>
      <c r="O3" s="33" t="s">
        <v>60</v>
      </c>
      <c r="P3" s="33" t="s">
        <v>60</v>
      </c>
      <c r="Q3" s="33" t="s">
        <v>60</v>
      </c>
      <c r="R3" s="33" t="s">
        <v>60</v>
      </c>
      <c r="S3" s="33" t="s">
        <v>60</v>
      </c>
      <c r="T3" s="33" t="s">
        <v>60</v>
      </c>
      <c r="U3" s="33" t="s">
        <v>60</v>
      </c>
      <c r="V3" s="33" t="s">
        <v>60</v>
      </c>
      <c r="W3" s="33" t="s">
        <v>60</v>
      </c>
      <c r="X3" s="33" t="s">
        <v>60</v>
      </c>
      <c r="Y3" s="33" t="s">
        <v>60</v>
      </c>
      <c r="Z3" s="33" t="s">
        <v>60</v>
      </c>
    </row>
    <row r="4" spans="1:26" ht="30" x14ac:dyDescent="0.2">
      <c r="A4" s="72">
        <v>1</v>
      </c>
      <c r="B4" s="43">
        <v>1</v>
      </c>
      <c r="C4" s="72" t="s">
        <v>87</v>
      </c>
      <c r="D4" s="43" t="s">
        <v>11</v>
      </c>
      <c r="E4" s="30" t="s">
        <v>69</v>
      </c>
      <c r="F4" s="30" t="s">
        <v>22</v>
      </c>
      <c r="G4" s="30" t="s">
        <v>23</v>
      </c>
      <c r="H4" s="30" t="s">
        <v>24</v>
      </c>
      <c r="I4" s="62">
        <v>1900</v>
      </c>
      <c r="J4" s="40">
        <v>5</v>
      </c>
      <c r="K4" s="63">
        <f t="shared" ref="K4:K50" si="0">J4-(SUM(M4:Z4))</f>
        <v>5</v>
      </c>
      <c r="L4" s="42" t="str">
        <f>IF(K4&lt;0,"ATENÇÃO","OK")</f>
        <v>OK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30" x14ac:dyDescent="0.2">
      <c r="A5" s="73"/>
      <c r="B5" s="43">
        <v>2</v>
      </c>
      <c r="C5" s="73"/>
      <c r="D5" s="43" t="s">
        <v>12</v>
      </c>
      <c r="E5" s="30" t="s">
        <v>69</v>
      </c>
      <c r="F5" s="30" t="s">
        <v>22</v>
      </c>
      <c r="G5" s="30" t="s">
        <v>23</v>
      </c>
      <c r="H5" s="30" t="s">
        <v>24</v>
      </c>
      <c r="I5" s="62">
        <v>1900</v>
      </c>
      <c r="J5" s="40">
        <v>4</v>
      </c>
      <c r="K5" s="63">
        <f t="shared" si="0"/>
        <v>4</v>
      </c>
      <c r="L5" s="42" t="str">
        <f t="shared" ref="L5:L50" si="1">IF(K5&lt;0,"ATENÇÃO","OK")</f>
        <v>OK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">
      <c r="A6" s="73"/>
      <c r="B6" s="43">
        <v>3</v>
      </c>
      <c r="C6" s="73"/>
      <c r="D6" s="43" t="s">
        <v>13</v>
      </c>
      <c r="E6" s="30" t="s">
        <v>69</v>
      </c>
      <c r="F6" s="30" t="s">
        <v>22</v>
      </c>
      <c r="G6" s="30" t="s">
        <v>49</v>
      </c>
      <c r="H6" s="30" t="s">
        <v>24</v>
      </c>
      <c r="I6" s="62">
        <v>1900</v>
      </c>
      <c r="J6" s="40">
        <v>3</v>
      </c>
      <c r="K6" s="63">
        <f t="shared" si="0"/>
        <v>3</v>
      </c>
      <c r="L6" s="42" t="str">
        <f t="shared" si="1"/>
        <v>OK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x14ac:dyDescent="0.2">
      <c r="A7" s="73"/>
      <c r="B7" s="43">
        <v>4</v>
      </c>
      <c r="C7" s="73"/>
      <c r="D7" s="43" t="s">
        <v>70</v>
      </c>
      <c r="E7" s="30" t="s">
        <v>69</v>
      </c>
      <c r="F7" s="30" t="s">
        <v>22</v>
      </c>
      <c r="G7" s="30" t="s">
        <v>23</v>
      </c>
      <c r="H7" s="30" t="s">
        <v>24</v>
      </c>
      <c r="I7" s="62">
        <v>2500</v>
      </c>
      <c r="J7" s="40">
        <v>0</v>
      </c>
      <c r="K7" s="63">
        <f t="shared" si="0"/>
        <v>0</v>
      </c>
      <c r="L7" s="42" t="str">
        <f t="shared" si="1"/>
        <v>OK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30" x14ac:dyDescent="0.2">
      <c r="A8" s="73"/>
      <c r="B8" s="43">
        <v>5</v>
      </c>
      <c r="C8" s="73"/>
      <c r="D8" s="43" t="s">
        <v>14</v>
      </c>
      <c r="E8" s="30" t="s">
        <v>69</v>
      </c>
      <c r="F8" s="30" t="s">
        <v>22</v>
      </c>
      <c r="G8" s="30" t="s">
        <v>23</v>
      </c>
      <c r="H8" s="30" t="s">
        <v>24</v>
      </c>
      <c r="I8" s="62">
        <v>1900</v>
      </c>
      <c r="J8" s="40">
        <v>0</v>
      </c>
      <c r="K8" s="63">
        <f t="shared" si="0"/>
        <v>0</v>
      </c>
      <c r="L8" s="42" t="str">
        <f t="shared" si="1"/>
        <v>OK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30" x14ac:dyDescent="0.2">
      <c r="A9" s="73"/>
      <c r="B9" s="43">
        <v>6</v>
      </c>
      <c r="C9" s="73"/>
      <c r="D9" s="43" t="s">
        <v>15</v>
      </c>
      <c r="E9" s="30" t="s">
        <v>69</v>
      </c>
      <c r="F9" s="30" t="s">
        <v>22</v>
      </c>
      <c r="G9" s="30" t="s">
        <v>23</v>
      </c>
      <c r="H9" s="30" t="s">
        <v>24</v>
      </c>
      <c r="I9" s="62">
        <v>1900</v>
      </c>
      <c r="J9" s="40">
        <v>1</v>
      </c>
      <c r="K9" s="63">
        <f t="shared" si="0"/>
        <v>1</v>
      </c>
      <c r="L9" s="42" t="str">
        <f t="shared" si="1"/>
        <v>OK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30" x14ac:dyDescent="0.2">
      <c r="A10" s="73"/>
      <c r="B10" s="43">
        <v>7</v>
      </c>
      <c r="C10" s="73"/>
      <c r="D10" s="43" t="s">
        <v>16</v>
      </c>
      <c r="E10" s="30" t="s">
        <v>69</v>
      </c>
      <c r="F10" s="30" t="s">
        <v>22</v>
      </c>
      <c r="G10" s="30" t="s">
        <v>50</v>
      </c>
      <c r="H10" s="30" t="s">
        <v>24</v>
      </c>
      <c r="I10" s="62">
        <v>2000</v>
      </c>
      <c r="J10" s="40"/>
      <c r="K10" s="63">
        <f t="shared" si="0"/>
        <v>0</v>
      </c>
      <c r="L10" s="42" t="str">
        <f t="shared" si="1"/>
        <v>OK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30" x14ac:dyDescent="0.2">
      <c r="A11" s="73"/>
      <c r="B11" s="43">
        <v>8</v>
      </c>
      <c r="C11" s="73"/>
      <c r="D11" s="43" t="s">
        <v>17</v>
      </c>
      <c r="E11" s="30" t="s">
        <v>69</v>
      </c>
      <c r="F11" s="30" t="s">
        <v>22</v>
      </c>
      <c r="G11" s="30" t="s">
        <v>50</v>
      </c>
      <c r="H11" s="30" t="s">
        <v>24</v>
      </c>
      <c r="I11" s="62">
        <v>2000</v>
      </c>
      <c r="J11" s="40">
        <v>0</v>
      </c>
      <c r="K11" s="63">
        <f t="shared" si="0"/>
        <v>0</v>
      </c>
      <c r="L11" s="42" t="str">
        <f t="shared" si="1"/>
        <v>OK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30" x14ac:dyDescent="0.2">
      <c r="A12" s="73"/>
      <c r="B12" s="43">
        <v>9</v>
      </c>
      <c r="C12" s="73"/>
      <c r="D12" s="43" t="s">
        <v>18</v>
      </c>
      <c r="E12" s="30" t="s">
        <v>69</v>
      </c>
      <c r="F12" s="30" t="s">
        <v>22</v>
      </c>
      <c r="G12" s="30" t="s">
        <v>49</v>
      </c>
      <c r="H12" s="30" t="s">
        <v>24</v>
      </c>
      <c r="I12" s="62">
        <v>1900</v>
      </c>
      <c r="J12" s="40">
        <v>0</v>
      </c>
      <c r="K12" s="63">
        <f t="shared" si="0"/>
        <v>0</v>
      </c>
      <c r="L12" s="42" t="str">
        <f t="shared" si="1"/>
        <v>OK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s="34" customFormat="1" ht="30" x14ac:dyDescent="0.2">
      <c r="A13" s="73"/>
      <c r="B13" s="43">
        <v>10</v>
      </c>
      <c r="C13" s="73"/>
      <c r="D13" s="43" t="s">
        <v>88</v>
      </c>
      <c r="E13" s="30" t="s">
        <v>69</v>
      </c>
      <c r="F13" s="30" t="s">
        <v>22</v>
      </c>
      <c r="G13" s="30" t="s">
        <v>51</v>
      </c>
      <c r="H13" s="30" t="s">
        <v>24</v>
      </c>
      <c r="I13" s="62">
        <v>500</v>
      </c>
      <c r="J13" s="40">
        <v>0</v>
      </c>
      <c r="K13" s="63">
        <f t="shared" si="0"/>
        <v>0</v>
      </c>
      <c r="L13" s="42" t="str">
        <f t="shared" si="1"/>
        <v>OK</v>
      </c>
      <c r="M13" s="52"/>
      <c r="N13" s="53"/>
      <c r="O13" s="53"/>
      <c r="P13" s="52"/>
      <c r="Q13" s="53"/>
      <c r="R13" s="52"/>
      <c r="S13" s="53"/>
      <c r="T13" s="52"/>
      <c r="U13" s="52"/>
      <c r="V13" s="52"/>
      <c r="W13" s="52"/>
      <c r="X13" s="52"/>
      <c r="Y13" s="52"/>
      <c r="Z13" s="52"/>
    </row>
    <row r="14" spans="1:26" ht="30" x14ac:dyDescent="0.2">
      <c r="A14" s="73"/>
      <c r="B14" s="43">
        <v>11</v>
      </c>
      <c r="C14" s="73"/>
      <c r="D14" s="43" t="s">
        <v>52</v>
      </c>
      <c r="E14" s="30" t="s">
        <v>69</v>
      </c>
      <c r="F14" s="30" t="s">
        <v>22</v>
      </c>
      <c r="G14" s="30" t="s">
        <v>51</v>
      </c>
      <c r="H14" s="30" t="s">
        <v>24</v>
      </c>
      <c r="I14" s="62">
        <v>500</v>
      </c>
      <c r="J14" s="40">
        <v>0</v>
      </c>
      <c r="K14" s="63">
        <f t="shared" si="0"/>
        <v>0</v>
      </c>
      <c r="L14" s="42" t="str">
        <f t="shared" si="1"/>
        <v>OK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s="34" customFormat="1" x14ac:dyDescent="0.2">
      <c r="A15" s="73"/>
      <c r="B15" s="43">
        <v>12</v>
      </c>
      <c r="C15" s="73"/>
      <c r="D15" s="43" t="s">
        <v>89</v>
      </c>
      <c r="E15" s="30" t="s">
        <v>69</v>
      </c>
      <c r="F15" s="30" t="s">
        <v>22</v>
      </c>
      <c r="G15" s="30" t="s">
        <v>53</v>
      </c>
      <c r="H15" s="30" t="s">
        <v>24</v>
      </c>
      <c r="I15" s="62">
        <v>1000</v>
      </c>
      <c r="J15" s="40">
        <v>4</v>
      </c>
      <c r="K15" s="63">
        <f t="shared" si="0"/>
        <v>4</v>
      </c>
      <c r="L15" s="42" t="str">
        <f t="shared" si="1"/>
        <v>OK</v>
      </c>
      <c r="M15" s="52"/>
      <c r="N15" s="53"/>
      <c r="O15" s="53"/>
      <c r="P15" s="52"/>
      <c r="Q15" s="53"/>
      <c r="R15" s="52"/>
      <c r="S15" s="53"/>
      <c r="T15" s="52"/>
      <c r="U15" s="52"/>
      <c r="V15" s="52"/>
      <c r="W15" s="52"/>
      <c r="X15" s="52"/>
      <c r="Y15" s="52"/>
      <c r="Z15" s="52"/>
    </row>
    <row r="16" spans="1:26" x14ac:dyDescent="0.2">
      <c r="A16" s="73"/>
      <c r="B16" s="43">
        <v>13</v>
      </c>
      <c r="C16" s="73"/>
      <c r="D16" s="43" t="s">
        <v>90</v>
      </c>
      <c r="E16" s="30" t="s">
        <v>69</v>
      </c>
      <c r="F16" s="30" t="s">
        <v>22</v>
      </c>
      <c r="G16" s="30" t="s">
        <v>53</v>
      </c>
      <c r="H16" s="30" t="s">
        <v>24</v>
      </c>
      <c r="I16" s="62">
        <v>1200</v>
      </c>
      <c r="J16" s="40">
        <v>0</v>
      </c>
      <c r="K16" s="63">
        <f t="shared" si="0"/>
        <v>0</v>
      </c>
      <c r="L16" s="42" t="str">
        <f t="shared" si="1"/>
        <v>OK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73"/>
      <c r="B17" s="43">
        <v>14</v>
      </c>
      <c r="C17" s="73"/>
      <c r="D17" s="43" t="s">
        <v>54</v>
      </c>
      <c r="E17" s="30" t="s">
        <v>69</v>
      </c>
      <c r="F17" s="30" t="s">
        <v>22</v>
      </c>
      <c r="G17" s="30" t="s">
        <v>53</v>
      </c>
      <c r="H17" s="30" t="s">
        <v>24</v>
      </c>
      <c r="I17" s="62">
        <v>10000</v>
      </c>
      <c r="J17" s="40">
        <v>0</v>
      </c>
      <c r="K17" s="63">
        <f t="shared" si="0"/>
        <v>0</v>
      </c>
      <c r="L17" s="42" t="str">
        <f t="shared" si="1"/>
        <v>OK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73"/>
      <c r="B18" s="43">
        <v>15</v>
      </c>
      <c r="C18" s="73"/>
      <c r="D18" s="43" t="s">
        <v>55</v>
      </c>
      <c r="E18" s="30" t="s">
        <v>69</v>
      </c>
      <c r="F18" s="30" t="s">
        <v>22</v>
      </c>
      <c r="G18" s="30" t="s">
        <v>51</v>
      </c>
      <c r="H18" s="30" t="s">
        <v>24</v>
      </c>
      <c r="I18" s="62">
        <v>500</v>
      </c>
      <c r="J18" s="40">
        <v>0</v>
      </c>
      <c r="K18" s="63">
        <f t="shared" si="0"/>
        <v>0</v>
      </c>
      <c r="L18" s="42" t="str">
        <f t="shared" si="1"/>
        <v>OK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x14ac:dyDescent="0.2">
      <c r="A19" s="73"/>
      <c r="B19" s="43">
        <v>16</v>
      </c>
      <c r="C19" s="73"/>
      <c r="D19" s="43" t="s">
        <v>56</v>
      </c>
      <c r="E19" s="30" t="s">
        <v>69</v>
      </c>
      <c r="F19" s="30" t="s">
        <v>22</v>
      </c>
      <c r="G19" s="30" t="s">
        <v>25</v>
      </c>
      <c r="H19" s="30" t="s">
        <v>24</v>
      </c>
      <c r="I19" s="62">
        <v>500</v>
      </c>
      <c r="J19" s="40">
        <v>0</v>
      </c>
      <c r="K19" s="63">
        <f t="shared" si="0"/>
        <v>0</v>
      </c>
      <c r="L19" s="42" t="str">
        <f t="shared" si="1"/>
        <v>OK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s="34" customFormat="1" ht="30" x14ac:dyDescent="0.2">
      <c r="A20" s="73"/>
      <c r="B20" s="43">
        <v>17</v>
      </c>
      <c r="C20" s="73"/>
      <c r="D20" s="43" t="s">
        <v>91</v>
      </c>
      <c r="E20" s="30" t="s">
        <v>69</v>
      </c>
      <c r="F20" s="30" t="s">
        <v>22</v>
      </c>
      <c r="G20" s="30" t="s">
        <v>25</v>
      </c>
      <c r="H20" s="30" t="s">
        <v>24</v>
      </c>
      <c r="I20" s="62">
        <v>2500</v>
      </c>
      <c r="J20" s="40">
        <v>0</v>
      </c>
      <c r="K20" s="63">
        <f t="shared" si="0"/>
        <v>0</v>
      </c>
      <c r="L20" s="42" t="str">
        <f t="shared" si="1"/>
        <v>OK</v>
      </c>
      <c r="M20" s="52"/>
      <c r="N20" s="53"/>
      <c r="O20" s="53"/>
      <c r="P20" s="52"/>
      <c r="Q20" s="53"/>
      <c r="R20" s="52"/>
      <c r="S20" s="53"/>
      <c r="T20" s="52"/>
      <c r="U20" s="52"/>
      <c r="V20" s="52"/>
      <c r="W20" s="52"/>
      <c r="X20" s="52"/>
      <c r="Y20" s="52"/>
      <c r="Z20" s="52"/>
    </row>
    <row r="21" spans="1:26" ht="30" x14ac:dyDescent="0.2">
      <c r="A21" s="73"/>
      <c r="B21" s="43">
        <v>18</v>
      </c>
      <c r="C21" s="73"/>
      <c r="D21" s="43" t="s">
        <v>57</v>
      </c>
      <c r="E21" s="30" t="s">
        <v>69</v>
      </c>
      <c r="F21" s="30" t="s">
        <v>22</v>
      </c>
      <c r="G21" s="30" t="s">
        <v>25</v>
      </c>
      <c r="H21" s="30" t="s">
        <v>24</v>
      </c>
      <c r="I21" s="62">
        <v>2500</v>
      </c>
      <c r="J21" s="40">
        <v>1</v>
      </c>
      <c r="K21" s="63">
        <f t="shared" si="0"/>
        <v>1</v>
      </c>
      <c r="L21" s="42" t="str">
        <f t="shared" si="1"/>
        <v>OK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30" x14ac:dyDescent="0.2">
      <c r="A22" s="73"/>
      <c r="B22" s="43">
        <v>19</v>
      </c>
      <c r="C22" s="73"/>
      <c r="D22" s="43" t="s">
        <v>58</v>
      </c>
      <c r="E22" s="30" t="s">
        <v>69</v>
      </c>
      <c r="F22" s="30" t="s">
        <v>22</v>
      </c>
      <c r="G22" s="30" t="s">
        <v>59</v>
      </c>
      <c r="H22" s="30" t="s">
        <v>24</v>
      </c>
      <c r="I22" s="62">
        <v>1500</v>
      </c>
      <c r="J22" s="41">
        <v>0</v>
      </c>
      <c r="K22" s="63">
        <f t="shared" si="0"/>
        <v>0</v>
      </c>
      <c r="L22" s="42" t="str">
        <f t="shared" si="1"/>
        <v>OK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73"/>
      <c r="B23" s="43">
        <v>20</v>
      </c>
      <c r="C23" s="73"/>
      <c r="D23" s="43" t="s">
        <v>92</v>
      </c>
      <c r="E23" s="30" t="s">
        <v>69</v>
      </c>
      <c r="F23" s="30" t="s">
        <v>22</v>
      </c>
      <c r="G23" s="30" t="s">
        <v>26</v>
      </c>
      <c r="H23" s="30" t="s">
        <v>24</v>
      </c>
      <c r="I23" s="62">
        <v>500</v>
      </c>
      <c r="J23" s="41">
        <v>0</v>
      </c>
      <c r="K23" s="63">
        <f t="shared" si="0"/>
        <v>0</v>
      </c>
      <c r="L23" s="42" t="str">
        <f t="shared" si="1"/>
        <v>OK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73"/>
      <c r="B24" s="43">
        <v>21</v>
      </c>
      <c r="C24" s="73"/>
      <c r="D24" s="43" t="s">
        <v>93</v>
      </c>
      <c r="E24" s="30" t="s">
        <v>69</v>
      </c>
      <c r="F24" s="30" t="s">
        <v>22</v>
      </c>
      <c r="G24" s="30" t="s">
        <v>26</v>
      </c>
      <c r="H24" s="30" t="s">
        <v>24</v>
      </c>
      <c r="I24" s="31">
        <v>500</v>
      </c>
      <c r="J24" s="41">
        <v>0</v>
      </c>
      <c r="K24" s="63">
        <f t="shared" si="0"/>
        <v>0</v>
      </c>
      <c r="L24" s="42" t="str">
        <f t="shared" si="1"/>
        <v>OK</v>
      </c>
      <c r="M24" s="52"/>
      <c r="N24" s="54"/>
      <c r="O24" s="54"/>
      <c r="P24" s="52"/>
      <c r="Q24" s="54"/>
      <c r="R24" s="52"/>
      <c r="S24" s="52"/>
      <c r="T24" s="52"/>
      <c r="U24" s="52"/>
      <c r="V24" s="52"/>
      <c r="W24" s="52"/>
      <c r="X24" s="52"/>
      <c r="Y24" s="52"/>
      <c r="Z24" s="52"/>
    </row>
    <row r="25" spans="1:26" s="34" customFormat="1" x14ac:dyDescent="0.2">
      <c r="A25" s="73"/>
      <c r="B25" s="43">
        <v>22</v>
      </c>
      <c r="C25" s="73"/>
      <c r="D25" s="43" t="s">
        <v>36</v>
      </c>
      <c r="E25" s="30" t="s">
        <v>69</v>
      </c>
      <c r="F25" s="30" t="s">
        <v>27</v>
      </c>
      <c r="G25" s="30" t="s">
        <v>28</v>
      </c>
      <c r="H25" s="30" t="s">
        <v>24</v>
      </c>
      <c r="I25" s="31">
        <v>2950</v>
      </c>
      <c r="J25" s="41">
        <v>0</v>
      </c>
      <c r="K25" s="63">
        <f t="shared" si="0"/>
        <v>0</v>
      </c>
      <c r="L25" s="42" t="str">
        <f t="shared" si="1"/>
        <v>OK</v>
      </c>
      <c r="M25" s="52"/>
      <c r="N25" s="55"/>
      <c r="O25" s="55"/>
      <c r="P25" s="52"/>
      <c r="Q25" s="55"/>
      <c r="R25" s="52"/>
      <c r="S25" s="53"/>
      <c r="T25" s="52"/>
      <c r="U25" s="52"/>
      <c r="V25" s="52"/>
      <c r="W25" s="52"/>
      <c r="X25" s="52"/>
      <c r="Y25" s="52"/>
      <c r="Z25" s="52"/>
    </row>
    <row r="26" spans="1:26" x14ac:dyDescent="0.2">
      <c r="A26" s="73"/>
      <c r="B26" s="43">
        <v>23</v>
      </c>
      <c r="C26" s="73"/>
      <c r="D26" s="43" t="s">
        <v>19</v>
      </c>
      <c r="E26" s="30" t="s">
        <v>69</v>
      </c>
      <c r="F26" s="30" t="s">
        <v>27</v>
      </c>
      <c r="G26" s="30" t="s">
        <v>28</v>
      </c>
      <c r="H26" s="30" t="s">
        <v>24</v>
      </c>
      <c r="I26" s="31">
        <v>2950</v>
      </c>
      <c r="J26" s="41">
        <v>2</v>
      </c>
      <c r="K26" s="63">
        <f t="shared" si="0"/>
        <v>2</v>
      </c>
      <c r="L26" s="42" t="str">
        <f t="shared" si="1"/>
        <v>OK</v>
      </c>
      <c r="M26" s="52"/>
      <c r="N26" s="54"/>
      <c r="O26" s="54"/>
      <c r="P26" s="52"/>
      <c r="Q26" s="54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73"/>
      <c r="B27" s="43">
        <v>24</v>
      </c>
      <c r="C27" s="73"/>
      <c r="D27" s="43" t="s">
        <v>31</v>
      </c>
      <c r="E27" s="30" t="s">
        <v>69</v>
      </c>
      <c r="F27" s="30" t="s">
        <v>27</v>
      </c>
      <c r="G27" s="30" t="s">
        <v>28</v>
      </c>
      <c r="H27" s="30" t="s">
        <v>24</v>
      </c>
      <c r="I27" s="31">
        <v>900</v>
      </c>
      <c r="J27" s="41">
        <v>0</v>
      </c>
      <c r="K27" s="63">
        <f t="shared" si="0"/>
        <v>0</v>
      </c>
      <c r="L27" s="42" t="str">
        <f t="shared" si="1"/>
        <v>OK</v>
      </c>
      <c r="M27" s="52"/>
      <c r="N27" s="54"/>
      <c r="O27" s="54"/>
      <c r="P27" s="52"/>
      <c r="Q27" s="54"/>
      <c r="R27" s="52"/>
      <c r="S27" s="52"/>
      <c r="T27" s="52"/>
      <c r="U27" s="52"/>
      <c r="V27" s="52"/>
      <c r="W27" s="52"/>
      <c r="X27" s="52"/>
      <c r="Y27" s="52"/>
      <c r="Z27" s="52"/>
    </row>
    <row r="28" spans="1:26" s="34" customFormat="1" x14ac:dyDescent="0.2">
      <c r="A28" s="73"/>
      <c r="B28" s="43">
        <v>25</v>
      </c>
      <c r="C28" s="73"/>
      <c r="D28" s="43" t="s">
        <v>37</v>
      </c>
      <c r="E28" s="30" t="s">
        <v>69</v>
      </c>
      <c r="F28" s="30" t="s">
        <v>22</v>
      </c>
      <c r="G28" s="30" t="s">
        <v>29</v>
      </c>
      <c r="H28" s="30" t="s">
        <v>24</v>
      </c>
      <c r="I28" s="31">
        <v>8</v>
      </c>
      <c r="J28" s="41">
        <v>0</v>
      </c>
      <c r="K28" s="63">
        <f t="shared" si="0"/>
        <v>0</v>
      </c>
      <c r="L28" s="42" t="str">
        <f t="shared" si="1"/>
        <v>OK</v>
      </c>
      <c r="M28" s="52"/>
      <c r="N28" s="55"/>
      <c r="O28" s="55"/>
      <c r="P28" s="52"/>
      <c r="Q28" s="55"/>
      <c r="R28" s="52"/>
      <c r="S28" s="53"/>
      <c r="T28" s="52"/>
      <c r="U28" s="52"/>
      <c r="V28" s="52"/>
      <c r="W28" s="52"/>
      <c r="X28" s="52"/>
      <c r="Y28" s="52"/>
      <c r="Z28" s="52"/>
    </row>
    <row r="29" spans="1:26" s="34" customFormat="1" x14ac:dyDescent="0.2">
      <c r="A29" s="73"/>
      <c r="B29" s="43">
        <v>26</v>
      </c>
      <c r="C29" s="73"/>
      <c r="D29" s="43" t="s">
        <v>38</v>
      </c>
      <c r="E29" s="30" t="s">
        <v>69</v>
      </c>
      <c r="F29" s="30" t="s">
        <v>22</v>
      </c>
      <c r="G29" s="30" t="s">
        <v>30</v>
      </c>
      <c r="H29" s="30" t="s">
        <v>24</v>
      </c>
      <c r="I29" s="31">
        <v>10</v>
      </c>
      <c r="J29" s="41">
        <v>0</v>
      </c>
      <c r="K29" s="58">
        <f t="shared" si="0"/>
        <v>0</v>
      </c>
      <c r="L29" s="42" t="str">
        <f t="shared" si="1"/>
        <v>OK</v>
      </c>
      <c r="M29" s="52"/>
      <c r="N29" s="55"/>
      <c r="O29" s="55"/>
      <c r="P29" s="52"/>
      <c r="Q29" s="55"/>
      <c r="R29" s="52"/>
      <c r="S29" s="53"/>
      <c r="T29" s="52"/>
      <c r="U29" s="52"/>
      <c r="V29" s="52"/>
      <c r="W29" s="52"/>
      <c r="X29" s="52"/>
      <c r="Y29" s="52"/>
      <c r="Z29" s="52"/>
    </row>
    <row r="30" spans="1:26" x14ac:dyDescent="0.2">
      <c r="A30" s="73"/>
      <c r="B30" s="43">
        <v>27</v>
      </c>
      <c r="C30" s="73"/>
      <c r="D30" s="43" t="s">
        <v>32</v>
      </c>
      <c r="E30" s="30" t="s">
        <v>69</v>
      </c>
      <c r="F30" s="30" t="s">
        <v>27</v>
      </c>
      <c r="G30" s="30" t="s">
        <v>28</v>
      </c>
      <c r="H30" s="30" t="s">
        <v>24</v>
      </c>
      <c r="I30" s="31">
        <v>900</v>
      </c>
      <c r="J30" s="41">
        <v>0</v>
      </c>
      <c r="K30" s="58">
        <f t="shared" si="0"/>
        <v>0</v>
      </c>
      <c r="L30" s="42" t="str">
        <f t="shared" si="1"/>
        <v>OK</v>
      </c>
      <c r="M30" s="52"/>
      <c r="N30" s="54"/>
      <c r="O30" s="54"/>
      <c r="P30" s="52"/>
      <c r="Q30" s="54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73"/>
      <c r="B31" s="43">
        <v>28</v>
      </c>
      <c r="C31" s="73"/>
      <c r="D31" s="45" t="s">
        <v>33</v>
      </c>
      <c r="E31" s="30" t="s">
        <v>69</v>
      </c>
      <c r="F31" s="46" t="s">
        <v>35</v>
      </c>
      <c r="G31" s="46" t="s">
        <v>34</v>
      </c>
      <c r="H31" s="30" t="s">
        <v>24</v>
      </c>
      <c r="I31" s="31">
        <v>2000</v>
      </c>
      <c r="J31" s="41">
        <v>0</v>
      </c>
      <c r="K31" s="58">
        <f t="shared" si="0"/>
        <v>0</v>
      </c>
      <c r="L31" s="42" t="str">
        <f t="shared" si="1"/>
        <v>OK</v>
      </c>
      <c r="M31" s="52"/>
      <c r="N31" s="57"/>
      <c r="O31" s="54"/>
      <c r="P31" s="52"/>
      <c r="Q31" s="5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0" x14ac:dyDescent="0.2">
      <c r="A32" s="73"/>
      <c r="B32" s="43">
        <v>29</v>
      </c>
      <c r="C32" s="73"/>
      <c r="D32" s="45" t="s">
        <v>39</v>
      </c>
      <c r="E32" s="30" t="s">
        <v>69</v>
      </c>
      <c r="F32" s="46" t="s">
        <v>22</v>
      </c>
      <c r="G32" s="46" t="s">
        <v>23</v>
      </c>
      <c r="H32" s="64" t="s">
        <v>24</v>
      </c>
      <c r="I32" s="31">
        <v>2500</v>
      </c>
      <c r="J32" s="41">
        <v>0</v>
      </c>
      <c r="K32" s="58">
        <f t="shared" si="0"/>
        <v>0</v>
      </c>
      <c r="L32" s="42" t="str">
        <f t="shared" si="1"/>
        <v>OK</v>
      </c>
      <c r="M32" s="52"/>
      <c r="N32" s="56"/>
      <c r="O32" s="52"/>
      <c r="P32" s="52"/>
      <c r="Q32" s="56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0" x14ac:dyDescent="0.2">
      <c r="A33" s="73"/>
      <c r="B33" s="43">
        <v>30</v>
      </c>
      <c r="C33" s="73"/>
      <c r="D33" s="45" t="s">
        <v>94</v>
      </c>
      <c r="E33" s="30" t="s">
        <v>69</v>
      </c>
      <c r="F33" s="46" t="s">
        <v>22</v>
      </c>
      <c r="G33" s="46" t="s">
        <v>23</v>
      </c>
      <c r="H33" s="64" t="s">
        <v>24</v>
      </c>
      <c r="I33" s="31">
        <v>929</v>
      </c>
      <c r="J33" s="41">
        <v>0</v>
      </c>
      <c r="K33" s="58">
        <f t="shared" si="0"/>
        <v>0</v>
      </c>
      <c r="L33" s="42" t="str">
        <f t="shared" si="1"/>
        <v>OK</v>
      </c>
      <c r="M33" s="52"/>
      <c r="N33" s="56"/>
      <c r="O33" s="52"/>
      <c r="P33" s="52"/>
      <c r="Q33" s="56"/>
      <c r="R33" s="52"/>
      <c r="S33" s="52"/>
      <c r="T33" s="52"/>
      <c r="U33" s="52"/>
      <c r="V33" s="52"/>
      <c r="W33" s="52"/>
      <c r="X33" s="52"/>
      <c r="Y33" s="52"/>
      <c r="Z33" s="52"/>
    </row>
    <row r="34" spans="1:26" x14ac:dyDescent="0.2">
      <c r="A34" s="73"/>
      <c r="B34" s="43">
        <v>31</v>
      </c>
      <c r="C34" s="73"/>
      <c r="D34" s="45" t="s">
        <v>40</v>
      </c>
      <c r="E34" s="30" t="s">
        <v>69</v>
      </c>
      <c r="F34" s="46" t="s">
        <v>22</v>
      </c>
      <c r="G34" s="46" t="s">
        <v>23</v>
      </c>
      <c r="H34" s="64" t="s">
        <v>24</v>
      </c>
      <c r="I34" s="31">
        <v>300</v>
      </c>
      <c r="J34" s="41">
        <v>0</v>
      </c>
      <c r="K34" s="58">
        <f t="shared" si="0"/>
        <v>0</v>
      </c>
      <c r="L34" s="42" t="str">
        <f t="shared" si="1"/>
        <v>OK</v>
      </c>
      <c r="M34" s="52"/>
      <c r="N34" s="56"/>
      <c r="O34" s="56"/>
      <c r="P34" s="52"/>
      <c r="Q34" s="56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2">
      <c r="A35" s="73"/>
      <c r="B35" s="43">
        <v>32</v>
      </c>
      <c r="C35" s="73"/>
      <c r="D35" s="45" t="s">
        <v>41</v>
      </c>
      <c r="E35" s="30" t="s">
        <v>69</v>
      </c>
      <c r="F35" s="46" t="s">
        <v>27</v>
      </c>
      <c r="G35" s="46" t="s">
        <v>28</v>
      </c>
      <c r="H35" s="64" t="s">
        <v>24</v>
      </c>
      <c r="I35" s="31">
        <v>300</v>
      </c>
      <c r="J35" s="41">
        <v>0</v>
      </c>
      <c r="K35" s="58">
        <f t="shared" si="0"/>
        <v>0</v>
      </c>
      <c r="L35" s="42" t="str">
        <f t="shared" si="1"/>
        <v>OK</v>
      </c>
      <c r="M35" s="52"/>
      <c r="N35" s="56"/>
      <c r="O35" s="56"/>
      <c r="P35" s="52"/>
      <c r="Q35" s="56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2">
      <c r="A36" s="73"/>
      <c r="B36" s="43">
        <v>33</v>
      </c>
      <c r="C36" s="73"/>
      <c r="D36" s="43" t="s">
        <v>42</v>
      </c>
      <c r="E36" s="30" t="s">
        <v>69</v>
      </c>
      <c r="F36" s="30" t="s">
        <v>27</v>
      </c>
      <c r="G36" s="30" t="s">
        <v>28</v>
      </c>
      <c r="H36" s="64" t="s">
        <v>24</v>
      </c>
      <c r="I36" s="31">
        <v>300</v>
      </c>
      <c r="J36" s="41">
        <v>0</v>
      </c>
      <c r="K36" s="58">
        <f t="shared" si="0"/>
        <v>0</v>
      </c>
      <c r="L36" s="42" t="str">
        <f t="shared" si="1"/>
        <v>OK</v>
      </c>
      <c r="M36" s="52"/>
      <c r="N36" s="56"/>
      <c r="O36" s="56"/>
      <c r="P36" s="52"/>
      <c r="Q36" s="56"/>
      <c r="R36" s="52"/>
      <c r="S36" s="52"/>
      <c r="T36" s="52"/>
      <c r="U36" s="52"/>
      <c r="V36" s="52"/>
      <c r="W36" s="52"/>
      <c r="X36" s="52"/>
      <c r="Y36" s="52"/>
      <c r="Z36" s="52"/>
    </row>
    <row r="37" spans="1:26" x14ac:dyDescent="0.2">
      <c r="A37" s="73"/>
      <c r="B37" s="43">
        <v>34</v>
      </c>
      <c r="C37" s="73"/>
      <c r="D37" s="43" t="s">
        <v>95</v>
      </c>
      <c r="E37" s="30" t="s">
        <v>69</v>
      </c>
      <c r="F37" s="30" t="s">
        <v>22</v>
      </c>
      <c r="G37" s="30" t="s">
        <v>23</v>
      </c>
      <c r="H37" s="64" t="s">
        <v>24</v>
      </c>
      <c r="I37" s="31">
        <v>520</v>
      </c>
      <c r="J37" s="41">
        <v>0</v>
      </c>
      <c r="K37" s="58">
        <f t="shared" si="0"/>
        <v>0</v>
      </c>
      <c r="L37" s="42" t="str">
        <f t="shared" si="1"/>
        <v>OK</v>
      </c>
      <c r="M37" s="52"/>
      <c r="N37" s="56"/>
      <c r="O37" s="56"/>
      <c r="P37" s="52"/>
      <c r="Q37" s="56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45" x14ac:dyDescent="0.2">
      <c r="A38" s="73"/>
      <c r="B38" s="43">
        <v>35</v>
      </c>
      <c r="C38" s="73"/>
      <c r="D38" s="45" t="s">
        <v>96</v>
      </c>
      <c r="E38" s="30" t="s">
        <v>69</v>
      </c>
      <c r="F38" s="46" t="s">
        <v>22</v>
      </c>
      <c r="G38" s="46" t="s">
        <v>23</v>
      </c>
      <c r="H38" s="64" t="s">
        <v>24</v>
      </c>
      <c r="I38" s="31">
        <v>350</v>
      </c>
      <c r="J38" s="41">
        <v>0</v>
      </c>
      <c r="K38" s="58">
        <f t="shared" si="0"/>
        <v>0</v>
      </c>
      <c r="L38" s="42" t="str">
        <f t="shared" si="1"/>
        <v>OK</v>
      </c>
      <c r="M38" s="52"/>
      <c r="N38" s="56"/>
      <c r="O38" s="56"/>
      <c r="P38" s="52"/>
      <c r="Q38" s="56"/>
      <c r="R38" s="52"/>
      <c r="S38" s="52"/>
      <c r="T38" s="52"/>
      <c r="U38" s="52"/>
      <c r="V38" s="52"/>
      <c r="W38" s="52"/>
      <c r="X38" s="52"/>
      <c r="Y38" s="52"/>
      <c r="Z38" s="52"/>
    </row>
    <row r="39" spans="1:26" x14ac:dyDescent="0.2">
      <c r="A39" s="73"/>
      <c r="B39" s="43">
        <v>36</v>
      </c>
      <c r="C39" s="73"/>
      <c r="D39" s="45" t="s">
        <v>43</v>
      </c>
      <c r="E39" s="30" t="s">
        <v>69</v>
      </c>
      <c r="F39" s="46" t="s">
        <v>22</v>
      </c>
      <c r="G39" s="46" t="s">
        <v>23</v>
      </c>
      <c r="H39" s="64" t="s">
        <v>24</v>
      </c>
      <c r="I39" s="31">
        <v>250</v>
      </c>
      <c r="J39" s="41">
        <v>0</v>
      </c>
      <c r="K39" s="58">
        <f t="shared" si="0"/>
        <v>0</v>
      </c>
      <c r="L39" s="42" t="str">
        <f t="shared" si="1"/>
        <v>OK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x14ac:dyDescent="0.2">
      <c r="A40" s="73"/>
      <c r="B40" s="43">
        <v>37</v>
      </c>
      <c r="C40" s="73"/>
      <c r="D40" s="45" t="s">
        <v>44</v>
      </c>
      <c r="E40" s="30" t="s">
        <v>69</v>
      </c>
      <c r="F40" s="46" t="s">
        <v>22</v>
      </c>
      <c r="G40" s="46" t="s">
        <v>23</v>
      </c>
      <c r="H40" s="64" t="s">
        <v>24</v>
      </c>
      <c r="I40" s="31">
        <v>1000</v>
      </c>
      <c r="J40" s="41">
        <v>0</v>
      </c>
      <c r="K40" s="58">
        <f t="shared" si="0"/>
        <v>0</v>
      </c>
      <c r="L40" s="42" t="str">
        <f t="shared" si="1"/>
        <v>OK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0" x14ac:dyDescent="0.2">
      <c r="A41" s="73"/>
      <c r="B41" s="43">
        <v>38</v>
      </c>
      <c r="C41" s="73"/>
      <c r="D41" s="45" t="s">
        <v>97</v>
      </c>
      <c r="E41" s="30" t="s">
        <v>69</v>
      </c>
      <c r="F41" s="46" t="s">
        <v>22</v>
      </c>
      <c r="G41" s="46" t="s">
        <v>23</v>
      </c>
      <c r="H41" s="64" t="s">
        <v>24</v>
      </c>
      <c r="I41" s="31">
        <v>1200</v>
      </c>
      <c r="J41" s="41">
        <v>0</v>
      </c>
      <c r="K41" s="58">
        <f t="shared" si="0"/>
        <v>0</v>
      </c>
      <c r="L41" s="42" t="str">
        <f t="shared" si="1"/>
        <v>OK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45" x14ac:dyDescent="0.2">
      <c r="A42" s="73"/>
      <c r="B42" s="43">
        <v>39</v>
      </c>
      <c r="C42" s="73"/>
      <c r="D42" s="45" t="s">
        <v>98</v>
      </c>
      <c r="E42" s="30" t="s">
        <v>69</v>
      </c>
      <c r="F42" s="46" t="s">
        <v>22</v>
      </c>
      <c r="G42" s="46" t="s">
        <v>23</v>
      </c>
      <c r="H42" s="64" t="s">
        <v>24</v>
      </c>
      <c r="I42" s="31">
        <v>1500</v>
      </c>
      <c r="J42" s="41">
        <v>0</v>
      </c>
      <c r="K42" s="58">
        <f t="shared" si="0"/>
        <v>0</v>
      </c>
      <c r="L42" s="42" t="str">
        <f t="shared" si="1"/>
        <v>OK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30" x14ac:dyDescent="0.2">
      <c r="A43" s="73"/>
      <c r="B43" s="43">
        <v>40</v>
      </c>
      <c r="C43" s="73"/>
      <c r="D43" s="45" t="s">
        <v>99</v>
      </c>
      <c r="E43" s="30" t="s">
        <v>69</v>
      </c>
      <c r="F43" s="46" t="s">
        <v>22</v>
      </c>
      <c r="G43" s="46" t="s">
        <v>23</v>
      </c>
      <c r="H43" s="64" t="s">
        <v>24</v>
      </c>
      <c r="I43" s="31">
        <v>1500</v>
      </c>
      <c r="J43" s="41">
        <v>0</v>
      </c>
      <c r="K43" s="58">
        <f t="shared" si="0"/>
        <v>0</v>
      </c>
      <c r="L43" s="42" t="str">
        <f t="shared" si="1"/>
        <v>OK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s="34" customFormat="1" x14ac:dyDescent="0.2">
      <c r="A44" s="73"/>
      <c r="B44" s="43">
        <v>41</v>
      </c>
      <c r="C44" s="73"/>
      <c r="D44" s="45" t="s">
        <v>100</v>
      </c>
      <c r="E44" s="30" t="s">
        <v>69</v>
      </c>
      <c r="F44" s="46" t="s">
        <v>22</v>
      </c>
      <c r="G44" s="46" t="s">
        <v>23</v>
      </c>
      <c r="H44" s="64" t="s">
        <v>24</v>
      </c>
      <c r="I44" s="31">
        <v>1500</v>
      </c>
      <c r="J44" s="41">
        <v>0</v>
      </c>
      <c r="K44" s="58">
        <f t="shared" si="0"/>
        <v>0</v>
      </c>
      <c r="L44" s="42" t="str">
        <f t="shared" si="1"/>
        <v>OK</v>
      </c>
      <c r="M44" s="52"/>
      <c r="N44" s="53"/>
      <c r="O44" s="53"/>
      <c r="P44" s="52"/>
      <c r="Q44" s="53"/>
      <c r="R44" s="52"/>
      <c r="S44" s="53"/>
      <c r="T44" s="52"/>
      <c r="U44" s="52"/>
      <c r="V44" s="52"/>
      <c r="W44" s="52"/>
      <c r="X44" s="52"/>
      <c r="Y44" s="52"/>
      <c r="Z44" s="52"/>
    </row>
    <row r="45" spans="1:26" ht="30" x14ac:dyDescent="0.2">
      <c r="A45" s="73"/>
      <c r="B45" s="43">
        <v>42</v>
      </c>
      <c r="C45" s="73"/>
      <c r="D45" s="45" t="s">
        <v>45</v>
      </c>
      <c r="E45" s="30" t="s">
        <v>69</v>
      </c>
      <c r="F45" s="46" t="s">
        <v>22</v>
      </c>
      <c r="G45" s="46" t="s">
        <v>23</v>
      </c>
      <c r="H45" s="64" t="s">
        <v>24</v>
      </c>
      <c r="I45" s="31">
        <v>500</v>
      </c>
      <c r="J45" s="41">
        <v>0</v>
      </c>
      <c r="K45" s="58">
        <f t="shared" si="0"/>
        <v>0</v>
      </c>
      <c r="L45" s="42" t="str">
        <f t="shared" si="1"/>
        <v>OK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x14ac:dyDescent="0.2">
      <c r="A46" s="73"/>
      <c r="B46" s="43">
        <v>43</v>
      </c>
      <c r="C46" s="73"/>
      <c r="D46" s="45" t="s">
        <v>101</v>
      </c>
      <c r="E46" s="30" t="s">
        <v>69</v>
      </c>
      <c r="F46" s="46" t="s">
        <v>22</v>
      </c>
      <c r="G46" s="46" t="s">
        <v>23</v>
      </c>
      <c r="H46" s="64" t="s">
        <v>24</v>
      </c>
      <c r="I46" s="31">
        <v>500</v>
      </c>
      <c r="J46" s="41">
        <v>0</v>
      </c>
      <c r="K46" s="58">
        <f t="shared" si="0"/>
        <v>0</v>
      </c>
      <c r="L46" s="42" t="str">
        <f t="shared" si="1"/>
        <v>OK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x14ac:dyDescent="0.2">
      <c r="A47" s="73"/>
      <c r="B47" s="43">
        <v>44</v>
      </c>
      <c r="C47" s="73"/>
      <c r="D47" s="45" t="s">
        <v>46</v>
      </c>
      <c r="E47" s="30" t="s">
        <v>69</v>
      </c>
      <c r="F47" s="46" t="s">
        <v>22</v>
      </c>
      <c r="G47" s="46" t="s">
        <v>23</v>
      </c>
      <c r="H47" s="64" t="s">
        <v>24</v>
      </c>
      <c r="I47" s="31">
        <v>1000</v>
      </c>
      <c r="J47" s="41">
        <v>0</v>
      </c>
      <c r="K47" s="58">
        <f t="shared" si="0"/>
        <v>0</v>
      </c>
      <c r="L47" s="42" t="str">
        <f t="shared" si="1"/>
        <v>OK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45" x14ac:dyDescent="0.2">
      <c r="A48" s="73"/>
      <c r="B48" s="43">
        <v>45</v>
      </c>
      <c r="C48" s="73"/>
      <c r="D48" s="43" t="s">
        <v>47</v>
      </c>
      <c r="E48" s="30" t="s">
        <v>69</v>
      </c>
      <c r="F48" s="30" t="s">
        <v>27</v>
      </c>
      <c r="G48" s="30" t="s">
        <v>28</v>
      </c>
      <c r="H48" s="64" t="s">
        <v>24</v>
      </c>
      <c r="I48" s="31">
        <v>1500</v>
      </c>
      <c r="J48" s="41">
        <v>0</v>
      </c>
      <c r="K48" s="58">
        <f t="shared" si="0"/>
        <v>0</v>
      </c>
      <c r="L48" s="42" t="str">
        <f t="shared" si="1"/>
        <v>OK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s="34" customFormat="1" ht="30" x14ac:dyDescent="0.2">
      <c r="A49" s="73"/>
      <c r="B49" s="43">
        <v>46</v>
      </c>
      <c r="C49" s="73"/>
      <c r="D49" s="45" t="s">
        <v>102</v>
      </c>
      <c r="E49" s="30" t="s">
        <v>69</v>
      </c>
      <c r="F49" s="46" t="s">
        <v>22</v>
      </c>
      <c r="G49" s="46">
        <v>50261001</v>
      </c>
      <c r="H49" s="65">
        <v>33903922</v>
      </c>
      <c r="I49" s="31">
        <v>500</v>
      </c>
      <c r="J49" s="41">
        <v>0</v>
      </c>
      <c r="K49" s="58">
        <f t="shared" si="0"/>
        <v>0</v>
      </c>
      <c r="L49" s="42" t="str">
        <f t="shared" si="1"/>
        <v>OK</v>
      </c>
      <c r="M49" s="52"/>
      <c r="N49" s="53"/>
      <c r="O49" s="53"/>
      <c r="P49" s="52"/>
      <c r="Q49" s="53"/>
      <c r="R49" s="52"/>
      <c r="S49" s="53"/>
      <c r="T49" s="52"/>
      <c r="U49" s="52"/>
      <c r="V49" s="52"/>
      <c r="W49" s="52"/>
      <c r="X49" s="52"/>
      <c r="Y49" s="52"/>
      <c r="Z49" s="52"/>
    </row>
    <row r="50" spans="1:26" x14ac:dyDescent="0.2">
      <c r="A50" s="74"/>
      <c r="B50" s="43">
        <v>47</v>
      </c>
      <c r="C50" s="74"/>
      <c r="D50" s="45" t="s">
        <v>48</v>
      </c>
      <c r="E50" s="30" t="s">
        <v>69</v>
      </c>
      <c r="F50" s="46" t="s">
        <v>22</v>
      </c>
      <c r="G50" s="46" t="s">
        <v>23</v>
      </c>
      <c r="H50" s="64" t="s">
        <v>24</v>
      </c>
      <c r="I50" s="31">
        <v>2500</v>
      </c>
      <c r="J50" s="41">
        <v>0</v>
      </c>
      <c r="K50" s="58">
        <f t="shared" si="0"/>
        <v>0</v>
      </c>
      <c r="L50" s="42" t="str">
        <f t="shared" si="1"/>
        <v>OK</v>
      </c>
      <c r="M50" s="52"/>
      <c r="N50" s="56"/>
      <c r="O50" s="56"/>
      <c r="P50" s="52"/>
      <c r="Q50" s="56"/>
      <c r="R50" s="52"/>
      <c r="S50" s="52"/>
      <c r="T50" s="52"/>
      <c r="U50" s="52"/>
      <c r="V50" s="52"/>
      <c r="W50" s="52"/>
      <c r="X50" s="52"/>
      <c r="Y50" s="52"/>
      <c r="Z50" s="52"/>
    </row>
    <row r="51" spans="1:26" x14ac:dyDescent="0.2">
      <c r="I51" s="44"/>
      <c r="J51" s="61">
        <f>SUM(J4:J50)</f>
        <v>20</v>
      </c>
      <c r="K51" s="61">
        <f>SUM(K4:K50)</f>
        <v>20</v>
      </c>
      <c r="M51" s="49" cm="1">
        <f t="array" ref="M51">SUMPRODUCT($I$4:$I$50*M4:M50)</f>
        <v>0</v>
      </c>
      <c r="N51" s="49" cm="1">
        <f t="array" ref="N51">SUMPRODUCT($I$4:$I$50*N4:N50)</f>
        <v>0</v>
      </c>
      <c r="O51" s="49" cm="1">
        <f t="array" ref="O51">SUMPRODUCT($I$4:$I$50*O4:O50)</f>
        <v>0</v>
      </c>
      <c r="P51" s="49" cm="1">
        <f t="array" ref="P51">SUMPRODUCT($I$4:$I$50*P4:P50)</f>
        <v>0</v>
      </c>
      <c r="Q51" s="49" cm="1">
        <f t="array" ref="Q51">SUMPRODUCT($I$4:$I$50*Q4:Q50)</f>
        <v>0</v>
      </c>
      <c r="R51" s="49" cm="1">
        <f t="array" ref="R51">SUMPRODUCT($I$4:$I$50*R4:R50)</f>
        <v>0</v>
      </c>
      <c r="S51" s="49" cm="1">
        <f t="array" ref="S51">SUMPRODUCT($I$4:$I$50*S4:S50)</f>
        <v>0</v>
      </c>
      <c r="T51" s="49" cm="1">
        <f t="array" ref="T51">SUMPRODUCT($I$4:$I$50*T4:T50)</f>
        <v>0</v>
      </c>
      <c r="U51" s="49" cm="1">
        <f t="array" ref="U51">SUMPRODUCT($I$4:$I$50*U4:U50)</f>
        <v>0</v>
      </c>
      <c r="V51" s="49" cm="1">
        <f t="array" ref="V51">SUMPRODUCT($I$4:$I$50*V4:V50)</f>
        <v>0</v>
      </c>
      <c r="W51" s="49" cm="1">
        <f t="array" ref="W51">SUMPRODUCT($I$4:$I$50*W4:W50)</f>
        <v>0</v>
      </c>
      <c r="X51" s="49" cm="1">
        <f t="array" ref="X51">SUMPRODUCT($I$4:$I$50*X4:X50)</f>
        <v>0</v>
      </c>
      <c r="Y51" s="49" cm="1">
        <f t="array" ref="Y51">SUMPRODUCT($I$4:$I$50*Y4:Y50)</f>
        <v>0</v>
      </c>
      <c r="Z51" s="49" cm="1">
        <f t="array" ref="Z51">SUMPRODUCT($I$4:$I$50*Z4:Z50)</f>
        <v>0</v>
      </c>
    </row>
  </sheetData>
  <mergeCells count="20">
    <mergeCell ref="A4:A50"/>
    <mergeCell ref="C4:C50"/>
    <mergeCell ref="V1:V2"/>
    <mergeCell ref="W1:W2"/>
    <mergeCell ref="X1:X2"/>
    <mergeCell ref="Y1:Y2"/>
    <mergeCell ref="Z1:Z2"/>
    <mergeCell ref="A2:L2"/>
    <mergeCell ref="P1:P2"/>
    <mergeCell ref="Q1:Q2"/>
    <mergeCell ref="R1:R2"/>
    <mergeCell ref="S1:S2"/>
    <mergeCell ref="T1:T2"/>
    <mergeCell ref="U1:U2"/>
    <mergeCell ref="A1:C1"/>
    <mergeCell ref="D1:I1"/>
    <mergeCell ref="J1:L1"/>
    <mergeCell ref="M1:M2"/>
    <mergeCell ref="N1:N2"/>
    <mergeCell ref="O1:O2"/>
  </mergeCells>
  <conditionalFormatting sqref="K4:K50">
    <cfRule type="cellIs" dxfId="7" priority="1" operator="lessThan">
      <formula>0</formula>
    </cfRule>
  </conditionalFormatting>
  <conditionalFormatting sqref="M4:Z50">
    <cfRule type="cellIs" dxfId="6" priority="2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51"/>
  <sheetViews>
    <sheetView zoomScale="90" zoomScaleNormal="90" workbookViewId="0">
      <selection activeCell="E14" sqref="E14"/>
    </sheetView>
  </sheetViews>
  <sheetFormatPr defaultColWidth="9.7109375" defaultRowHeight="15" x14ac:dyDescent="0.2"/>
  <cols>
    <col min="1" max="2" width="6.42578125" style="3" customWidth="1"/>
    <col min="3" max="3" width="16" style="60" customWidth="1"/>
    <col min="4" max="4" width="42" style="1" customWidth="1"/>
    <col min="5" max="5" width="10.7109375" style="1" customWidth="1"/>
    <col min="6" max="6" width="7.28515625" style="1" customWidth="1"/>
    <col min="7" max="7" width="10.7109375" style="1" customWidth="1"/>
    <col min="8" max="8" width="13.7109375" style="1" customWidth="1"/>
    <col min="9" max="9" width="14.28515625" style="1" customWidth="1"/>
    <col min="10" max="10" width="10" style="47" bestFit="1" customWidth="1"/>
    <col min="11" max="11" width="11" style="22" bestFit="1" customWidth="1"/>
    <col min="12" max="12" width="9" style="48" customWidth="1"/>
    <col min="13" max="14" width="15.140625" style="50" customWidth="1"/>
    <col min="15" max="26" width="13.7109375" style="50" customWidth="1"/>
    <col min="27" max="16384" width="9.7109375" style="3"/>
  </cols>
  <sheetData>
    <row r="1" spans="1:26" ht="39.75" customHeight="1" x14ac:dyDescent="0.2">
      <c r="A1" s="75" t="s">
        <v>84</v>
      </c>
      <c r="B1" s="75"/>
      <c r="C1" s="75"/>
      <c r="D1" s="75" t="s">
        <v>85</v>
      </c>
      <c r="E1" s="75"/>
      <c r="F1" s="75"/>
      <c r="G1" s="75"/>
      <c r="H1" s="75"/>
      <c r="I1" s="75"/>
      <c r="J1" s="76" t="s">
        <v>86</v>
      </c>
      <c r="K1" s="76"/>
      <c r="L1" s="76"/>
      <c r="M1" s="71" t="s">
        <v>103</v>
      </c>
      <c r="N1" s="71" t="s">
        <v>103</v>
      </c>
      <c r="O1" s="71" t="s">
        <v>103</v>
      </c>
      <c r="P1" s="71" t="s">
        <v>103</v>
      </c>
      <c r="Q1" s="71" t="s">
        <v>103</v>
      </c>
      <c r="R1" s="71" t="s">
        <v>103</v>
      </c>
      <c r="S1" s="71" t="s">
        <v>103</v>
      </c>
      <c r="T1" s="71" t="s">
        <v>103</v>
      </c>
      <c r="U1" s="71" t="s">
        <v>103</v>
      </c>
      <c r="V1" s="71" t="s">
        <v>103</v>
      </c>
      <c r="W1" s="71" t="s">
        <v>103</v>
      </c>
      <c r="X1" s="71" t="s">
        <v>103</v>
      </c>
      <c r="Y1" s="71" t="s">
        <v>103</v>
      </c>
      <c r="Z1" s="71" t="s">
        <v>103</v>
      </c>
    </row>
    <row r="2" spans="1:26" ht="18" customHeight="1" x14ac:dyDescent="0.2">
      <c r="A2" s="76" t="s">
        <v>81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37.5" customHeight="1" x14ac:dyDescent="0.2">
      <c r="A3" s="35" t="s">
        <v>62</v>
      </c>
      <c r="B3" s="59" t="s">
        <v>63</v>
      </c>
      <c r="C3" s="35" t="s">
        <v>64</v>
      </c>
      <c r="D3" s="35" t="s">
        <v>65</v>
      </c>
      <c r="E3" s="35" t="s">
        <v>67</v>
      </c>
      <c r="F3" s="35" t="s">
        <v>20</v>
      </c>
      <c r="G3" s="35" t="s">
        <v>68</v>
      </c>
      <c r="H3" s="35" t="s">
        <v>21</v>
      </c>
      <c r="I3" s="36" t="s">
        <v>66</v>
      </c>
      <c r="J3" s="37" t="s">
        <v>2</v>
      </c>
      <c r="K3" s="38" t="s">
        <v>0</v>
      </c>
      <c r="L3" s="39" t="s">
        <v>1</v>
      </c>
      <c r="M3" s="33" t="s">
        <v>60</v>
      </c>
      <c r="N3" s="33" t="s">
        <v>60</v>
      </c>
      <c r="O3" s="33" t="s">
        <v>60</v>
      </c>
      <c r="P3" s="33" t="s">
        <v>60</v>
      </c>
      <c r="Q3" s="33" t="s">
        <v>60</v>
      </c>
      <c r="R3" s="33" t="s">
        <v>60</v>
      </c>
      <c r="S3" s="33" t="s">
        <v>60</v>
      </c>
      <c r="T3" s="33" t="s">
        <v>60</v>
      </c>
      <c r="U3" s="33" t="s">
        <v>60</v>
      </c>
      <c r="V3" s="33" t="s">
        <v>60</v>
      </c>
      <c r="W3" s="33" t="s">
        <v>60</v>
      </c>
      <c r="X3" s="33" t="s">
        <v>60</v>
      </c>
      <c r="Y3" s="33" t="s">
        <v>60</v>
      </c>
      <c r="Z3" s="33" t="s">
        <v>60</v>
      </c>
    </row>
    <row r="4" spans="1:26" ht="30" x14ac:dyDescent="0.2">
      <c r="A4" s="72">
        <v>1</v>
      </c>
      <c r="B4" s="43">
        <v>1</v>
      </c>
      <c r="C4" s="72" t="s">
        <v>87</v>
      </c>
      <c r="D4" s="43" t="s">
        <v>11</v>
      </c>
      <c r="E4" s="30" t="s">
        <v>69</v>
      </c>
      <c r="F4" s="30" t="s">
        <v>22</v>
      </c>
      <c r="G4" s="30" t="s">
        <v>23</v>
      </c>
      <c r="H4" s="30" t="s">
        <v>24</v>
      </c>
      <c r="I4" s="62">
        <v>1900</v>
      </c>
      <c r="J4" s="40">
        <v>2</v>
      </c>
      <c r="K4" s="63">
        <f t="shared" ref="K4:K50" si="0">J4-(SUM(M4:Z4))</f>
        <v>2</v>
      </c>
      <c r="L4" s="42" t="str">
        <f>IF(K4&lt;0,"ATENÇÃO","OK")</f>
        <v>OK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30" x14ac:dyDescent="0.2">
      <c r="A5" s="73"/>
      <c r="B5" s="43">
        <v>2</v>
      </c>
      <c r="C5" s="73"/>
      <c r="D5" s="43" t="s">
        <v>12</v>
      </c>
      <c r="E5" s="30" t="s">
        <v>69</v>
      </c>
      <c r="F5" s="30" t="s">
        <v>22</v>
      </c>
      <c r="G5" s="30" t="s">
        <v>23</v>
      </c>
      <c r="H5" s="30" t="s">
        <v>24</v>
      </c>
      <c r="I5" s="62">
        <v>1900</v>
      </c>
      <c r="J5" s="40">
        <v>1</v>
      </c>
      <c r="K5" s="63">
        <f t="shared" si="0"/>
        <v>1</v>
      </c>
      <c r="L5" s="42" t="str">
        <f t="shared" ref="L5:L50" si="1">IF(K5&lt;0,"ATENÇÃO","OK")</f>
        <v>OK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">
      <c r="A6" s="73"/>
      <c r="B6" s="43">
        <v>3</v>
      </c>
      <c r="C6" s="73"/>
      <c r="D6" s="43" t="s">
        <v>13</v>
      </c>
      <c r="E6" s="30" t="s">
        <v>69</v>
      </c>
      <c r="F6" s="30" t="s">
        <v>22</v>
      </c>
      <c r="G6" s="30" t="s">
        <v>49</v>
      </c>
      <c r="H6" s="30" t="s">
        <v>24</v>
      </c>
      <c r="I6" s="62">
        <v>1900</v>
      </c>
      <c r="J6" s="40">
        <v>2</v>
      </c>
      <c r="K6" s="63">
        <f t="shared" si="0"/>
        <v>2</v>
      </c>
      <c r="L6" s="42" t="str">
        <f t="shared" si="1"/>
        <v>OK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x14ac:dyDescent="0.2">
      <c r="A7" s="73"/>
      <c r="B7" s="43">
        <v>4</v>
      </c>
      <c r="C7" s="73"/>
      <c r="D7" s="43" t="s">
        <v>70</v>
      </c>
      <c r="E7" s="30" t="s">
        <v>69</v>
      </c>
      <c r="F7" s="30" t="s">
        <v>22</v>
      </c>
      <c r="G7" s="30" t="s">
        <v>23</v>
      </c>
      <c r="H7" s="30" t="s">
        <v>24</v>
      </c>
      <c r="I7" s="62">
        <v>2500</v>
      </c>
      <c r="J7" s="40">
        <v>0</v>
      </c>
      <c r="K7" s="63">
        <f t="shared" si="0"/>
        <v>0</v>
      </c>
      <c r="L7" s="42" t="str">
        <f t="shared" si="1"/>
        <v>OK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30" x14ac:dyDescent="0.2">
      <c r="A8" s="73"/>
      <c r="B8" s="43">
        <v>5</v>
      </c>
      <c r="C8" s="73"/>
      <c r="D8" s="43" t="s">
        <v>14</v>
      </c>
      <c r="E8" s="30" t="s">
        <v>69</v>
      </c>
      <c r="F8" s="30" t="s">
        <v>22</v>
      </c>
      <c r="G8" s="30" t="s">
        <v>23</v>
      </c>
      <c r="H8" s="30" t="s">
        <v>24</v>
      </c>
      <c r="I8" s="62">
        <v>1900</v>
      </c>
      <c r="J8" s="40">
        <v>2</v>
      </c>
      <c r="K8" s="63">
        <f t="shared" si="0"/>
        <v>2</v>
      </c>
      <c r="L8" s="42" t="str">
        <f t="shared" si="1"/>
        <v>OK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30" x14ac:dyDescent="0.2">
      <c r="A9" s="73"/>
      <c r="B9" s="43">
        <v>6</v>
      </c>
      <c r="C9" s="73"/>
      <c r="D9" s="43" t="s">
        <v>15</v>
      </c>
      <c r="E9" s="30" t="s">
        <v>69</v>
      </c>
      <c r="F9" s="30" t="s">
        <v>22</v>
      </c>
      <c r="G9" s="30" t="s">
        <v>23</v>
      </c>
      <c r="H9" s="30" t="s">
        <v>24</v>
      </c>
      <c r="I9" s="62">
        <v>1900</v>
      </c>
      <c r="J9" s="40">
        <v>1</v>
      </c>
      <c r="K9" s="63">
        <f t="shared" si="0"/>
        <v>1</v>
      </c>
      <c r="L9" s="42" t="str">
        <f t="shared" si="1"/>
        <v>OK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30" x14ac:dyDescent="0.2">
      <c r="A10" s="73"/>
      <c r="B10" s="43">
        <v>7</v>
      </c>
      <c r="C10" s="73"/>
      <c r="D10" s="43" t="s">
        <v>16</v>
      </c>
      <c r="E10" s="30" t="s">
        <v>69</v>
      </c>
      <c r="F10" s="30" t="s">
        <v>22</v>
      </c>
      <c r="G10" s="30" t="s">
        <v>50</v>
      </c>
      <c r="H10" s="30" t="s">
        <v>24</v>
      </c>
      <c r="I10" s="62">
        <v>2000</v>
      </c>
      <c r="J10" s="40">
        <v>1</v>
      </c>
      <c r="K10" s="63">
        <f t="shared" si="0"/>
        <v>1</v>
      </c>
      <c r="L10" s="42" t="str">
        <f t="shared" si="1"/>
        <v>OK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30" x14ac:dyDescent="0.2">
      <c r="A11" s="73"/>
      <c r="B11" s="43">
        <v>8</v>
      </c>
      <c r="C11" s="73"/>
      <c r="D11" s="43" t="s">
        <v>17</v>
      </c>
      <c r="E11" s="30" t="s">
        <v>69</v>
      </c>
      <c r="F11" s="30" t="s">
        <v>22</v>
      </c>
      <c r="G11" s="30" t="s">
        <v>50</v>
      </c>
      <c r="H11" s="30" t="s">
        <v>24</v>
      </c>
      <c r="I11" s="62">
        <v>2000</v>
      </c>
      <c r="J11" s="40">
        <v>1</v>
      </c>
      <c r="K11" s="63">
        <f t="shared" si="0"/>
        <v>1</v>
      </c>
      <c r="L11" s="42" t="str">
        <f t="shared" si="1"/>
        <v>OK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30" x14ac:dyDescent="0.2">
      <c r="A12" s="73"/>
      <c r="B12" s="43">
        <v>9</v>
      </c>
      <c r="C12" s="73"/>
      <c r="D12" s="43" t="s">
        <v>18</v>
      </c>
      <c r="E12" s="30" t="s">
        <v>69</v>
      </c>
      <c r="F12" s="30" t="s">
        <v>22</v>
      </c>
      <c r="G12" s="30" t="s">
        <v>49</v>
      </c>
      <c r="H12" s="30" t="s">
        <v>24</v>
      </c>
      <c r="I12" s="62">
        <v>1900</v>
      </c>
      <c r="J12" s="40">
        <v>2</v>
      </c>
      <c r="K12" s="63">
        <f t="shared" si="0"/>
        <v>2</v>
      </c>
      <c r="L12" s="42" t="str">
        <f t="shared" si="1"/>
        <v>OK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s="34" customFormat="1" ht="30" x14ac:dyDescent="0.2">
      <c r="A13" s="73"/>
      <c r="B13" s="43">
        <v>10</v>
      </c>
      <c r="C13" s="73"/>
      <c r="D13" s="43" t="s">
        <v>88</v>
      </c>
      <c r="E13" s="30" t="s">
        <v>69</v>
      </c>
      <c r="F13" s="30" t="s">
        <v>22</v>
      </c>
      <c r="G13" s="30" t="s">
        <v>51</v>
      </c>
      <c r="H13" s="30" t="s">
        <v>24</v>
      </c>
      <c r="I13" s="62">
        <v>500</v>
      </c>
      <c r="J13" s="40">
        <v>4</v>
      </c>
      <c r="K13" s="63">
        <f t="shared" si="0"/>
        <v>4</v>
      </c>
      <c r="L13" s="42" t="str">
        <f t="shared" si="1"/>
        <v>OK</v>
      </c>
      <c r="M13" s="52"/>
      <c r="N13" s="53"/>
      <c r="O13" s="53"/>
      <c r="P13" s="52"/>
      <c r="Q13" s="53"/>
      <c r="R13" s="52"/>
      <c r="S13" s="53"/>
      <c r="T13" s="52"/>
      <c r="U13" s="52"/>
      <c r="V13" s="52"/>
      <c r="W13" s="52"/>
      <c r="X13" s="52"/>
      <c r="Y13" s="52"/>
      <c r="Z13" s="52"/>
    </row>
    <row r="14" spans="1:26" ht="30" x14ac:dyDescent="0.2">
      <c r="A14" s="73"/>
      <c r="B14" s="43">
        <v>11</v>
      </c>
      <c r="C14" s="73"/>
      <c r="D14" s="43" t="s">
        <v>52</v>
      </c>
      <c r="E14" s="30" t="s">
        <v>69</v>
      </c>
      <c r="F14" s="30" t="s">
        <v>22</v>
      </c>
      <c r="G14" s="30" t="s">
        <v>51</v>
      </c>
      <c r="H14" s="30" t="s">
        <v>24</v>
      </c>
      <c r="I14" s="62">
        <v>500</v>
      </c>
      <c r="J14" s="40">
        <v>0</v>
      </c>
      <c r="K14" s="63">
        <f t="shared" si="0"/>
        <v>0</v>
      </c>
      <c r="L14" s="42" t="str">
        <f t="shared" si="1"/>
        <v>OK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s="34" customFormat="1" x14ac:dyDescent="0.2">
      <c r="A15" s="73"/>
      <c r="B15" s="43">
        <v>12</v>
      </c>
      <c r="C15" s="73"/>
      <c r="D15" s="43" t="s">
        <v>89</v>
      </c>
      <c r="E15" s="30" t="s">
        <v>69</v>
      </c>
      <c r="F15" s="30" t="s">
        <v>22</v>
      </c>
      <c r="G15" s="30" t="s">
        <v>53</v>
      </c>
      <c r="H15" s="30" t="s">
        <v>24</v>
      </c>
      <c r="I15" s="62">
        <v>1000</v>
      </c>
      <c r="J15" s="40">
        <v>5</v>
      </c>
      <c r="K15" s="63">
        <f t="shared" si="0"/>
        <v>5</v>
      </c>
      <c r="L15" s="42" t="str">
        <f t="shared" si="1"/>
        <v>OK</v>
      </c>
      <c r="M15" s="52"/>
      <c r="N15" s="53"/>
      <c r="O15" s="53"/>
      <c r="P15" s="52"/>
      <c r="Q15" s="53"/>
      <c r="R15" s="52"/>
      <c r="S15" s="53"/>
      <c r="T15" s="52"/>
      <c r="U15" s="52"/>
      <c r="V15" s="52"/>
      <c r="W15" s="52"/>
      <c r="X15" s="52"/>
      <c r="Y15" s="52"/>
      <c r="Z15" s="52"/>
    </row>
    <row r="16" spans="1:26" x14ac:dyDescent="0.2">
      <c r="A16" s="73"/>
      <c r="B16" s="43">
        <v>13</v>
      </c>
      <c r="C16" s="73"/>
      <c r="D16" s="43" t="s">
        <v>90</v>
      </c>
      <c r="E16" s="30" t="s">
        <v>69</v>
      </c>
      <c r="F16" s="30" t="s">
        <v>22</v>
      </c>
      <c r="G16" s="30" t="s">
        <v>53</v>
      </c>
      <c r="H16" s="30" t="s">
        <v>24</v>
      </c>
      <c r="I16" s="62">
        <v>1200</v>
      </c>
      <c r="J16" s="40">
        <v>2</v>
      </c>
      <c r="K16" s="63">
        <f t="shared" si="0"/>
        <v>2</v>
      </c>
      <c r="L16" s="42" t="str">
        <f t="shared" si="1"/>
        <v>OK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73"/>
      <c r="B17" s="43">
        <v>14</v>
      </c>
      <c r="C17" s="73"/>
      <c r="D17" s="43" t="s">
        <v>54</v>
      </c>
      <c r="E17" s="30" t="s">
        <v>69</v>
      </c>
      <c r="F17" s="30" t="s">
        <v>22</v>
      </c>
      <c r="G17" s="30" t="s">
        <v>53</v>
      </c>
      <c r="H17" s="30" t="s">
        <v>24</v>
      </c>
      <c r="I17" s="62">
        <v>10000</v>
      </c>
      <c r="J17" s="40">
        <v>0</v>
      </c>
      <c r="K17" s="63">
        <f t="shared" si="0"/>
        <v>0</v>
      </c>
      <c r="L17" s="42" t="str">
        <f t="shared" si="1"/>
        <v>OK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73"/>
      <c r="B18" s="43">
        <v>15</v>
      </c>
      <c r="C18" s="73"/>
      <c r="D18" s="43" t="s">
        <v>55</v>
      </c>
      <c r="E18" s="30" t="s">
        <v>69</v>
      </c>
      <c r="F18" s="30" t="s">
        <v>22</v>
      </c>
      <c r="G18" s="30" t="s">
        <v>51</v>
      </c>
      <c r="H18" s="30" t="s">
        <v>24</v>
      </c>
      <c r="I18" s="62">
        <v>500</v>
      </c>
      <c r="J18" s="40">
        <v>6</v>
      </c>
      <c r="K18" s="63">
        <f t="shared" si="0"/>
        <v>6</v>
      </c>
      <c r="L18" s="42" t="str">
        <f t="shared" si="1"/>
        <v>OK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x14ac:dyDescent="0.2">
      <c r="A19" s="73"/>
      <c r="B19" s="43">
        <v>16</v>
      </c>
      <c r="C19" s="73"/>
      <c r="D19" s="43" t="s">
        <v>56</v>
      </c>
      <c r="E19" s="30" t="s">
        <v>69</v>
      </c>
      <c r="F19" s="30" t="s">
        <v>22</v>
      </c>
      <c r="G19" s="30" t="s">
        <v>25</v>
      </c>
      <c r="H19" s="30" t="s">
        <v>24</v>
      </c>
      <c r="I19" s="62">
        <v>500</v>
      </c>
      <c r="J19" s="40">
        <v>2</v>
      </c>
      <c r="K19" s="63">
        <f t="shared" si="0"/>
        <v>2</v>
      </c>
      <c r="L19" s="42" t="str">
        <f t="shared" si="1"/>
        <v>OK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s="34" customFormat="1" ht="30" x14ac:dyDescent="0.2">
      <c r="A20" s="73"/>
      <c r="B20" s="43">
        <v>17</v>
      </c>
      <c r="C20" s="73"/>
      <c r="D20" s="43" t="s">
        <v>91</v>
      </c>
      <c r="E20" s="30" t="s">
        <v>69</v>
      </c>
      <c r="F20" s="30" t="s">
        <v>22</v>
      </c>
      <c r="G20" s="30" t="s">
        <v>25</v>
      </c>
      <c r="H20" s="30" t="s">
        <v>24</v>
      </c>
      <c r="I20" s="62">
        <v>2500</v>
      </c>
      <c r="J20" s="40">
        <v>0</v>
      </c>
      <c r="K20" s="63">
        <f t="shared" si="0"/>
        <v>0</v>
      </c>
      <c r="L20" s="42" t="str">
        <f t="shared" si="1"/>
        <v>OK</v>
      </c>
      <c r="M20" s="52"/>
      <c r="N20" s="53"/>
      <c r="O20" s="53"/>
      <c r="P20" s="52"/>
      <c r="Q20" s="53"/>
      <c r="R20" s="52"/>
      <c r="S20" s="53"/>
      <c r="T20" s="52"/>
      <c r="U20" s="52"/>
      <c r="V20" s="52"/>
      <c r="W20" s="52"/>
      <c r="X20" s="52"/>
      <c r="Y20" s="52"/>
      <c r="Z20" s="52"/>
    </row>
    <row r="21" spans="1:26" ht="30" x14ac:dyDescent="0.2">
      <c r="A21" s="73"/>
      <c r="B21" s="43">
        <v>18</v>
      </c>
      <c r="C21" s="73"/>
      <c r="D21" s="43" t="s">
        <v>57</v>
      </c>
      <c r="E21" s="30" t="s">
        <v>69</v>
      </c>
      <c r="F21" s="30" t="s">
        <v>22</v>
      </c>
      <c r="G21" s="30" t="s">
        <v>25</v>
      </c>
      <c r="H21" s="30" t="s">
        <v>24</v>
      </c>
      <c r="I21" s="62">
        <v>2500</v>
      </c>
      <c r="J21" s="40">
        <v>0</v>
      </c>
      <c r="K21" s="63">
        <f t="shared" si="0"/>
        <v>0</v>
      </c>
      <c r="L21" s="42" t="str">
        <f t="shared" si="1"/>
        <v>OK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30" x14ac:dyDescent="0.2">
      <c r="A22" s="73"/>
      <c r="B22" s="43">
        <v>19</v>
      </c>
      <c r="C22" s="73"/>
      <c r="D22" s="43" t="s">
        <v>58</v>
      </c>
      <c r="E22" s="30" t="s">
        <v>69</v>
      </c>
      <c r="F22" s="30" t="s">
        <v>22</v>
      </c>
      <c r="G22" s="30" t="s">
        <v>59</v>
      </c>
      <c r="H22" s="30" t="s">
        <v>24</v>
      </c>
      <c r="I22" s="62">
        <v>1500</v>
      </c>
      <c r="J22" s="41">
        <v>0</v>
      </c>
      <c r="K22" s="63">
        <f t="shared" si="0"/>
        <v>0</v>
      </c>
      <c r="L22" s="42" t="str">
        <f t="shared" si="1"/>
        <v>OK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73"/>
      <c r="B23" s="43">
        <v>20</v>
      </c>
      <c r="C23" s="73"/>
      <c r="D23" s="43" t="s">
        <v>92</v>
      </c>
      <c r="E23" s="30" t="s">
        <v>69</v>
      </c>
      <c r="F23" s="30" t="s">
        <v>22</v>
      </c>
      <c r="G23" s="30" t="s">
        <v>26</v>
      </c>
      <c r="H23" s="30" t="s">
        <v>24</v>
      </c>
      <c r="I23" s="62">
        <v>500</v>
      </c>
      <c r="J23" s="41">
        <v>5</v>
      </c>
      <c r="K23" s="63">
        <f t="shared" si="0"/>
        <v>5</v>
      </c>
      <c r="L23" s="42" t="str">
        <f t="shared" si="1"/>
        <v>OK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73"/>
      <c r="B24" s="43">
        <v>21</v>
      </c>
      <c r="C24" s="73"/>
      <c r="D24" s="43" t="s">
        <v>93</v>
      </c>
      <c r="E24" s="30" t="s">
        <v>69</v>
      </c>
      <c r="F24" s="30" t="s">
        <v>22</v>
      </c>
      <c r="G24" s="30" t="s">
        <v>26</v>
      </c>
      <c r="H24" s="30" t="s">
        <v>24</v>
      </c>
      <c r="I24" s="31">
        <v>500</v>
      </c>
      <c r="J24" s="41">
        <v>0</v>
      </c>
      <c r="K24" s="63">
        <f t="shared" si="0"/>
        <v>0</v>
      </c>
      <c r="L24" s="42" t="str">
        <f t="shared" si="1"/>
        <v>OK</v>
      </c>
      <c r="M24" s="52"/>
      <c r="N24" s="54"/>
      <c r="O24" s="54"/>
      <c r="P24" s="52"/>
      <c r="Q24" s="54"/>
      <c r="R24" s="52"/>
      <c r="S24" s="52"/>
      <c r="T24" s="52"/>
      <c r="U24" s="52"/>
      <c r="V24" s="52"/>
      <c r="W24" s="52"/>
      <c r="X24" s="52"/>
      <c r="Y24" s="52"/>
      <c r="Z24" s="52"/>
    </row>
    <row r="25" spans="1:26" s="34" customFormat="1" x14ac:dyDescent="0.2">
      <c r="A25" s="73"/>
      <c r="B25" s="43">
        <v>22</v>
      </c>
      <c r="C25" s="73"/>
      <c r="D25" s="43" t="s">
        <v>36</v>
      </c>
      <c r="E25" s="30" t="s">
        <v>69</v>
      </c>
      <c r="F25" s="30" t="s">
        <v>27</v>
      </c>
      <c r="G25" s="30" t="s">
        <v>28</v>
      </c>
      <c r="H25" s="30" t="s">
        <v>24</v>
      </c>
      <c r="I25" s="31">
        <v>2950</v>
      </c>
      <c r="J25" s="41">
        <v>5</v>
      </c>
      <c r="K25" s="63">
        <f t="shared" si="0"/>
        <v>5</v>
      </c>
      <c r="L25" s="42" t="str">
        <f t="shared" si="1"/>
        <v>OK</v>
      </c>
      <c r="M25" s="52"/>
      <c r="N25" s="55"/>
      <c r="O25" s="55"/>
      <c r="P25" s="52"/>
      <c r="Q25" s="55"/>
      <c r="R25" s="52"/>
      <c r="S25" s="53"/>
      <c r="T25" s="52"/>
      <c r="U25" s="52"/>
      <c r="V25" s="52"/>
      <c r="W25" s="52"/>
      <c r="X25" s="52"/>
      <c r="Y25" s="52"/>
      <c r="Z25" s="52"/>
    </row>
    <row r="26" spans="1:26" x14ac:dyDescent="0.2">
      <c r="A26" s="73"/>
      <c r="B26" s="43">
        <v>23</v>
      </c>
      <c r="C26" s="73"/>
      <c r="D26" s="43" t="s">
        <v>19</v>
      </c>
      <c r="E26" s="30" t="s">
        <v>69</v>
      </c>
      <c r="F26" s="30" t="s">
        <v>27</v>
      </c>
      <c r="G26" s="30" t="s">
        <v>28</v>
      </c>
      <c r="H26" s="30" t="s">
        <v>24</v>
      </c>
      <c r="I26" s="31">
        <v>2950</v>
      </c>
      <c r="J26" s="41">
        <v>4</v>
      </c>
      <c r="K26" s="63">
        <f t="shared" si="0"/>
        <v>4</v>
      </c>
      <c r="L26" s="42" t="str">
        <f t="shared" si="1"/>
        <v>OK</v>
      </c>
      <c r="M26" s="52"/>
      <c r="N26" s="54"/>
      <c r="O26" s="54"/>
      <c r="P26" s="52"/>
      <c r="Q26" s="54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73"/>
      <c r="B27" s="43">
        <v>24</v>
      </c>
      <c r="C27" s="73"/>
      <c r="D27" s="43" t="s">
        <v>31</v>
      </c>
      <c r="E27" s="30" t="s">
        <v>69</v>
      </c>
      <c r="F27" s="30" t="s">
        <v>27</v>
      </c>
      <c r="G27" s="30" t="s">
        <v>28</v>
      </c>
      <c r="H27" s="30" t="s">
        <v>24</v>
      </c>
      <c r="I27" s="31">
        <v>900</v>
      </c>
      <c r="J27" s="41">
        <v>3</v>
      </c>
      <c r="K27" s="63">
        <f t="shared" si="0"/>
        <v>3</v>
      </c>
      <c r="L27" s="42" t="str">
        <f t="shared" si="1"/>
        <v>OK</v>
      </c>
      <c r="M27" s="52"/>
      <c r="N27" s="54"/>
      <c r="O27" s="54"/>
      <c r="P27" s="52"/>
      <c r="Q27" s="54"/>
      <c r="R27" s="52"/>
      <c r="S27" s="52"/>
      <c r="T27" s="52"/>
      <c r="U27" s="52"/>
      <c r="V27" s="52"/>
      <c r="W27" s="52"/>
      <c r="X27" s="52"/>
      <c r="Y27" s="52"/>
      <c r="Z27" s="52"/>
    </row>
    <row r="28" spans="1:26" s="34" customFormat="1" x14ac:dyDescent="0.2">
      <c r="A28" s="73"/>
      <c r="B28" s="43">
        <v>25</v>
      </c>
      <c r="C28" s="73"/>
      <c r="D28" s="43" t="s">
        <v>37</v>
      </c>
      <c r="E28" s="30" t="s">
        <v>69</v>
      </c>
      <c r="F28" s="30" t="s">
        <v>22</v>
      </c>
      <c r="G28" s="30" t="s">
        <v>29</v>
      </c>
      <c r="H28" s="30" t="s">
        <v>24</v>
      </c>
      <c r="I28" s="31">
        <v>8</v>
      </c>
      <c r="J28" s="41">
        <v>5</v>
      </c>
      <c r="K28" s="63">
        <f t="shared" si="0"/>
        <v>5</v>
      </c>
      <c r="L28" s="42" t="str">
        <f t="shared" si="1"/>
        <v>OK</v>
      </c>
      <c r="M28" s="52"/>
      <c r="N28" s="55"/>
      <c r="O28" s="55"/>
      <c r="P28" s="52"/>
      <c r="Q28" s="55"/>
      <c r="R28" s="52"/>
      <c r="S28" s="53"/>
      <c r="T28" s="52"/>
      <c r="U28" s="52"/>
      <c r="V28" s="52"/>
      <c r="W28" s="52"/>
      <c r="X28" s="52"/>
      <c r="Y28" s="52"/>
      <c r="Z28" s="52"/>
    </row>
    <row r="29" spans="1:26" s="34" customFormat="1" x14ac:dyDescent="0.2">
      <c r="A29" s="73"/>
      <c r="B29" s="43">
        <v>26</v>
      </c>
      <c r="C29" s="73"/>
      <c r="D29" s="43" t="s">
        <v>38</v>
      </c>
      <c r="E29" s="30" t="s">
        <v>69</v>
      </c>
      <c r="F29" s="30" t="s">
        <v>22</v>
      </c>
      <c r="G29" s="30" t="s">
        <v>30</v>
      </c>
      <c r="H29" s="30" t="s">
        <v>24</v>
      </c>
      <c r="I29" s="31">
        <v>10</v>
      </c>
      <c r="J29" s="41">
        <v>10</v>
      </c>
      <c r="K29" s="58">
        <f t="shared" si="0"/>
        <v>10</v>
      </c>
      <c r="L29" s="42" t="str">
        <f t="shared" si="1"/>
        <v>OK</v>
      </c>
      <c r="M29" s="52"/>
      <c r="N29" s="55"/>
      <c r="O29" s="55"/>
      <c r="P29" s="52"/>
      <c r="Q29" s="55"/>
      <c r="R29" s="52"/>
      <c r="S29" s="53"/>
      <c r="T29" s="52"/>
      <c r="U29" s="52"/>
      <c r="V29" s="52"/>
      <c r="W29" s="52"/>
      <c r="X29" s="52"/>
      <c r="Y29" s="52"/>
      <c r="Z29" s="52"/>
    </row>
    <row r="30" spans="1:26" x14ac:dyDescent="0.2">
      <c r="A30" s="73"/>
      <c r="B30" s="43">
        <v>27</v>
      </c>
      <c r="C30" s="73"/>
      <c r="D30" s="43" t="s">
        <v>32</v>
      </c>
      <c r="E30" s="30" t="s">
        <v>69</v>
      </c>
      <c r="F30" s="30" t="s">
        <v>27</v>
      </c>
      <c r="G30" s="30" t="s">
        <v>28</v>
      </c>
      <c r="H30" s="30" t="s">
        <v>24</v>
      </c>
      <c r="I30" s="31">
        <v>900</v>
      </c>
      <c r="J30" s="41">
        <v>0</v>
      </c>
      <c r="K30" s="58">
        <f t="shared" si="0"/>
        <v>0</v>
      </c>
      <c r="L30" s="42" t="str">
        <f t="shared" si="1"/>
        <v>OK</v>
      </c>
      <c r="M30" s="52"/>
      <c r="N30" s="54"/>
      <c r="O30" s="54"/>
      <c r="P30" s="52"/>
      <c r="Q30" s="54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73"/>
      <c r="B31" s="43">
        <v>28</v>
      </c>
      <c r="C31" s="73"/>
      <c r="D31" s="45" t="s">
        <v>33</v>
      </c>
      <c r="E31" s="30" t="s">
        <v>69</v>
      </c>
      <c r="F31" s="46" t="s">
        <v>35</v>
      </c>
      <c r="G31" s="46" t="s">
        <v>34</v>
      </c>
      <c r="H31" s="30" t="s">
        <v>24</v>
      </c>
      <c r="I31" s="31">
        <v>2000</v>
      </c>
      <c r="J31" s="41">
        <v>0</v>
      </c>
      <c r="K31" s="58">
        <f t="shared" si="0"/>
        <v>0</v>
      </c>
      <c r="L31" s="42" t="str">
        <f t="shared" si="1"/>
        <v>OK</v>
      </c>
      <c r="M31" s="52"/>
      <c r="N31" s="57"/>
      <c r="O31" s="54"/>
      <c r="P31" s="52"/>
      <c r="Q31" s="5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0" x14ac:dyDescent="0.2">
      <c r="A32" s="73"/>
      <c r="B32" s="43">
        <v>29</v>
      </c>
      <c r="C32" s="73"/>
      <c r="D32" s="45" t="s">
        <v>39</v>
      </c>
      <c r="E32" s="30" t="s">
        <v>69</v>
      </c>
      <c r="F32" s="46" t="s">
        <v>22</v>
      </c>
      <c r="G32" s="46" t="s">
        <v>23</v>
      </c>
      <c r="H32" s="64" t="s">
        <v>24</v>
      </c>
      <c r="I32" s="31">
        <v>2500</v>
      </c>
      <c r="J32" s="41">
        <v>0</v>
      </c>
      <c r="K32" s="58">
        <f t="shared" si="0"/>
        <v>0</v>
      </c>
      <c r="L32" s="42" t="str">
        <f t="shared" si="1"/>
        <v>OK</v>
      </c>
      <c r="M32" s="52"/>
      <c r="N32" s="56"/>
      <c r="O32" s="52"/>
      <c r="P32" s="52"/>
      <c r="Q32" s="56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0" x14ac:dyDescent="0.2">
      <c r="A33" s="73"/>
      <c r="B33" s="43">
        <v>30</v>
      </c>
      <c r="C33" s="73"/>
      <c r="D33" s="45" t="s">
        <v>94</v>
      </c>
      <c r="E33" s="30" t="s">
        <v>69</v>
      </c>
      <c r="F33" s="46" t="s">
        <v>22</v>
      </c>
      <c r="G33" s="46" t="s">
        <v>23</v>
      </c>
      <c r="H33" s="64" t="s">
        <v>24</v>
      </c>
      <c r="I33" s="31">
        <v>929</v>
      </c>
      <c r="J33" s="41">
        <v>0</v>
      </c>
      <c r="K33" s="58">
        <f t="shared" si="0"/>
        <v>0</v>
      </c>
      <c r="L33" s="42" t="str">
        <f t="shared" si="1"/>
        <v>OK</v>
      </c>
      <c r="M33" s="52"/>
      <c r="N33" s="56"/>
      <c r="O33" s="52"/>
      <c r="P33" s="52"/>
      <c r="Q33" s="56"/>
      <c r="R33" s="52"/>
      <c r="S33" s="52"/>
      <c r="T33" s="52"/>
      <c r="U33" s="52"/>
      <c r="V33" s="52"/>
      <c r="W33" s="52"/>
      <c r="X33" s="52"/>
      <c r="Y33" s="52"/>
      <c r="Z33" s="52"/>
    </row>
    <row r="34" spans="1:26" x14ac:dyDescent="0.2">
      <c r="A34" s="73"/>
      <c r="B34" s="43">
        <v>31</v>
      </c>
      <c r="C34" s="73"/>
      <c r="D34" s="45" t="s">
        <v>40</v>
      </c>
      <c r="E34" s="30" t="s">
        <v>69</v>
      </c>
      <c r="F34" s="46" t="s">
        <v>22</v>
      </c>
      <c r="G34" s="46" t="s">
        <v>23</v>
      </c>
      <c r="H34" s="64" t="s">
        <v>24</v>
      </c>
      <c r="I34" s="31">
        <v>300</v>
      </c>
      <c r="J34" s="41">
        <v>0</v>
      </c>
      <c r="K34" s="58">
        <f t="shared" si="0"/>
        <v>0</v>
      </c>
      <c r="L34" s="42" t="str">
        <f t="shared" si="1"/>
        <v>OK</v>
      </c>
      <c r="M34" s="52"/>
      <c r="N34" s="56"/>
      <c r="O34" s="56"/>
      <c r="P34" s="52"/>
      <c r="Q34" s="56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2">
      <c r="A35" s="73"/>
      <c r="B35" s="43">
        <v>32</v>
      </c>
      <c r="C35" s="73"/>
      <c r="D35" s="45" t="s">
        <v>41</v>
      </c>
      <c r="E35" s="30" t="s">
        <v>69</v>
      </c>
      <c r="F35" s="46" t="s">
        <v>27</v>
      </c>
      <c r="G35" s="46" t="s">
        <v>28</v>
      </c>
      <c r="H35" s="64" t="s">
        <v>24</v>
      </c>
      <c r="I35" s="31">
        <v>300</v>
      </c>
      <c r="J35" s="41">
        <v>0</v>
      </c>
      <c r="K35" s="58">
        <f t="shared" si="0"/>
        <v>0</v>
      </c>
      <c r="L35" s="42" t="str">
        <f t="shared" si="1"/>
        <v>OK</v>
      </c>
      <c r="M35" s="52"/>
      <c r="N35" s="56"/>
      <c r="O35" s="56"/>
      <c r="P35" s="52"/>
      <c r="Q35" s="56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2">
      <c r="A36" s="73"/>
      <c r="B36" s="43">
        <v>33</v>
      </c>
      <c r="C36" s="73"/>
      <c r="D36" s="43" t="s">
        <v>42</v>
      </c>
      <c r="E36" s="30" t="s">
        <v>69</v>
      </c>
      <c r="F36" s="30" t="s">
        <v>27</v>
      </c>
      <c r="G36" s="30" t="s">
        <v>28</v>
      </c>
      <c r="H36" s="64" t="s">
        <v>24</v>
      </c>
      <c r="I36" s="31">
        <v>300</v>
      </c>
      <c r="J36" s="41">
        <v>0</v>
      </c>
      <c r="K36" s="58">
        <f t="shared" si="0"/>
        <v>0</v>
      </c>
      <c r="L36" s="42" t="str">
        <f t="shared" si="1"/>
        <v>OK</v>
      </c>
      <c r="M36" s="52"/>
      <c r="N36" s="56"/>
      <c r="O36" s="56"/>
      <c r="P36" s="52"/>
      <c r="Q36" s="56"/>
      <c r="R36" s="52"/>
      <c r="S36" s="52"/>
      <c r="T36" s="52"/>
      <c r="U36" s="52"/>
      <c r="V36" s="52"/>
      <c r="W36" s="52"/>
      <c r="X36" s="52"/>
      <c r="Y36" s="52"/>
      <c r="Z36" s="52"/>
    </row>
    <row r="37" spans="1:26" x14ac:dyDescent="0.2">
      <c r="A37" s="73"/>
      <c r="B37" s="43">
        <v>34</v>
      </c>
      <c r="C37" s="73"/>
      <c r="D37" s="43" t="s">
        <v>95</v>
      </c>
      <c r="E37" s="30" t="s">
        <v>69</v>
      </c>
      <c r="F37" s="30" t="s">
        <v>22</v>
      </c>
      <c r="G37" s="30" t="s">
        <v>23</v>
      </c>
      <c r="H37" s="64" t="s">
        <v>24</v>
      </c>
      <c r="I37" s="31">
        <v>520</v>
      </c>
      <c r="J37" s="41">
        <v>0</v>
      </c>
      <c r="K37" s="58">
        <f t="shared" si="0"/>
        <v>0</v>
      </c>
      <c r="L37" s="42" t="str">
        <f t="shared" si="1"/>
        <v>OK</v>
      </c>
      <c r="M37" s="52"/>
      <c r="N37" s="56"/>
      <c r="O37" s="56"/>
      <c r="P37" s="52"/>
      <c r="Q37" s="56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45" x14ac:dyDescent="0.2">
      <c r="A38" s="73"/>
      <c r="B38" s="43">
        <v>35</v>
      </c>
      <c r="C38" s="73"/>
      <c r="D38" s="45" t="s">
        <v>96</v>
      </c>
      <c r="E38" s="30" t="s">
        <v>69</v>
      </c>
      <c r="F38" s="46" t="s">
        <v>22</v>
      </c>
      <c r="G38" s="46" t="s">
        <v>23</v>
      </c>
      <c r="H38" s="64" t="s">
        <v>24</v>
      </c>
      <c r="I38" s="31">
        <v>350</v>
      </c>
      <c r="J38" s="41">
        <v>0</v>
      </c>
      <c r="K38" s="58">
        <f t="shared" si="0"/>
        <v>0</v>
      </c>
      <c r="L38" s="42" t="str">
        <f t="shared" si="1"/>
        <v>OK</v>
      </c>
      <c r="M38" s="52"/>
      <c r="N38" s="56"/>
      <c r="O38" s="56"/>
      <c r="P38" s="52"/>
      <c r="Q38" s="56"/>
      <c r="R38" s="52"/>
      <c r="S38" s="52"/>
      <c r="T38" s="52"/>
      <c r="U38" s="52"/>
      <c r="V38" s="52"/>
      <c r="W38" s="52"/>
      <c r="X38" s="52"/>
      <c r="Y38" s="52"/>
      <c r="Z38" s="52"/>
    </row>
    <row r="39" spans="1:26" x14ac:dyDescent="0.2">
      <c r="A39" s="73"/>
      <c r="B39" s="43">
        <v>36</v>
      </c>
      <c r="C39" s="73"/>
      <c r="D39" s="45" t="s">
        <v>43</v>
      </c>
      <c r="E39" s="30" t="s">
        <v>69</v>
      </c>
      <c r="F39" s="46" t="s">
        <v>22</v>
      </c>
      <c r="G39" s="46" t="s">
        <v>23</v>
      </c>
      <c r="H39" s="64" t="s">
        <v>24</v>
      </c>
      <c r="I39" s="31">
        <v>250</v>
      </c>
      <c r="J39" s="41">
        <v>0</v>
      </c>
      <c r="K39" s="58">
        <f t="shared" si="0"/>
        <v>0</v>
      </c>
      <c r="L39" s="42" t="str">
        <f t="shared" si="1"/>
        <v>OK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x14ac:dyDescent="0.2">
      <c r="A40" s="73"/>
      <c r="B40" s="43">
        <v>37</v>
      </c>
      <c r="C40" s="73"/>
      <c r="D40" s="45" t="s">
        <v>44</v>
      </c>
      <c r="E40" s="30" t="s">
        <v>69</v>
      </c>
      <c r="F40" s="46" t="s">
        <v>22</v>
      </c>
      <c r="G40" s="46" t="s">
        <v>23</v>
      </c>
      <c r="H40" s="64" t="s">
        <v>24</v>
      </c>
      <c r="I40" s="31">
        <v>1000</v>
      </c>
      <c r="J40" s="41">
        <v>0</v>
      </c>
      <c r="K40" s="58">
        <f t="shared" si="0"/>
        <v>0</v>
      </c>
      <c r="L40" s="42" t="str">
        <f t="shared" si="1"/>
        <v>OK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0" x14ac:dyDescent="0.2">
      <c r="A41" s="73"/>
      <c r="B41" s="43">
        <v>38</v>
      </c>
      <c r="C41" s="73"/>
      <c r="D41" s="45" t="s">
        <v>97</v>
      </c>
      <c r="E41" s="30" t="s">
        <v>69</v>
      </c>
      <c r="F41" s="46" t="s">
        <v>22</v>
      </c>
      <c r="G41" s="46" t="s">
        <v>23</v>
      </c>
      <c r="H41" s="64" t="s">
        <v>24</v>
      </c>
      <c r="I41" s="31">
        <v>1200</v>
      </c>
      <c r="J41" s="41">
        <v>0</v>
      </c>
      <c r="K41" s="58">
        <f t="shared" si="0"/>
        <v>0</v>
      </c>
      <c r="L41" s="42" t="str">
        <f t="shared" si="1"/>
        <v>OK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45" x14ac:dyDescent="0.2">
      <c r="A42" s="73"/>
      <c r="B42" s="43">
        <v>39</v>
      </c>
      <c r="C42" s="73"/>
      <c r="D42" s="45" t="s">
        <v>98</v>
      </c>
      <c r="E42" s="30" t="s">
        <v>69</v>
      </c>
      <c r="F42" s="46" t="s">
        <v>22</v>
      </c>
      <c r="G42" s="46" t="s">
        <v>23</v>
      </c>
      <c r="H42" s="64" t="s">
        <v>24</v>
      </c>
      <c r="I42" s="31">
        <v>1500</v>
      </c>
      <c r="J42" s="41">
        <v>0</v>
      </c>
      <c r="K42" s="58">
        <f t="shared" si="0"/>
        <v>0</v>
      </c>
      <c r="L42" s="42" t="str">
        <f t="shared" si="1"/>
        <v>OK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30" x14ac:dyDescent="0.2">
      <c r="A43" s="73"/>
      <c r="B43" s="43">
        <v>40</v>
      </c>
      <c r="C43" s="73"/>
      <c r="D43" s="45" t="s">
        <v>99</v>
      </c>
      <c r="E43" s="30" t="s">
        <v>69</v>
      </c>
      <c r="F43" s="46" t="s">
        <v>22</v>
      </c>
      <c r="G43" s="46" t="s">
        <v>23</v>
      </c>
      <c r="H43" s="64" t="s">
        <v>24</v>
      </c>
      <c r="I43" s="31">
        <v>1500</v>
      </c>
      <c r="J43" s="41">
        <v>0</v>
      </c>
      <c r="K43" s="58">
        <f t="shared" si="0"/>
        <v>0</v>
      </c>
      <c r="L43" s="42" t="str">
        <f t="shared" si="1"/>
        <v>OK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s="34" customFormat="1" x14ac:dyDescent="0.2">
      <c r="A44" s="73"/>
      <c r="B44" s="43">
        <v>41</v>
      </c>
      <c r="C44" s="73"/>
      <c r="D44" s="45" t="s">
        <v>100</v>
      </c>
      <c r="E44" s="30" t="s">
        <v>69</v>
      </c>
      <c r="F44" s="46" t="s">
        <v>22</v>
      </c>
      <c r="G44" s="46" t="s">
        <v>23</v>
      </c>
      <c r="H44" s="64" t="s">
        <v>24</v>
      </c>
      <c r="I44" s="31">
        <v>1500</v>
      </c>
      <c r="J44" s="41">
        <v>0</v>
      </c>
      <c r="K44" s="58">
        <f t="shared" si="0"/>
        <v>0</v>
      </c>
      <c r="L44" s="42" t="str">
        <f t="shared" si="1"/>
        <v>OK</v>
      </c>
      <c r="M44" s="52"/>
      <c r="N44" s="53"/>
      <c r="O44" s="53"/>
      <c r="P44" s="52"/>
      <c r="Q44" s="53"/>
      <c r="R44" s="52"/>
      <c r="S44" s="53"/>
      <c r="T44" s="52"/>
      <c r="U44" s="52"/>
      <c r="V44" s="52"/>
      <c r="W44" s="52"/>
      <c r="X44" s="52"/>
      <c r="Y44" s="52"/>
      <c r="Z44" s="52"/>
    </row>
    <row r="45" spans="1:26" ht="30" x14ac:dyDescent="0.2">
      <c r="A45" s="73"/>
      <c r="B45" s="43">
        <v>42</v>
      </c>
      <c r="C45" s="73"/>
      <c r="D45" s="45" t="s">
        <v>45</v>
      </c>
      <c r="E45" s="30" t="s">
        <v>69</v>
      </c>
      <c r="F45" s="46" t="s">
        <v>22</v>
      </c>
      <c r="G45" s="46" t="s">
        <v>23</v>
      </c>
      <c r="H45" s="64" t="s">
        <v>24</v>
      </c>
      <c r="I45" s="31">
        <v>500</v>
      </c>
      <c r="J45" s="41">
        <v>0</v>
      </c>
      <c r="K45" s="58">
        <f t="shared" si="0"/>
        <v>0</v>
      </c>
      <c r="L45" s="42" t="str">
        <f t="shared" si="1"/>
        <v>OK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x14ac:dyDescent="0.2">
      <c r="A46" s="73"/>
      <c r="B46" s="43">
        <v>43</v>
      </c>
      <c r="C46" s="73"/>
      <c r="D46" s="45" t="s">
        <v>101</v>
      </c>
      <c r="E46" s="30" t="s">
        <v>69</v>
      </c>
      <c r="F46" s="46" t="s">
        <v>22</v>
      </c>
      <c r="G46" s="46" t="s">
        <v>23</v>
      </c>
      <c r="H46" s="64" t="s">
        <v>24</v>
      </c>
      <c r="I46" s="31">
        <v>500</v>
      </c>
      <c r="J46" s="41">
        <v>0</v>
      </c>
      <c r="K46" s="58">
        <f t="shared" si="0"/>
        <v>0</v>
      </c>
      <c r="L46" s="42" t="str">
        <f t="shared" si="1"/>
        <v>OK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x14ac:dyDescent="0.2">
      <c r="A47" s="73"/>
      <c r="B47" s="43">
        <v>44</v>
      </c>
      <c r="C47" s="73"/>
      <c r="D47" s="45" t="s">
        <v>46</v>
      </c>
      <c r="E47" s="30" t="s">
        <v>69</v>
      </c>
      <c r="F47" s="46" t="s">
        <v>22</v>
      </c>
      <c r="G47" s="46" t="s">
        <v>23</v>
      </c>
      <c r="H47" s="64" t="s">
        <v>24</v>
      </c>
      <c r="I47" s="31">
        <v>1000</v>
      </c>
      <c r="J47" s="41">
        <v>0</v>
      </c>
      <c r="K47" s="58">
        <f t="shared" si="0"/>
        <v>0</v>
      </c>
      <c r="L47" s="42" t="str">
        <f t="shared" si="1"/>
        <v>OK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45" x14ac:dyDescent="0.2">
      <c r="A48" s="73"/>
      <c r="B48" s="43">
        <v>45</v>
      </c>
      <c r="C48" s="73"/>
      <c r="D48" s="43" t="s">
        <v>47</v>
      </c>
      <c r="E48" s="30" t="s">
        <v>69</v>
      </c>
      <c r="F48" s="30" t="s">
        <v>27</v>
      </c>
      <c r="G48" s="30" t="s">
        <v>28</v>
      </c>
      <c r="H48" s="64" t="s">
        <v>24</v>
      </c>
      <c r="I48" s="31">
        <v>1500</v>
      </c>
      <c r="J48" s="41">
        <v>0</v>
      </c>
      <c r="K48" s="58">
        <f t="shared" si="0"/>
        <v>0</v>
      </c>
      <c r="L48" s="42" t="str">
        <f t="shared" si="1"/>
        <v>OK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s="34" customFormat="1" ht="30" x14ac:dyDescent="0.2">
      <c r="A49" s="73"/>
      <c r="B49" s="43">
        <v>46</v>
      </c>
      <c r="C49" s="73"/>
      <c r="D49" s="45" t="s">
        <v>102</v>
      </c>
      <c r="E49" s="30" t="s">
        <v>69</v>
      </c>
      <c r="F49" s="46" t="s">
        <v>22</v>
      </c>
      <c r="G49" s="46">
        <v>50261001</v>
      </c>
      <c r="H49" s="65">
        <v>33903922</v>
      </c>
      <c r="I49" s="31">
        <v>500</v>
      </c>
      <c r="J49" s="41">
        <v>0</v>
      </c>
      <c r="K49" s="58">
        <f t="shared" si="0"/>
        <v>0</v>
      </c>
      <c r="L49" s="42" t="str">
        <f t="shared" si="1"/>
        <v>OK</v>
      </c>
      <c r="M49" s="52"/>
      <c r="N49" s="53"/>
      <c r="O49" s="53"/>
      <c r="P49" s="52"/>
      <c r="Q49" s="53"/>
      <c r="R49" s="52"/>
      <c r="S49" s="53"/>
      <c r="T49" s="52"/>
      <c r="U49" s="52"/>
      <c r="V49" s="52"/>
      <c r="W49" s="52"/>
      <c r="X49" s="52"/>
      <c r="Y49" s="52"/>
      <c r="Z49" s="52"/>
    </row>
    <row r="50" spans="1:26" x14ac:dyDescent="0.2">
      <c r="A50" s="74"/>
      <c r="B50" s="43">
        <v>47</v>
      </c>
      <c r="C50" s="74"/>
      <c r="D50" s="45" t="s">
        <v>48</v>
      </c>
      <c r="E50" s="30" t="s">
        <v>69</v>
      </c>
      <c r="F50" s="46" t="s">
        <v>22</v>
      </c>
      <c r="G50" s="46" t="s">
        <v>23</v>
      </c>
      <c r="H50" s="64" t="s">
        <v>24</v>
      </c>
      <c r="I50" s="31">
        <v>2500</v>
      </c>
      <c r="J50" s="41">
        <v>0</v>
      </c>
      <c r="K50" s="58">
        <f t="shared" si="0"/>
        <v>0</v>
      </c>
      <c r="L50" s="42" t="str">
        <f t="shared" si="1"/>
        <v>OK</v>
      </c>
      <c r="M50" s="52"/>
      <c r="N50" s="56"/>
      <c r="O50" s="56"/>
      <c r="P50" s="52"/>
      <c r="Q50" s="56"/>
      <c r="R50" s="52"/>
      <c r="S50" s="52"/>
      <c r="T50" s="52"/>
      <c r="U50" s="52"/>
      <c r="V50" s="52"/>
      <c r="W50" s="52"/>
      <c r="X50" s="52"/>
      <c r="Y50" s="52"/>
      <c r="Z50" s="52"/>
    </row>
    <row r="51" spans="1:26" x14ac:dyDescent="0.2">
      <c r="I51" s="44"/>
      <c r="J51" s="61">
        <f>SUM(J4:J50)</f>
        <v>63</v>
      </c>
      <c r="K51" s="61">
        <f>SUM(K4:K50)</f>
        <v>63</v>
      </c>
      <c r="M51" s="49" cm="1">
        <f t="array" ref="M51">SUMPRODUCT($I$4:$I$50*M4:M50)</f>
        <v>0</v>
      </c>
      <c r="N51" s="49" cm="1">
        <f t="array" ref="N51">SUMPRODUCT($I$4:$I$50*N4:N50)</f>
        <v>0</v>
      </c>
      <c r="O51" s="49" cm="1">
        <f t="array" ref="O51">SUMPRODUCT($I$4:$I$50*O4:O50)</f>
        <v>0</v>
      </c>
      <c r="P51" s="49" cm="1">
        <f t="array" ref="P51">SUMPRODUCT($I$4:$I$50*P4:P50)</f>
        <v>0</v>
      </c>
      <c r="Q51" s="49" cm="1">
        <f t="array" ref="Q51">SUMPRODUCT($I$4:$I$50*Q4:Q50)</f>
        <v>0</v>
      </c>
      <c r="R51" s="49" cm="1">
        <f t="array" ref="R51">SUMPRODUCT($I$4:$I$50*R4:R50)</f>
        <v>0</v>
      </c>
      <c r="S51" s="49" cm="1">
        <f t="array" ref="S51">SUMPRODUCT($I$4:$I$50*S4:S50)</f>
        <v>0</v>
      </c>
      <c r="T51" s="49" cm="1">
        <f t="array" ref="T51">SUMPRODUCT($I$4:$I$50*T4:T50)</f>
        <v>0</v>
      </c>
      <c r="U51" s="49" cm="1">
        <f t="array" ref="U51">SUMPRODUCT($I$4:$I$50*U4:U50)</f>
        <v>0</v>
      </c>
      <c r="V51" s="49" cm="1">
        <f t="array" ref="V51">SUMPRODUCT($I$4:$I$50*V4:V50)</f>
        <v>0</v>
      </c>
      <c r="W51" s="49" cm="1">
        <f t="array" ref="W51">SUMPRODUCT($I$4:$I$50*W4:W50)</f>
        <v>0</v>
      </c>
      <c r="X51" s="49" cm="1">
        <f t="array" ref="X51">SUMPRODUCT($I$4:$I$50*X4:X50)</f>
        <v>0</v>
      </c>
      <c r="Y51" s="49" cm="1">
        <f t="array" ref="Y51">SUMPRODUCT($I$4:$I$50*Y4:Y50)</f>
        <v>0</v>
      </c>
      <c r="Z51" s="49" cm="1">
        <f t="array" ref="Z51">SUMPRODUCT($I$4:$I$50*Z4:Z50)</f>
        <v>0</v>
      </c>
    </row>
  </sheetData>
  <mergeCells count="20">
    <mergeCell ref="A4:A50"/>
    <mergeCell ref="C4:C50"/>
    <mergeCell ref="V1:V2"/>
    <mergeCell ref="W1:W2"/>
    <mergeCell ref="X1:X2"/>
    <mergeCell ref="Y1:Y2"/>
    <mergeCell ref="Z1:Z2"/>
    <mergeCell ref="A2:L2"/>
    <mergeCell ref="P1:P2"/>
    <mergeCell ref="Q1:Q2"/>
    <mergeCell ref="R1:R2"/>
    <mergeCell ref="S1:S2"/>
    <mergeCell ref="T1:T2"/>
    <mergeCell ref="U1:U2"/>
    <mergeCell ref="A1:C1"/>
    <mergeCell ref="D1:I1"/>
    <mergeCell ref="J1:L1"/>
    <mergeCell ref="M1:M2"/>
    <mergeCell ref="N1:N2"/>
    <mergeCell ref="O1:O2"/>
  </mergeCells>
  <conditionalFormatting sqref="K4:K50">
    <cfRule type="cellIs" dxfId="5" priority="1" operator="lessThan">
      <formula>0</formula>
    </cfRule>
  </conditionalFormatting>
  <conditionalFormatting sqref="M4:Z50">
    <cfRule type="cellIs" dxfId="4" priority="2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51"/>
  <sheetViews>
    <sheetView zoomScale="90" zoomScaleNormal="90" workbookViewId="0">
      <selection activeCell="D11" sqref="D11"/>
    </sheetView>
  </sheetViews>
  <sheetFormatPr defaultColWidth="9.7109375" defaultRowHeight="15" x14ac:dyDescent="0.2"/>
  <cols>
    <col min="1" max="2" width="6.42578125" style="3" customWidth="1"/>
    <col min="3" max="3" width="16" style="60" customWidth="1"/>
    <col min="4" max="4" width="42" style="1" customWidth="1"/>
    <col min="5" max="5" width="10.7109375" style="1" customWidth="1"/>
    <col min="6" max="6" width="7.28515625" style="1" customWidth="1"/>
    <col min="7" max="7" width="10.7109375" style="1" customWidth="1"/>
    <col min="8" max="8" width="13.7109375" style="1" customWidth="1"/>
    <col min="9" max="9" width="14.28515625" style="1" customWidth="1"/>
    <col min="10" max="10" width="10" style="47" bestFit="1" customWidth="1"/>
    <col min="11" max="11" width="11" style="22" bestFit="1" customWidth="1"/>
    <col min="12" max="12" width="9" style="48" customWidth="1"/>
    <col min="13" max="14" width="15.140625" style="50" customWidth="1"/>
    <col min="15" max="26" width="13.7109375" style="50" customWidth="1"/>
    <col min="27" max="16384" width="9.7109375" style="3"/>
  </cols>
  <sheetData>
    <row r="1" spans="1:26" ht="39.75" customHeight="1" x14ac:dyDescent="0.2">
      <c r="A1" s="75" t="s">
        <v>84</v>
      </c>
      <c r="B1" s="75"/>
      <c r="C1" s="75"/>
      <c r="D1" s="75" t="s">
        <v>85</v>
      </c>
      <c r="E1" s="75"/>
      <c r="F1" s="75"/>
      <c r="G1" s="75"/>
      <c r="H1" s="75"/>
      <c r="I1" s="75"/>
      <c r="J1" s="76" t="s">
        <v>86</v>
      </c>
      <c r="K1" s="76"/>
      <c r="L1" s="76"/>
      <c r="M1" s="71" t="s">
        <v>103</v>
      </c>
      <c r="N1" s="71" t="s">
        <v>103</v>
      </c>
      <c r="O1" s="71" t="s">
        <v>103</v>
      </c>
      <c r="P1" s="71" t="s">
        <v>103</v>
      </c>
      <c r="Q1" s="71" t="s">
        <v>103</v>
      </c>
      <c r="R1" s="71" t="s">
        <v>103</v>
      </c>
      <c r="S1" s="71" t="s">
        <v>103</v>
      </c>
      <c r="T1" s="71" t="s">
        <v>103</v>
      </c>
      <c r="U1" s="71" t="s">
        <v>103</v>
      </c>
      <c r="V1" s="71" t="s">
        <v>103</v>
      </c>
      <c r="W1" s="71" t="s">
        <v>103</v>
      </c>
      <c r="X1" s="71" t="s">
        <v>103</v>
      </c>
      <c r="Y1" s="71" t="s">
        <v>103</v>
      </c>
      <c r="Z1" s="71" t="s">
        <v>103</v>
      </c>
    </row>
    <row r="2" spans="1:26" ht="18" customHeight="1" x14ac:dyDescent="0.2">
      <c r="A2" s="76" t="s">
        <v>82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37.5" customHeight="1" x14ac:dyDescent="0.2">
      <c r="A3" s="35" t="s">
        <v>62</v>
      </c>
      <c r="B3" s="59" t="s">
        <v>63</v>
      </c>
      <c r="C3" s="35" t="s">
        <v>64</v>
      </c>
      <c r="D3" s="35" t="s">
        <v>65</v>
      </c>
      <c r="E3" s="35" t="s">
        <v>67</v>
      </c>
      <c r="F3" s="35" t="s">
        <v>20</v>
      </c>
      <c r="G3" s="35" t="s">
        <v>68</v>
      </c>
      <c r="H3" s="35" t="s">
        <v>21</v>
      </c>
      <c r="I3" s="36" t="s">
        <v>66</v>
      </c>
      <c r="J3" s="37" t="s">
        <v>2</v>
      </c>
      <c r="K3" s="38" t="s">
        <v>0</v>
      </c>
      <c r="L3" s="39" t="s">
        <v>1</v>
      </c>
      <c r="M3" s="33" t="s">
        <v>60</v>
      </c>
      <c r="N3" s="33" t="s">
        <v>60</v>
      </c>
      <c r="O3" s="33" t="s">
        <v>60</v>
      </c>
      <c r="P3" s="33" t="s">
        <v>60</v>
      </c>
      <c r="Q3" s="33" t="s">
        <v>60</v>
      </c>
      <c r="R3" s="33" t="s">
        <v>60</v>
      </c>
      <c r="S3" s="33" t="s">
        <v>60</v>
      </c>
      <c r="T3" s="33" t="s">
        <v>60</v>
      </c>
      <c r="U3" s="33" t="s">
        <v>60</v>
      </c>
      <c r="V3" s="33" t="s">
        <v>60</v>
      </c>
      <c r="W3" s="33" t="s">
        <v>60</v>
      </c>
      <c r="X3" s="33" t="s">
        <v>60</v>
      </c>
      <c r="Y3" s="33" t="s">
        <v>60</v>
      </c>
      <c r="Z3" s="33" t="s">
        <v>60</v>
      </c>
    </row>
    <row r="4" spans="1:26" ht="30" x14ac:dyDescent="0.2">
      <c r="A4" s="72">
        <v>1</v>
      </c>
      <c r="B4" s="43">
        <v>1</v>
      </c>
      <c r="C4" s="72" t="s">
        <v>87</v>
      </c>
      <c r="D4" s="43" t="s">
        <v>11</v>
      </c>
      <c r="E4" s="30" t="s">
        <v>69</v>
      </c>
      <c r="F4" s="30" t="s">
        <v>22</v>
      </c>
      <c r="G4" s="30" t="s">
        <v>23</v>
      </c>
      <c r="H4" s="30" t="s">
        <v>24</v>
      </c>
      <c r="I4" s="62">
        <v>1900</v>
      </c>
      <c r="J4" s="40">
        <v>16</v>
      </c>
      <c r="K4" s="63">
        <f t="shared" ref="K4:K50" si="0">J4-(SUM(M4:Z4))</f>
        <v>16</v>
      </c>
      <c r="L4" s="42" t="str">
        <f>IF(K4&lt;0,"ATENÇÃO","OK")</f>
        <v>OK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30" x14ac:dyDescent="0.2">
      <c r="A5" s="73"/>
      <c r="B5" s="43">
        <v>2</v>
      </c>
      <c r="C5" s="73"/>
      <c r="D5" s="43" t="s">
        <v>12</v>
      </c>
      <c r="E5" s="30" t="s">
        <v>69</v>
      </c>
      <c r="F5" s="30" t="s">
        <v>22</v>
      </c>
      <c r="G5" s="30" t="s">
        <v>23</v>
      </c>
      <c r="H5" s="30" t="s">
        <v>24</v>
      </c>
      <c r="I5" s="62">
        <v>1900</v>
      </c>
      <c r="J5" s="40">
        <v>7</v>
      </c>
      <c r="K5" s="63">
        <f t="shared" si="0"/>
        <v>7</v>
      </c>
      <c r="L5" s="42" t="str">
        <f t="shared" ref="L5:L50" si="1">IF(K5&lt;0,"ATENÇÃO","OK")</f>
        <v>OK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">
      <c r="A6" s="73"/>
      <c r="B6" s="43">
        <v>3</v>
      </c>
      <c r="C6" s="73"/>
      <c r="D6" s="43" t="s">
        <v>13</v>
      </c>
      <c r="E6" s="30" t="s">
        <v>69</v>
      </c>
      <c r="F6" s="30" t="s">
        <v>22</v>
      </c>
      <c r="G6" s="30" t="s">
        <v>49</v>
      </c>
      <c r="H6" s="30" t="s">
        <v>24</v>
      </c>
      <c r="I6" s="62">
        <v>1900</v>
      </c>
      <c r="J6" s="40">
        <v>5</v>
      </c>
      <c r="K6" s="63">
        <f t="shared" si="0"/>
        <v>5</v>
      </c>
      <c r="L6" s="42" t="str">
        <f t="shared" si="1"/>
        <v>OK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x14ac:dyDescent="0.2">
      <c r="A7" s="73"/>
      <c r="B7" s="43">
        <v>4</v>
      </c>
      <c r="C7" s="73"/>
      <c r="D7" s="43" t="s">
        <v>70</v>
      </c>
      <c r="E7" s="30" t="s">
        <v>69</v>
      </c>
      <c r="F7" s="30" t="s">
        <v>22</v>
      </c>
      <c r="G7" s="30" t="s">
        <v>23</v>
      </c>
      <c r="H7" s="30" t="s">
        <v>24</v>
      </c>
      <c r="I7" s="62">
        <v>2500</v>
      </c>
      <c r="J7" s="40">
        <v>0</v>
      </c>
      <c r="K7" s="63">
        <f t="shared" si="0"/>
        <v>0</v>
      </c>
      <c r="L7" s="42" t="str">
        <f t="shared" si="1"/>
        <v>OK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30" x14ac:dyDescent="0.2">
      <c r="A8" s="73"/>
      <c r="B8" s="43">
        <v>5</v>
      </c>
      <c r="C8" s="73"/>
      <c r="D8" s="43" t="s">
        <v>14</v>
      </c>
      <c r="E8" s="30" t="s">
        <v>69</v>
      </c>
      <c r="F8" s="30" t="s">
        <v>22</v>
      </c>
      <c r="G8" s="30" t="s">
        <v>23</v>
      </c>
      <c r="H8" s="30" t="s">
        <v>24</v>
      </c>
      <c r="I8" s="62">
        <v>1900</v>
      </c>
      <c r="J8" s="40">
        <v>5</v>
      </c>
      <c r="K8" s="63">
        <f t="shared" si="0"/>
        <v>5</v>
      </c>
      <c r="L8" s="42" t="str">
        <f t="shared" si="1"/>
        <v>OK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30" x14ac:dyDescent="0.2">
      <c r="A9" s="73"/>
      <c r="B9" s="43">
        <v>6</v>
      </c>
      <c r="C9" s="73"/>
      <c r="D9" s="43" t="s">
        <v>15</v>
      </c>
      <c r="E9" s="30" t="s">
        <v>69</v>
      </c>
      <c r="F9" s="30" t="s">
        <v>22</v>
      </c>
      <c r="G9" s="30" t="s">
        <v>23</v>
      </c>
      <c r="H9" s="30" t="s">
        <v>24</v>
      </c>
      <c r="I9" s="62">
        <v>1900</v>
      </c>
      <c r="J9" s="40">
        <v>1</v>
      </c>
      <c r="K9" s="63">
        <f t="shared" si="0"/>
        <v>1</v>
      </c>
      <c r="L9" s="42" t="str">
        <f t="shared" si="1"/>
        <v>OK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30" x14ac:dyDescent="0.2">
      <c r="A10" s="73"/>
      <c r="B10" s="43">
        <v>7</v>
      </c>
      <c r="C10" s="73"/>
      <c r="D10" s="43" t="s">
        <v>16</v>
      </c>
      <c r="E10" s="30" t="s">
        <v>69</v>
      </c>
      <c r="F10" s="30" t="s">
        <v>22</v>
      </c>
      <c r="G10" s="30" t="s">
        <v>50</v>
      </c>
      <c r="H10" s="30" t="s">
        <v>24</v>
      </c>
      <c r="I10" s="62">
        <v>2000</v>
      </c>
      <c r="J10" s="40">
        <v>3</v>
      </c>
      <c r="K10" s="63">
        <f t="shared" si="0"/>
        <v>3</v>
      </c>
      <c r="L10" s="42" t="str">
        <f t="shared" si="1"/>
        <v>OK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30" x14ac:dyDescent="0.2">
      <c r="A11" s="73"/>
      <c r="B11" s="43">
        <v>8</v>
      </c>
      <c r="C11" s="73"/>
      <c r="D11" s="43" t="s">
        <v>17</v>
      </c>
      <c r="E11" s="30" t="s">
        <v>69</v>
      </c>
      <c r="F11" s="30" t="s">
        <v>22</v>
      </c>
      <c r="G11" s="30" t="s">
        <v>50</v>
      </c>
      <c r="H11" s="30" t="s">
        <v>24</v>
      </c>
      <c r="I11" s="62">
        <v>2000</v>
      </c>
      <c r="J11" s="40">
        <v>3</v>
      </c>
      <c r="K11" s="63">
        <f t="shared" si="0"/>
        <v>3</v>
      </c>
      <c r="L11" s="42" t="str">
        <f t="shared" si="1"/>
        <v>OK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30" x14ac:dyDescent="0.2">
      <c r="A12" s="73"/>
      <c r="B12" s="43">
        <v>9</v>
      </c>
      <c r="C12" s="73"/>
      <c r="D12" s="43" t="s">
        <v>18</v>
      </c>
      <c r="E12" s="30" t="s">
        <v>69</v>
      </c>
      <c r="F12" s="30" t="s">
        <v>22</v>
      </c>
      <c r="G12" s="30" t="s">
        <v>49</v>
      </c>
      <c r="H12" s="30" t="s">
        <v>24</v>
      </c>
      <c r="I12" s="62">
        <v>1900</v>
      </c>
      <c r="J12" s="40">
        <v>5</v>
      </c>
      <c r="K12" s="63">
        <f t="shared" si="0"/>
        <v>5</v>
      </c>
      <c r="L12" s="42" t="str">
        <f t="shared" si="1"/>
        <v>OK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s="34" customFormat="1" ht="30" x14ac:dyDescent="0.2">
      <c r="A13" s="73"/>
      <c r="B13" s="43">
        <v>10</v>
      </c>
      <c r="C13" s="73"/>
      <c r="D13" s="43" t="s">
        <v>88</v>
      </c>
      <c r="E13" s="30" t="s">
        <v>69</v>
      </c>
      <c r="F13" s="30" t="s">
        <v>22</v>
      </c>
      <c r="G13" s="30" t="s">
        <v>51</v>
      </c>
      <c r="H13" s="30" t="s">
        <v>24</v>
      </c>
      <c r="I13" s="62">
        <v>500</v>
      </c>
      <c r="J13" s="40">
        <v>8</v>
      </c>
      <c r="K13" s="63">
        <f t="shared" si="0"/>
        <v>8</v>
      </c>
      <c r="L13" s="42" t="str">
        <f t="shared" si="1"/>
        <v>OK</v>
      </c>
      <c r="M13" s="52"/>
      <c r="N13" s="53"/>
      <c r="O13" s="53"/>
      <c r="P13" s="52"/>
      <c r="Q13" s="53"/>
      <c r="R13" s="52"/>
      <c r="S13" s="53"/>
      <c r="T13" s="52"/>
      <c r="U13" s="52"/>
      <c r="V13" s="52"/>
      <c r="W13" s="52"/>
      <c r="X13" s="52"/>
      <c r="Y13" s="52"/>
      <c r="Z13" s="52"/>
    </row>
    <row r="14" spans="1:26" ht="30" x14ac:dyDescent="0.2">
      <c r="A14" s="73"/>
      <c r="B14" s="43">
        <v>11</v>
      </c>
      <c r="C14" s="73"/>
      <c r="D14" s="43" t="s">
        <v>52</v>
      </c>
      <c r="E14" s="30" t="s">
        <v>69</v>
      </c>
      <c r="F14" s="30" t="s">
        <v>22</v>
      </c>
      <c r="G14" s="30" t="s">
        <v>51</v>
      </c>
      <c r="H14" s="30" t="s">
        <v>24</v>
      </c>
      <c r="I14" s="62">
        <v>500</v>
      </c>
      <c r="J14" s="40">
        <v>4</v>
      </c>
      <c r="K14" s="63">
        <f t="shared" si="0"/>
        <v>4</v>
      </c>
      <c r="L14" s="42" t="str">
        <f t="shared" si="1"/>
        <v>OK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s="34" customFormat="1" x14ac:dyDescent="0.2">
      <c r="A15" s="73"/>
      <c r="B15" s="43">
        <v>12</v>
      </c>
      <c r="C15" s="73"/>
      <c r="D15" s="43" t="s">
        <v>89</v>
      </c>
      <c r="E15" s="30" t="s">
        <v>69</v>
      </c>
      <c r="F15" s="30" t="s">
        <v>22</v>
      </c>
      <c r="G15" s="30" t="s">
        <v>53</v>
      </c>
      <c r="H15" s="30" t="s">
        <v>24</v>
      </c>
      <c r="I15" s="62">
        <v>1000</v>
      </c>
      <c r="J15" s="40">
        <v>10</v>
      </c>
      <c r="K15" s="63">
        <f t="shared" si="0"/>
        <v>10</v>
      </c>
      <c r="L15" s="42" t="str">
        <f t="shared" si="1"/>
        <v>OK</v>
      </c>
      <c r="M15" s="52"/>
      <c r="N15" s="53"/>
      <c r="O15" s="53"/>
      <c r="P15" s="52"/>
      <c r="Q15" s="53"/>
      <c r="R15" s="52"/>
      <c r="S15" s="53"/>
      <c r="T15" s="52"/>
      <c r="U15" s="52"/>
      <c r="V15" s="52"/>
      <c r="W15" s="52"/>
      <c r="X15" s="52"/>
      <c r="Y15" s="52"/>
      <c r="Z15" s="52"/>
    </row>
    <row r="16" spans="1:26" x14ac:dyDescent="0.2">
      <c r="A16" s="73"/>
      <c r="B16" s="43">
        <v>13</v>
      </c>
      <c r="C16" s="73"/>
      <c r="D16" s="43" t="s">
        <v>90</v>
      </c>
      <c r="E16" s="30" t="s">
        <v>69</v>
      </c>
      <c r="F16" s="30" t="s">
        <v>22</v>
      </c>
      <c r="G16" s="30" t="s">
        <v>53</v>
      </c>
      <c r="H16" s="30" t="s">
        <v>24</v>
      </c>
      <c r="I16" s="62">
        <v>1200</v>
      </c>
      <c r="J16" s="40">
        <v>10</v>
      </c>
      <c r="K16" s="63">
        <f t="shared" si="0"/>
        <v>10</v>
      </c>
      <c r="L16" s="42" t="str">
        <f t="shared" si="1"/>
        <v>OK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73"/>
      <c r="B17" s="43">
        <v>14</v>
      </c>
      <c r="C17" s="73"/>
      <c r="D17" s="43" t="s">
        <v>54</v>
      </c>
      <c r="E17" s="30" t="s">
        <v>69</v>
      </c>
      <c r="F17" s="30" t="s">
        <v>22</v>
      </c>
      <c r="G17" s="30" t="s">
        <v>53</v>
      </c>
      <c r="H17" s="30" t="s">
        <v>24</v>
      </c>
      <c r="I17" s="62">
        <v>10000</v>
      </c>
      <c r="J17" s="40">
        <v>0</v>
      </c>
      <c r="K17" s="63">
        <f t="shared" si="0"/>
        <v>0</v>
      </c>
      <c r="L17" s="42" t="str">
        <f t="shared" si="1"/>
        <v>OK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73"/>
      <c r="B18" s="43">
        <v>15</v>
      </c>
      <c r="C18" s="73"/>
      <c r="D18" s="43" t="s">
        <v>55</v>
      </c>
      <c r="E18" s="30" t="s">
        <v>69</v>
      </c>
      <c r="F18" s="30" t="s">
        <v>22</v>
      </c>
      <c r="G18" s="30" t="s">
        <v>51</v>
      </c>
      <c r="H18" s="30" t="s">
        <v>24</v>
      </c>
      <c r="I18" s="62">
        <v>500</v>
      </c>
      <c r="J18" s="40">
        <v>2</v>
      </c>
      <c r="K18" s="63">
        <f t="shared" si="0"/>
        <v>2</v>
      </c>
      <c r="L18" s="42" t="str">
        <f t="shared" si="1"/>
        <v>OK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x14ac:dyDescent="0.2">
      <c r="A19" s="73"/>
      <c r="B19" s="43">
        <v>16</v>
      </c>
      <c r="C19" s="73"/>
      <c r="D19" s="43" t="s">
        <v>56</v>
      </c>
      <c r="E19" s="30" t="s">
        <v>69</v>
      </c>
      <c r="F19" s="30" t="s">
        <v>22</v>
      </c>
      <c r="G19" s="30" t="s">
        <v>25</v>
      </c>
      <c r="H19" s="30" t="s">
        <v>24</v>
      </c>
      <c r="I19" s="62">
        <v>500</v>
      </c>
      <c r="J19" s="40">
        <v>3</v>
      </c>
      <c r="K19" s="63">
        <f t="shared" si="0"/>
        <v>3</v>
      </c>
      <c r="L19" s="42" t="str">
        <f t="shared" si="1"/>
        <v>OK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s="34" customFormat="1" ht="30" x14ac:dyDescent="0.2">
      <c r="A20" s="73"/>
      <c r="B20" s="43">
        <v>17</v>
      </c>
      <c r="C20" s="73"/>
      <c r="D20" s="43" t="s">
        <v>91</v>
      </c>
      <c r="E20" s="30" t="s">
        <v>69</v>
      </c>
      <c r="F20" s="30" t="s">
        <v>22</v>
      </c>
      <c r="G20" s="30" t="s">
        <v>25</v>
      </c>
      <c r="H20" s="30" t="s">
        <v>24</v>
      </c>
      <c r="I20" s="62">
        <v>2500</v>
      </c>
      <c r="J20" s="40">
        <v>0</v>
      </c>
      <c r="K20" s="63">
        <f t="shared" si="0"/>
        <v>0</v>
      </c>
      <c r="L20" s="42" t="str">
        <f t="shared" si="1"/>
        <v>OK</v>
      </c>
      <c r="M20" s="52"/>
      <c r="N20" s="53"/>
      <c r="O20" s="53"/>
      <c r="P20" s="52"/>
      <c r="Q20" s="53"/>
      <c r="R20" s="52"/>
      <c r="S20" s="53"/>
      <c r="T20" s="52"/>
      <c r="U20" s="52"/>
      <c r="V20" s="52"/>
      <c r="W20" s="52"/>
      <c r="X20" s="52"/>
      <c r="Y20" s="52"/>
      <c r="Z20" s="52"/>
    </row>
    <row r="21" spans="1:26" ht="30" x14ac:dyDescent="0.2">
      <c r="A21" s="73"/>
      <c r="B21" s="43">
        <v>18</v>
      </c>
      <c r="C21" s="73"/>
      <c r="D21" s="43" t="s">
        <v>57</v>
      </c>
      <c r="E21" s="30" t="s">
        <v>69</v>
      </c>
      <c r="F21" s="30" t="s">
        <v>22</v>
      </c>
      <c r="G21" s="30" t="s">
        <v>25</v>
      </c>
      <c r="H21" s="30" t="s">
        <v>24</v>
      </c>
      <c r="I21" s="62">
        <v>2500</v>
      </c>
      <c r="J21" s="40">
        <v>6</v>
      </c>
      <c r="K21" s="63">
        <f t="shared" si="0"/>
        <v>6</v>
      </c>
      <c r="L21" s="42" t="str">
        <f t="shared" si="1"/>
        <v>OK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30" x14ac:dyDescent="0.2">
      <c r="A22" s="73"/>
      <c r="B22" s="43">
        <v>19</v>
      </c>
      <c r="C22" s="73"/>
      <c r="D22" s="43" t="s">
        <v>58</v>
      </c>
      <c r="E22" s="30" t="s">
        <v>69</v>
      </c>
      <c r="F22" s="30" t="s">
        <v>22</v>
      </c>
      <c r="G22" s="30" t="s">
        <v>59</v>
      </c>
      <c r="H22" s="30" t="s">
        <v>24</v>
      </c>
      <c r="I22" s="62">
        <v>1500</v>
      </c>
      <c r="J22" s="41">
        <v>7</v>
      </c>
      <c r="K22" s="63">
        <f t="shared" si="0"/>
        <v>7</v>
      </c>
      <c r="L22" s="42" t="str">
        <f t="shared" si="1"/>
        <v>OK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73"/>
      <c r="B23" s="43">
        <v>20</v>
      </c>
      <c r="C23" s="73"/>
      <c r="D23" s="43" t="s">
        <v>92</v>
      </c>
      <c r="E23" s="30" t="s">
        <v>69</v>
      </c>
      <c r="F23" s="30" t="s">
        <v>22</v>
      </c>
      <c r="G23" s="30" t="s">
        <v>26</v>
      </c>
      <c r="H23" s="30" t="s">
        <v>24</v>
      </c>
      <c r="I23" s="62">
        <v>500</v>
      </c>
      <c r="J23" s="41">
        <v>8</v>
      </c>
      <c r="K23" s="63">
        <f t="shared" si="0"/>
        <v>8</v>
      </c>
      <c r="L23" s="42" t="str">
        <f t="shared" si="1"/>
        <v>OK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73"/>
      <c r="B24" s="43">
        <v>21</v>
      </c>
      <c r="C24" s="73"/>
      <c r="D24" s="43" t="s">
        <v>93</v>
      </c>
      <c r="E24" s="30" t="s">
        <v>69</v>
      </c>
      <c r="F24" s="30" t="s">
        <v>22</v>
      </c>
      <c r="G24" s="30" t="s">
        <v>26</v>
      </c>
      <c r="H24" s="30" t="s">
        <v>24</v>
      </c>
      <c r="I24" s="31">
        <v>500</v>
      </c>
      <c r="J24" s="41">
        <v>0</v>
      </c>
      <c r="K24" s="63">
        <f t="shared" si="0"/>
        <v>0</v>
      </c>
      <c r="L24" s="42" t="str">
        <f t="shared" si="1"/>
        <v>OK</v>
      </c>
      <c r="M24" s="52"/>
      <c r="N24" s="54"/>
      <c r="O24" s="54"/>
      <c r="P24" s="52"/>
      <c r="Q24" s="54"/>
      <c r="R24" s="52"/>
      <c r="S24" s="52"/>
      <c r="T24" s="52"/>
      <c r="U24" s="52"/>
      <c r="V24" s="52"/>
      <c r="W24" s="52"/>
      <c r="X24" s="52"/>
      <c r="Y24" s="52"/>
      <c r="Z24" s="52"/>
    </row>
    <row r="25" spans="1:26" s="34" customFormat="1" x14ac:dyDescent="0.2">
      <c r="A25" s="73"/>
      <c r="B25" s="43">
        <v>22</v>
      </c>
      <c r="C25" s="73"/>
      <c r="D25" s="43" t="s">
        <v>36</v>
      </c>
      <c r="E25" s="30" t="s">
        <v>69</v>
      </c>
      <c r="F25" s="30" t="s">
        <v>27</v>
      </c>
      <c r="G25" s="30" t="s">
        <v>28</v>
      </c>
      <c r="H25" s="30" t="s">
        <v>24</v>
      </c>
      <c r="I25" s="31">
        <v>2950</v>
      </c>
      <c r="J25" s="41">
        <v>16</v>
      </c>
      <c r="K25" s="63">
        <f t="shared" si="0"/>
        <v>16</v>
      </c>
      <c r="L25" s="42" t="str">
        <f t="shared" si="1"/>
        <v>OK</v>
      </c>
      <c r="M25" s="52"/>
      <c r="N25" s="55"/>
      <c r="O25" s="55"/>
      <c r="P25" s="52"/>
      <c r="Q25" s="55"/>
      <c r="R25" s="52"/>
      <c r="S25" s="53"/>
      <c r="T25" s="52"/>
      <c r="U25" s="52"/>
      <c r="V25" s="52"/>
      <c r="W25" s="52"/>
      <c r="X25" s="52"/>
      <c r="Y25" s="52"/>
      <c r="Z25" s="52"/>
    </row>
    <row r="26" spans="1:26" x14ac:dyDescent="0.2">
      <c r="A26" s="73"/>
      <c r="B26" s="43">
        <v>23</v>
      </c>
      <c r="C26" s="73"/>
      <c r="D26" s="43" t="s">
        <v>19</v>
      </c>
      <c r="E26" s="30" t="s">
        <v>69</v>
      </c>
      <c r="F26" s="30" t="s">
        <v>27</v>
      </c>
      <c r="G26" s="30" t="s">
        <v>28</v>
      </c>
      <c r="H26" s="30" t="s">
        <v>24</v>
      </c>
      <c r="I26" s="31">
        <v>2950</v>
      </c>
      <c r="J26" s="41">
        <v>6</v>
      </c>
      <c r="K26" s="63">
        <f t="shared" si="0"/>
        <v>6</v>
      </c>
      <c r="L26" s="42" t="str">
        <f t="shared" si="1"/>
        <v>OK</v>
      </c>
      <c r="M26" s="52"/>
      <c r="N26" s="54"/>
      <c r="O26" s="54"/>
      <c r="P26" s="52"/>
      <c r="Q26" s="54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73"/>
      <c r="B27" s="43">
        <v>24</v>
      </c>
      <c r="C27" s="73"/>
      <c r="D27" s="43" t="s">
        <v>31</v>
      </c>
      <c r="E27" s="30" t="s">
        <v>69</v>
      </c>
      <c r="F27" s="30" t="s">
        <v>27</v>
      </c>
      <c r="G27" s="30" t="s">
        <v>28</v>
      </c>
      <c r="H27" s="30" t="s">
        <v>24</v>
      </c>
      <c r="I27" s="31">
        <v>900</v>
      </c>
      <c r="J27" s="41">
        <v>10</v>
      </c>
      <c r="K27" s="63">
        <f t="shared" si="0"/>
        <v>10</v>
      </c>
      <c r="L27" s="42" t="str">
        <f t="shared" si="1"/>
        <v>OK</v>
      </c>
      <c r="M27" s="52"/>
      <c r="N27" s="54"/>
      <c r="O27" s="54"/>
      <c r="P27" s="52"/>
      <c r="Q27" s="54"/>
      <c r="R27" s="52"/>
      <c r="S27" s="52"/>
      <c r="T27" s="52"/>
      <c r="U27" s="52"/>
      <c r="V27" s="52"/>
      <c r="W27" s="52"/>
      <c r="X27" s="52"/>
      <c r="Y27" s="52"/>
      <c r="Z27" s="52"/>
    </row>
    <row r="28" spans="1:26" s="34" customFormat="1" x14ac:dyDescent="0.2">
      <c r="A28" s="73"/>
      <c r="B28" s="43">
        <v>25</v>
      </c>
      <c r="C28" s="73"/>
      <c r="D28" s="43" t="s">
        <v>37</v>
      </c>
      <c r="E28" s="30" t="s">
        <v>69</v>
      </c>
      <c r="F28" s="30" t="s">
        <v>22</v>
      </c>
      <c r="G28" s="30" t="s">
        <v>29</v>
      </c>
      <c r="H28" s="30" t="s">
        <v>24</v>
      </c>
      <c r="I28" s="31">
        <v>8</v>
      </c>
      <c r="J28" s="41">
        <v>300</v>
      </c>
      <c r="K28" s="63">
        <f t="shared" si="0"/>
        <v>300</v>
      </c>
      <c r="L28" s="42" t="str">
        <f t="shared" si="1"/>
        <v>OK</v>
      </c>
      <c r="M28" s="52"/>
      <c r="N28" s="55"/>
      <c r="O28" s="55"/>
      <c r="P28" s="52"/>
      <c r="Q28" s="55"/>
      <c r="R28" s="52"/>
      <c r="S28" s="53"/>
      <c r="T28" s="52"/>
      <c r="U28" s="52"/>
      <c r="V28" s="52"/>
      <c r="W28" s="52"/>
      <c r="X28" s="52"/>
      <c r="Y28" s="52"/>
      <c r="Z28" s="52"/>
    </row>
    <row r="29" spans="1:26" s="34" customFormat="1" x14ac:dyDescent="0.2">
      <c r="A29" s="73"/>
      <c r="B29" s="43">
        <v>26</v>
      </c>
      <c r="C29" s="73"/>
      <c r="D29" s="43" t="s">
        <v>38</v>
      </c>
      <c r="E29" s="30" t="s">
        <v>69</v>
      </c>
      <c r="F29" s="30" t="s">
        <v>22</v>
      </c>
      <c r="G29" s="30" t="s">
        <v>30</v>
      </c>
      <c r="H29" s="30" t="s">
        <v>24</v>
      </c>
      <c r="I29" s="31">
        <v>10</v>
      </c>
      <c r="J29" s="41">
        <v>60</v>
      </c>
      <c r="K29" s="58">
        <f t="shared" si="0"/>
        <v>60</v>
      </c>
      <c r="L29" s="42" t="str">
        <f t="shared" si="1"/>
        <v>OK</v>
      </c>
      <c r="M29" s="52"/>
      <c r="N29" s="55"/>
      <c r="O29" s="55"/>
      <c r="P29" s="52"/>
      <c r="Q29" s="55"/>
      <c r="R29" s="52"/>
      <c r="S29" s="53"/>
      <c r="T29" s="52"/>
      <c r="U29" s="52"/>
      <c r="V29" s="52"/>
      <c r="W29" s="52"/>
      <c r="X29" s="52"/>
      <c r="Y29" s="52"/>
      <c r="Z29" s="52"/>
    </row>
    <row r="30" spans="1:26" x14ac:dyDescent="0.2">
      <c r="A30" s="73"/>
      <c r="B30" s="43">
        <v>27</v>
      </c>
      <c r="C30" s="73"/>
      <c r="D30" s="43" t="s">
        <v>32</v>
      </c>
      <c r="E30" s="30" t="s">
        <v>69</v>
      </c>
      <c r="F30" s="30" t="s">
        <v>27</v>
      </c>
      <c r="G30" s="30" t="s">
        <v>28</v>
      </c>
      <c r="H30" s="30" t="s">
        <v>24</v>
      </c>
      <c r="I30" s="31">
        <v>900</v>
      </c>
      <c r="J30" s="41">
        <v>1</v>
      </c>
      <c r="K30" s="58">
        <f t="shared" si="0"/>
        <v>1</v>
      </c>
      <c r="L30" s="42" t="str">
        <f t="shared" si="1"/>
        <v>OK</v>
      </c>
      <c r="M30" s="52"/>
      <c r="N30" s="54"/>
      <c r="O30" s="54"/>
      <c r="P30" s="52"/>
      <c r="Q30" s="54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73"/>
      <c r="B31" s="43">
        <v>28</v>
      </c>
      <c r="C31" s="73"/>
      <c r="D31" s="45" t="s">
        <v>33</v>
      </c>
      <c r="E31" s="30" t="s">
        <v>69</v>
      </c>
      <c r="F31" s="46" t="s">
        <v>35</v>
      </c>
      <c r="G31" s="46" t="s">
        <v>34</v>
      </c>
      <c r="H31" s="30" t="s">
        <v>24</v>
      </c>
      <c r="I31" s="31">
        <v>2000</v>
      </c>
      <c r="J31" s="41">
        <v>2</v>
      </c>
      <c r="K31" s="58">
        <f t="shared" si="0"/>
        <v>2</v>
      </c>
      <c r="L31" s="42" t="str">
        <f t="shared" si="1"/>
        <v>OK</v>
      </c>
      <c r="M31" s="52"/>
      <c r="N31" s="57"/>
      <c r="O31" s="54"/>
      <c r="P31" s="52"/>
      <c r="Q31" s="5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0" x14ac:dyDescent="0.2">
      <c r="A32" s="73"/>
      <c r="B32" s="43">
        <v>29</v>
      </c>
      <c r="C32" s="73"/>
      <c r="D32" s="45" t="s">
        <v>39</v>
      </c>
      <c r="E32" s="30" t="s">
        <v>69</v>
      </c>
      <c r="F32" s="46" t="s">
        <v>22</v>
      </c>
      <c r="G32" s="46" t="s">
        <v>23</v>
      </c>
      <c r="H32" s="64" t="s">
        <v>24</v>
      </c>
      <c r="I32" s="31">
        <v>2500</v>
      </c>
      <c r="J32" s="41">
        <v>0</v>
      </c>
      <c r="K32" s="58">
        <f t="shared" si="0"/>
        <v>0</v>
      </c>
      <c r="L32" s="42" t="str">
        <f t="shared" si="1"/>
        <v>OK</v>
      </c>
      <c r="M32" s="52"/>
      <c r="N32" s="56"/>
      <c r="O32" s="52"/>
      <c r="P32" s="52"/>
      <c r="Q32" s="56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0" x14ac:dyDescent="0.2">
      <c r="A33" s="73"/>
      <c r="B33" s="43">
        <v>30</v>
      </c>
      <c r="C33" s="73"/>
      <c r="D33" s="45" t="s">
        <v>94</v>
      </c>
      <c r="E33" s="30" t="s">
        <v>69</v>
      </c>
      <c r="F33" s="46" t="s">
        <v>22</v>
      </c>
      <c r="G33" s="46" t="s">
        <v>23</v>
      </c>
      <c r="H33" s="64" t="s">
        <v>24</v>
      </c>
      <c r="I33" s="31">
        <v>929</v>
      </c>
      <c r="J33" s="41">
        <v>0</v>
      </c>
      <c r="K33" s="58">
        <f t="shared" si="0"/>
        <v>0</v>
      </c>
      <c r="L33" s="42" t="str">
        <f t="shared" si="1"/>
        <v>OK</v>
      </c>
      <c r="M33" s="52"/>
      <c r="N33" s="56"/>
      <c r="O33" s="52"/>
      <c r="P33" s="52"/>
      <c r="Q33" s="56"/>
      <c r="R33" s="52"/>
      <c r="S33" s="52"/>
      <c r="T33" s="52"/>
      <c r="U33" s="52"/>
      <c r="V33" s="52"/>
      <c r="W33" s="52"/>
      <c r="X33" s="52"/>
      <c r="Y33" s="52"/>
      <c r="Z33" s="52"/>
    </row>
    <row r="34" spans="1:26" x14ac:dyDescent="0.2">
      <c r="A34" s="73"/>
      <c r="B34" s="43">
        <v>31</v>
      </c>
      <c r="C34" s="73"/>
      <c r="D34" s="45" t="s">
        <v>40</v>
      </c>
      <c r="E34" s="30" t="s">
        <v>69</v>
      </c>
      <c r="F34" s="46" t="s">
        <v>22</v>
      </c>
      <c r="G34" s="46" t="s">
        <v>23</v>
      </c>
      <c r="H34" s="64" t="s">
        <v>24</v>
      </c>
      <c r="I34" s="31">
        <v>300</v>
      </c>
      <c r="J34" s="41">
        <v>0</v>
      </c>
      <c r="K34" s="58">
        <f t="shared" si="0"/>
        <v>0</v>
      </c>
      <c r="L34" s="42" t="str">
        <f t="shared" si="1"/>
        <v>OK</v>
      </c>
      <c r="M34" s="52"/>
      <c r="N34" s="56"/>
      <c r="O34" s="56"/>
      <c r="P34" s="52"/>
      <c r="Q34" s="56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2">
      <c r="A35" s="73"/>
      <c r="B35" s="43">
        <v>32</v>
      </c>
      <c r="C35" s="73"/>
      <c r="D35" s="45" t="s">
        <v>41</v>
      </c>
      <c r="E35" s="30" t="s">
        <v>69</v>
      </c>
      <c r="F35" s="46" t="s">
        <v>27</v>
      </c>
      <c r="G35" s="46" t="s">
        <v>28</v>
      </c>
      <c r="H35" s="64" t="s">
        <v>24</v>
      </c>
      <c r="I35" s="31">
        <v>300</v>
      </c>
      <c r="J35" s="41">
        <v>0</v>
      </c>
      <c r="K35" s="58">
        <f t="shared" si="0"/>
        <v>0</v>
      </c>
      <c r="L35" s="42" t="str">
        <f t="shared" si="1"/>
        <v>OK</v>
      </c>
      <c r="M35" s="52"/>
      <c r="N35" s="56"/>
      <c r="O35" s="56"/>
      <c r="P35" s="52"/>
      <c r="Q35" s="56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2">
      <c r="A36" s="73"/>
      <c r="B36" s="43">
        <v>33</v>
      </c>
      <c r="C36" s="73"/>
      <c r="D36" s="43" t="s">
        <v>42</v>
      </c>
      <c r="E36" s="30" t="s">
        <v>69</v>
      </c>
      <c r="F36" s="30" t="s">
        <v>27</v>
      </c>
      <c r="G36" s="30" t="s">
        <v>28</v>
      </c>
      <c r="H36" s="64" t="s">
        <v>24</v>
      </c>
      <c r="I36" s="31">
        <v>300</v>
      </c>
      <c r="J36" s="41">
        <v>0</v>
      </c>
      <c r="K36" s="58">
        <f t="shared" si="0"/>
        <v>0</v>
      </c>
      <c r="L36" s="42" t="str">
        <f t="shared" si="1"/>
        <v>OK</v>
      </c>
      <c r="M36" s="52"/>
      <c r="N36" s="56"/>
      <c r="O36" s="56"/>
      <c r="P36" s="52"/>
      <c r="Q36" s="56"/>
      <c r="R36" s="52"/>
      <c r="S36" s="52"/>
      <c r="T36" s="52"/>
      <c r="U36" s="52"/>
      <c r="V36" s="52"/>
      <c r="W36" s="52"/>
      <c r="X36" s="52"/>
      <c r="Y36" s="52"/>
      <c r="Z36" s="52"/>
    </row>
    <row r="37" spans="1:26" x14ac:dyDescent="0.2">
      <c r="A37" s="73"/>
      <c r="B37" s="43">
        <v>34</v>
      </c>
      <c r="C37" s="73"/>
      <c r="D37" s="43" t="s">
        <v>95</v>
      </c>
      <c r="E37" s="30" t="s">
        <v>69</v>
      </c>
      <c r="F37" s="30" t="s">
        <v>22</v>
      </c>
      <c r="G37" s="30" t="s">
        <v>23</v>
      </c>
      <c r="H37" s="64" t="s">
        <v>24</v>
      </c>
      <c r="I37" s="31">
        <v>520</v>
      </c>
      <c r="J37" s="41">
        <v>0</v>
      </c>
      <c r="K37" s="58">
        <f t="shared" si="0"/>
        <v>0</v>
      </c>
      <c r="L37" s="42" t="str">
        <f t="shared" si="1"/>
        <v>OK</v>
      </c>
      <c r="M37" s="52"/>
      <c r="N37" s="56"/>
      <c r="O37" s="56"/>
      <c r="P37" s="52"/>
      <c r="Q37" s="56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45" x14ac:dyDescent="0.2">
      <c r="A38" s="73"/>
      <c r="B38" s="43">
        <v>35</v>
      </c>
      <c r="C38" s="73"/>
      <c r="D38" s="45" t="s">
        <v>96</v>
      </c>
      <c r="E38" s="30" t="s">
        <v>69</v>
      </c>
      <c r="F38" s="46" t="s">
        <v>22</v>
      </c>
      <c r="G38" s="46" t="s">
        <v>23</v>
      </c>
      <c r="H38" s="64" t="s">
        <v>24</v>
      </c>
      <c r="I38" s="31">
        <v>350</v>
      </c>
      <c r="J38" s="41">
        <v>0</v>
      </c>
      <c r="K38" s="58">
        <f t="shared" si="0"/>
        <v>0</v>
      </c>
      <c r="L38" s="42" t="str">
        <f t="shared" si="1"/>
        <v>OK</v>
      </c>
      <c r="M38" s="52"/>
      <c r="N38" s="56"/>
      <c r="O38" s="56"/>
      <c r="P38" s="52"/>
      <c r="Q38" s="56"/>
      <c r="R38" s="52"/>
      <c r="S38" s="52"/>
      <c r="T38" s="52"/>
      <c r="U38" s="52"/>
      <c r="V38" s="52"/>
      <c r="W38" s="52"/>
      <c r="X38" s="52"/>
      <c r="Y38" s="52"/>
      <c r="Z38" s="52"/>
    </row>
    <row r="39" spans="1:26" x14ac:dyDescent="0.2">
      <c r="A39" s="73"/>
      <c r="B39" s="43">
        <v>36</v>
      </c>
      <c r="C39" s="73"/>
      <c r="D39" s="45" t="s">
        <v>43</v>
      </c>
      <c r="E39" s="30" t="s">
        <v>69</v>
      </c>
      <c r="F39" s="46" t="s">
        <v>22</v>
      </c>
      <c r="G39" s="46" t="s">
        <v>23</v>
      </c>
      <c r="H39" s="64" t="s">
        <v>24</v>
      </c>
      <c r="I39" s="31">
        <v>250</v>
      </c>
      <c r="J39" s="41">
        <v>0</v>
      </c>
      <c r="K39" s="58">
        <f t="shared" si="0"/>
        <v>0</v>
      </c>
      <c r="L39" s="42" t="str">
        <f t="shared" si="1"/>
        <v>OK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x14ac:dyDescent="0.2">
      <c r="A40" s="73"/>
      <c r="B40" s="43">
        <v>37</v>
      </c>
      <c r="C40" s="73"/>
      <c r="D40" s="45" t="s">
        <v>44</v>
      </c>
      <c r="E40" s="30" t="s">
        <v>69</v>
      </c>
      <c r="F40" s="46" t="s">
        <v>22</v>
      </c>
      <c r="G40" s="46" t="s">
        <v>23</v>
      </c>
      <c r="H40" s="64" t="s">
        <v>24</v>
      </c>
      <c r="I40" s="31">
        <v>1000</v>
      </c>
      <c r="J40" s="41">
        <v>0</v>
      </c>
      <c r="K40" s="58">
        <f t="shared" si="0"/>
        <v>0</v>
      </c>
      <c r="L40" s="42" t="str">
        <f t="shared" si="1"/>
        <v>OK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0" x14ac:dyDescent="0.2">
      <c r="A41" s="73"/>
      <c r="B41" s="43">
        <v>38</v>
      </c>
      <c r="C41" s="73"/>
      <c r="D41" s="45" t="s">
        <v>97</v>
      </c>
      <c r="E41" s="30" t="s">
        <v>69</v>
      </c>
      <c r="F41" s="46" t="s">
        <v>22</v>
      </c>
      <c r="G41" s="46" t="s">
        <v>23</v>
      </c>
      <c r="H41" s="64" t="s">
        <v>24</v>
      </c>
      <c r="I41" s="31">
        <v>1200</v>
      </c>
      <c r="J41" s="41">
        <v>0</v>
      </c>
      <c r="K41" s="58">
        <f t="shared" si="0"/>
        <v>0</v>
      </c>
      <c r="L41" s="42" t="str">
        <f t="shared" si="1"/>
        <v>OK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45" x14ac:dyDescent="0.2">
      <c r="A42" s="73"/>
      <c r="B42" s="43">
        <v>39</v>
      </c>
      <c r="C42" s="73"/>
      <c r="D42" s="45" t="s">
        <v>98</v>
      </c>
      <c r="E42" s="30" t="s">
        <v>69</v>
      </c>
      <c r="F42" s="46" t="s">
        <v>22</v>
      </c>
      <c r="G42" s="46" t="s">
        <v>23</v>
      </c>
      <c r="H42" s="64" t="s">
        <v>24</v>
      </c>
      <c r="I42" s="31">
        <v>1500</v>
      </c>
      <c r="J42" s="41">
        <v>0</v>
      </c>
      <c r="K42" s="58">
        <f t="shared" si="0"/>
        <v>0</v>
      </c>
      <c r="L42" s="42" t="str">
        <f t="shared" si="1"/>
        <v>OK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30" x14ac:dyDescent="0.2">
      <c r="A43" s="73"/>
      <c r="B43" s="43">
        <v>40</v>
      </c>
      <c r="C43" s="73"/>
      <c r="D43" s="45" t="s">
        <v>99</v>
      </c>
      <c r="E43" s="30" t="s">
        <v>69</v>
      </c>
      <c r="F43" s="46" t="s">
        <v>22</v>
      </c>
      <c r="G43" s="46" t="s">
        <v>23</v>
      </c>
      <c r="H43" s="64" t="s">
        <v>24</v>
      </c>
      <c r="I43" s="31">
        <v>1500</v>
      </c>
      <c r="J43" s="41">
        <v>0</v>
      </c>
      <c r="K43" s="58">
        <f t="shared" si="0"/>
        <v>0</v>
      </c>
      <c r="L43" s="42" t="str">
        <f t="shared" si="1"/>
        <v>OK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s="34" customFormat="1" x14ac:dyDescent="0.2">
      <c r="A44" s="73"/>
      <c r="B44" s="43">
        <v>41</v>
      </c>
      <c r="C44" s="73"/>
      <c r="D44" s="45" t="s">
        <v>100</v>
      </c>
      <c r="E44" s="30" t="s">
        <v>69</v>
      </c>
      <c r="F44" s="46" t="s">
        <v>22</v>
      </c>
      <c r="G44" s="46" t="s">
        <v>23</v>
      </c>
      <c r="H44" s="64" t="s">
        <v>24</v>
      </c>
      <c r="I44" s="31">
        <v>1500</v>
      </c>
      <c r="J44" s="41">
        <v>0</v>
      </c>
      <c r="K44" s="58">
        <f t="shared" si="0"/>
        <v>0</v>
      </c>
      <c r="L44" s="42" t="str">
        <f t="shared" si="1"/>
        <v>OK</v>
      </c>
      <c r="M44" s="52"/>
      <c r="N44" s="53"/>
      <c r="O44" s="53"/>
      <c r="P44" s="52"/>
      <c r="Q44" s="53"/>
      <c r="R44" s="52"/>
      <c r="S44" s="53"/>
      <c r="T44" s="52"/>
      <c r="U44" s="52"/>
      <c r="V44" s="52"/>
      <c r="W44" s="52"/>
      <c r="X44" s="52"/>
      <c r="Y44" s="52"/>
      <c r="Z44" s="52"/>
    </row>
    <row r="45" spans="1:26" ht="30" x14ac:dyDescent="0.2">
      <c r="A45" s="73"/>
      <c r="B45" s="43">
        <v>42</v>
      </c>
      <c r="C45" s="73"/>
      <c r="D45" s="45" t="s">
        <v>45</v>
      </c>
      <c r="E45" s="30" t="s">
        <v>69</v>
      </c>
      <c r="F45" s="46" t="s">
        <v>22</v>
      </c>
      <c r="G45" s="46" t="s">
        <v>23</v>
      </c>
      <c r="H45" s="64" t="s">
        <v>24</v>
      </c>
      <c r="I45" s="31">
        <v>500</v>
      </c>
      <c r="J45" s="41">
        <v>0</v>
      </c>
      <c r="K45" s="58">
        <f t="shared" si="0"/>
        <v>0</v>
      </c>
      <c r="L45" s="42" t="str">
        <f t="shared" si="1"/>
        <v>OK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x14ac:dyDescent="0.2">
      <c r="A46" s="73"/>
      <c r="B46" s="43">
        <v>43</v>
      </c>
      <c r="C46" s="73"/>
      <c r="D46" s="45" t="s">
        <v>101</v>
      </c>
      <c r="E46" s="30" t="s">
        <v>69</v>
      </c>
      <c r="F46" s="46" t="s">
        <v>22</v>
      </c>
      <c r="G46" s="46" t="s">
        <v>23</v>
      </c>
      <c r="H46" s="64" t="s">
        <v>24</v>
      </c>
      <c r="I46" s="31">
        <v>500</v>
      </c>
      <c r="J46" s="41">
        <v>0</v>
      </c>
      <c r="K46" s="58">
        <f t="shared" si="0"/>
        <v>0</v>
      </c>
      <c r="L46" s="42" t="str">
        <f t="shared" si="1"/>
        <v>OK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x14ac:dyDescent="0.2">
      <c r="A47" s="73"/>
      <c r="B47" s="43">
        <v>44</v>
      </c>
      <c r="C47" s="73"/>
      <c r="D47" s="45" t="s">
        <v>46</v>
      </c>
      <c r="E47" s="30" t="s">
        <v>69</v>
      </c>
      <c r="F47" s="46" t="s">
        <v>22</v>
      </c>
      <c r="G47" s="46" t="s">
        <v>23</v>
      </c>
      <c r="H47" s="64" t="s">
        <v>24</v>
      </c>
      <c r="I47" s="31">
        <v>1000</v>
      </c>
      <c r="J47" s="41">
        <v>0</v>
      </c>
      <c r="K47" s="58">
        <f t="shared" si="0"/>
        <v>0</v>
      </c>
      <c r="L47" s="42" t="str">
        <f t="shared" si="1"/>
        <v>OK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45" x14ac:dyDescent="0.2">
      <c r="A48" s="73"/>
      <c r="B48" s="43">
        <v>45</v>
      </c>
      <c r="C48" s="73"/>
      <c r="D48" s="43" t="s">
        <v>47</v>
      </c>
      <c r="E48" s="30" t="s">
        <v>69</v>
      </c>
      <c r="F48" s="30" t="s">
        <v>27</v>
      </c>
      <c r="G48" s="30" t="s">
        <v>28</v>
      </c>
      <c r="H48" s="64" t="s">
        <v>24</v>
      </c>
      <c r="I48" s="31">
        <v>1500</v>
      </c>
      <c r="J48" s="41">
        <v>0</v>
      </c>
      <c r="K48" s="58">
        <f t="shared" si="0"/>
        <v>0</v>
      </c>
      <c r="L48" s="42" t="str">
        <f t="shared" si="1"/>
        <v>OK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s="34" customFormat="1" ht="30" x14ac:dyDescent="0.2">
      <c r="A49" s="73"/>
      <c r="B49" s="43">
        <v>46</v>
      </c>
      <c r="C49" s="73"/>
      <c r="D49" s="45" t="s">
        <v>102</v>
      </c>
      <c r="E49" s="30" t="s">
        <v>69</v>
      </c>
      <c r="F49" s="46" t="s">
        <v>22</v>
      </c>
      <c r="G49" s="46">
        <v>50261001</v>
      </c>
      <c r="H49" s="65">
        <v>33903922</v>
      </c>
      <c r="I49" s="31">
        <v>500</v>
      </c>
      <c r="J49" s="41">
        <v>0</v>
      </c>
      <c r="K49" s="58">
        <f t="shared" si="0"/>
        <v>0</v>
      </c>
      <c r="L49" s="42" t="str">
        <f t="shared" si="1"/>
        <v>OK</v>
      </c>
      <c r="M49" s="52"/>
      <c r="N49" s="53"/>
      <c r="O49" s="53"/>
      <c r="P49" s="52"/>
      <c r="Q49" s="53"/>
      <c r="R49" s="52"/>
      <c r="S49" s="53"/>
      <c r="T49" s="52"/>
      <c r="U49" s="52"/>
      <c r="V49" s="52"/>
      <c r="W49" s="52"/>
      <c r="X49" s="52"/>
      <c r="Y49" s="52"/>
      <c r="Z49" s="52"/>
    </row>
    <row r="50" spans="1:26" x14ac:dyDescent="0.2">
      <c r="A50" s="74"/>
      <c r="B50" s="43">
        <v>47</v>
      </c>
      <c r="C50" s="74"/>
      <c r="D50" s="45" t="s">
        <v>48</v>
      </c>
      <c r="E50" s="30" t="s">
        <v>69</v>
      </c>
      <c r="F50" s="46" t="s">
        <v>22</v>
      </c>
      <c r="G50" s="46" t="s">
        <v>23</v>
      </c>
      <c r="H50" s="64" t="s">
        <v>24</v>
      </c>
      <c r="I50" s="31">
        <v>2500</v>
      </c>
      <c r="J50" s="41">
        <v>0</v>
      </c>
      <c r="K50" s="58">
        <f t="shared" si="0"/>
        <v>0</v>
      </c>
      <c r="L50" s="42" t="str">
        <f t="shared" si="1"/>
        <v>OK</v>
      </c>
      <c r="M50" s="52"/>
      <c r="N50" s="56"/>
      <c r="O50" s="56"/>
      <c r="P50" s="52"/>
      <c r="Q50" s="56"/>
      <c r="R50" s="52"/>
      <c r="S50" s="52"/>
      <c r="T50" s="52"/>
      <c r="U50" s="52"/>
      <c r="V50" s="52"/>
      <c r="W50" s="52"/>
      <c r="X50" s="52"/>
      <c r="Y50" s="52"/>
      <c r="Z50" s="52"/>
    </row>
    <row r="51" spans="1:26" x14ac:dyDescent="0.2">
      <c r="I51" s="44"/>
      <c r="J51" s="61">
        <f>SUM(J4:J50)</f>
        <v>498</v>
      </c>
      <c r="K51" s="61">
        <f>SUM(K4:K50)</f>
        <v>498</v>
      </c>
      <c r="M51" s="49" cm="1">
        <f t="array" ref="M51">SUMPRODUCT($I$4:$I$50*M4:M50)</f>
        <v>0</v>
      </c>
      <c r="N51" s="49" cm="1">
        <f t="array" ref="N51">SUMPRODUCT($I$4:$I$50*N4:N50)</f>
        <v>0</v>
      </c>
      <c r="O51" s="49" cm="1">
        <f t="array" ref="O51">SUMPRODUCT($I$4:$I$50*O4:O50)</f>
        <v>0</v>
      </c>
      <c r="P51" s="49" cm="1">
        <f t="array" ref="P51">SUMPRODUCT($I$4:$I$50*P4:P50)</f>
        <v>0</v>
      </c>
      <c r="Q51" s="49" cm="1">
        <f t="array" ref="Q51">SUMPRODUCT($I$4:$I$50*Q4:Q50)</f>
        <v>0</v>
      </c>
      <c r="R51" s="49" cm="1">
        <f t="array" ref="R51">SUMPRODUCT($I$4:$I$50*R4:R50)</f>
        <v>0</v>
      </c>
      <c r="S51" s="49" cm="1">
        <f t="array" ref="S51">SUMPRODUCT($I$4:$I$50*S4:S50)</f>
        <v>0</v>
      </c>
      <c r="T51" s="49" cm="1">
        <f t="array" ref="T51">SUMPRODUCT($I$4:$I$50*T4:T50)</f>
        <v>0</v>
      </c>
      <c r="U51" s="49" cm="1">
        <f t="array" ref="U51">SUMPRODUCT($I$4:$I$50*U4:U50)</f>
        <v>0</v>
      </c>
      <c r="V51" s="49" cm="1">
        <f t="array" ref="V51">SUMPRODUCT($I$4:$I$50*V4:V50)</f>
        <v>0</v>
      </c>
      <c r="W51" s="49" cm="1">
        <f t="array" ref="W51">SUMPRODUCT($I$4:$I$50*W4:W50)</f>
        <v>0</v>
      </c>
      <c r="X51" s="49" cm="1">
        <f t="array" ref="X51">SUMPRODUCT($I$4:$I$50*X4:X50)</f>
        <v>0</v>
      </c>
      <c r="Y51" s="49" cm="1">
        <f t="array" ref="Y51">SUMPRODUCT($I$4:$I$50*Y4:Y50)</f>
        <v>0</v>
      </c>
      <c r="Z51" s="49" cm="1">
        <f t="array" ref="Z51">SUMPRODUCT($I$4:$I$50*Z4:Z50)</f>
        <v>0</v>
      </c>
    </row>
  </sheetData>
  <mergeCells count="20">
    <mergeCell ref="A4:A50"/>
    <mergeCell ref="C4:C50"/>
    <mergeCell ref="V1:V2"/>
    <mergeCell ref="W1:W2"/>
    <mergeCell ref="X1:X2"/>
    <mergeCell ref="Y1:Y2"/>
    <mergeCell ref="Z1:Z2"/>
    <mergeCell ref="A2:L2"/>
    <mergeCell ref="P1:P2"/>
    <mergeCell ref="Q1:Q2"/>
    <mergeCell ref="R1:R2"/>
    <mergeCell ref="S1:S2"/>
    <mergeCell ref="T1:T2"/>
    <mergeCell ref="U1:U2"/>
    <mergeCell ref="A1:C1"/>
    <mergeCell ref="D1:I1"/>
    <mergeCell ref="J1:L1"/>
    <mergeCell ref="M1:M2"/>
    <mergeCell ref="N1:N2"/>
    <mergeCell ref="O1:O2"/>
  </mergeCells>
  <conditionalFormatting sqref="K4:K50">
    <cfRule type="cellIs" dxfId="3" priority="1" operator="lessThan">
      <formula>0</formula>
    </cfRule>
  </conditionalFormatting>
  <conditionalFormatting sqref="M4:Z50">
    <cfRule type="cellIs" dxfId="2" priority="2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51"/>
  <sheetViews>
    <sheetView zoomScale="90" zoomScaleNormal="90" workbookViewId="0">
      <selection activeCell="I50" sqref="I4:I50"/>
    </sheetView>
  </sheetViews>
  <sheetFormatPr defaultColWidth="9.7109375" defaultRowHeight="15" x14ac:dyDescent="0.2"/>
  <cols>
    <col min="1" max="2" width="6.42578125" style="3" customWidth="1"/>
    <col min="3" max="3" width="16" style="60" customWidth="1"/>
    <col min="4" max="4" width="42" style="1" customWidth="1"/>
    <col min="5" max="5" width="10.7109375" style="1" customWidth="1"/>
    <col min="6" max="6" width="7.28515625" style="1" customWidth="1"/>
    <col min="7" max="7" width="10.7109375" style="1" customWidth="1"/>
    <col min="8" max="8" width="13.7109375" style="1" customWidth="1"/>
    <col min="9" max="9" width="14.28515625" style="1" customWidth="1"/>
    <col min="10" max="10" width="10" style="47" bestFit="1" customWidth="1"/>
    <col min="11" max="11" width="11" style="22" bestFit="1" customWidth="1"/>
    <col min="12" max="12" width="9" style="48" customWidth="1"/>
    <col min="13" max="14" width="15.140625" style="50" customWidth="1"/>
    <col min="15" max="26" width="13.7109375" style="50" customWidth="1"/>
    <col min="27" max="16384" width="9.7109375" style="3"/>
  </cols>
  <sheetData>
    <row r="1" spans="1:26" ht="39.75" customHeight="1" x14ac:dyDescent="0.2">
      <c r="A1" s="75" t="s">
        <v>84</v>
      </c>
      <c r="B1" s="75"/>
      <c r="C1" s="75"/>
      <c r="D1" s="75" t="s">
        <v>85</v>
      </c>
      <c r="E1" s="75"/>
      <c r="F1" s="75"/>
      <c r="G1" s="75"/>
      <c r="H1" s="75"/>
      <c r="I1" s="75"/>
      <c r="J1" s="76" t="s">
        <v>86</v>
      </c>
      <c r="K1" s="76"/>
      <c r="L1" s="76"/>
      <c r="M1" s="71" t="s">
        <v>103</v>
      </c>
      <c r="N1" s="71" t="s">
        <v>103</v>
      </c>
      <c r="O1" s="71" t="s">
        <v>103</v>
      </c>
      <c r="P1" s="71" t="s">
        <v>103</v>
      </c>
      <c r="Q1" s="71" t="s">
        <v>103</v>
      </c>
      <c r="R1" s="71" t="s">
        <v>103</v>
      </c>
      <c r="S1" s="71" t="s">
        <v>103</v>
      </c>
      <c r="T1" s="71" t="s">
        <v>103</v>
      </c>
      <c r="U1" s="71" t="s">
        <v>103</v>
      </c>
      <c r="V1" s="71" t="s">
        <v>103</v>
      </c>
      <c r="W1" s="71" t="s">
        <v>103</v>
      </c>
      <c r="X1" s="71" t="s">
        <v>103</v>
      </c>
      <c r="Y1" s="71" t="s">
        <v>103</v>
      </c>
      <c r="Z1" s="71" t="s">
        <v>103</v>
      </c>
    </row>
    <row r="2" spans="1:26" ht="18" customHeight="1" x14ac:dyDescent="0.2">
      <c r="A2" s="76" t="s">
        <v>83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37.5" customHeight="1" x14ac:dyDescent="0.2">
      <c r="A3" s="35" t="s">
        <v>62</v>
      </c>
      <c r="B3" s="59" t="s">
        <v>63</v>
      </c>
      <c r="C3" s="35" t="s">
        <v>64</v>
      </c>
      <c r="D3" s="35" t="s">
        <v>65</v>
      </c>
      <c r="E3" s="35" t="s">
        <v>67</v>
      </c>
      <c r="F3" s="35" t="s">
        <v>20</v>
      </c>
      <c r="G3" s="35" t="s">
        <v>68</v>
      </c>
      <c r="H3" s="35" t="s">
        <v>21</v>
      </c>
      <c r="I3" s="36" t="s">
        <v>66</v>
      </c>
      <c r="J3" s="37" t="s">
        <v>2</v>
      </c>
      <c r="K3" s="38" t="s">
        <v>0</v>
      </c>
      <c r="L3" s="39" t="s">
        <v>1</v>
      </c>
      <c r="M3" s="33" t="s">
        <v>60</v>
      </c>
      <c r="N3" s="33" t="s">
        <v>60</v>
      </c>
      <c r="O3" s="33" t="s">
        <v>60</v>
      </c>
      <c r="P3" s="33" t="s">
        <v>60</v>
      </c>
      <c r="Q3" s="33" t="s">
        <v>60</v>
      </c>
      <c r="R3" s="33" t="s">
        <v>60</v>
      </c>
      <c r="S3" s="33" t="s">
        <v>60</v>
      </c>
      <c r="T3" s="33" t="s">
        <v>60</v>
      </c>
      <c r="U3" s="33" t="s">
        <v>60</v>
      </c>
      <c r="V3" s="33" t="s">
        <v>60</v>
      </c>
      <c r="W3" s="33" t="s">
        <v>60</v>
      </c>
      <c r="X3" s="33" t="s">
        <v>60</v>
      </c>
      <c r="Y3" s="33" t="s">
        <v>60</v>
      </c>
      <c r="Z3" s="33" t="s">
        <v>60</v>
      </c>
    </row>
    <row r="4" spans="1:26" ht="30" x14ac:dyDescent="0.2">
      <c r="A4" s="72">
        <v>1</v>
      </c>
      <c r="B4" s="43">
        <v>1</v>
      </c>
      <c r="C4" s="72" t="s">
        <v>87</v>
      </c>
      <c r="D4" s="43" t="s">
        <v>11</v>
      </c>
      <c r="E4" s="30" t="s">
        <v>69</v>
      </c>
      <c r="F4" s="30" t="s">
        <v>22</v>
      </c>
      <c r="G4" s="30" t="s">
        <v>23</v>
      </c>
      <c r="H4" s="30" t="s">
        <v>24</v>
      </c>
      <c r="I4" s="62">
        <v>1900</v>
      </c>
      <c r="J4" s="40">
        <v>5</v>
      </c>
      <c r="K4" s="63">
        <f t="shared" ref="K4:K50" si="0">J4-(SUM(M4:Z4))</f>
        <v>5</v>
      </c>
      <c r="L4" s="42" t="str">
        <f>IF(K4&lt;0,"ATENÇÃO","OK")</f>
        <v>OK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30" x14ac:dyDescent="0.2">
      <c r="A5" s="73"/>
      <c r="B5" s="43">
        <v>2</v>
      </c>
      <c r="C5" s="73"/>
      <c r="D5" s="43" t="s">
        <v>12</v>
      </c>
      <c r="E5" s="30" t="s">
        <v>69</v>
      </c>
      <c r="F5" s="30" t="s">
        <v>22</v>
      </c>
      <c r="G5" s="30" t="s">
        <v>23</v>
      </c>
      <c r="H5" s="30" t="s">
        <v>24</v>
      </c>
      <c r="I5" s="62">
        <v>1900</v>
      </c>
      <c r="J5" s="40">
        <v>5</v>
      </c>
      <c r="K5" s="63">
        <f t="shared" si="0"/>
        <v>5</v>
      </c>
      <c r="L5" s="42" t="str">
        <f t="shared" ref="L5:L50" si="1">IF(K5&lt;0,"ATENÇÃO","OK")</f>
        <v>OK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2">
      <c r="A6" s="73"/>
      <c r="B6" s="43">
        <v>3</v>
      </c>
      <c r="C6" s="73"/>
      <c r="D6" s="43" t="s">
        <v>13</v>
      </c>
      <c r="E6" s="30" t="s">
        <v>69</v>
      </c>
      <c r="F6" s="30" t="s">
        <v>22</v>
      </c>
      <c r="G6" s="30" t="s">
        <v>49</v>
      </c>
      <c r="H6" s="30" t="s">
        <v>24</v>
      </c>
      <c r="I6" s="62">
        <v>1900</v>
      </c>
      <c r="J6" s="40">
        <v>5</v>
      </c>
      <c r="K6" s="63">
        <f t="shared" si="0"/>
        <v>5</v>
      </c>
      <c r="L6" s="42" t="str">
        <f t="shared" si="1"/>
        <v>OK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x14ac:dyDescent="0.2">
      <c r="A7" s="73"/>
      <c r="B7" s="43">
        <v>4</v>
      </c>
      <c r="C7" s="73"/>
      <c r="D7" s="43" t="s">
        <v>70</v>
      </c>
      <c r="E7" s="30" t="s">
        <v>69</v>
      </c>
      <c r="F7" s="30" t="s">
        <v>22</v>
      </c>
      <c r="G7" s="30" t="s">
        <v>23</v>
      </c>
      <c r="H7" s="30" t="s">
        <v>24</v>
      </c>
      <c r="I7" s="62">
        <v>2500</v>
      </c>
      <c r="J7" s="40">
        <v>0</v>
      </c>
      <c r="K7" s="63">
        <f t="shared" si="0"/>
        <v>0</v>
      </c>
      <c r="L7" s="42" t="str">
        <f t="shared" si="1"/>
        <v>OK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30" x14ac:dyDescent="0.2">
      <c r="A8" s="73"/>
      <c r="B8" s="43">
        <v>5</v>
      </c>
      <c r="C8" s="73"/>
      <c r="D8" s="43" t="s">
        <v>14</v>
      </c>
      <c r="E8" s="30" t="s">
        <v>69</v>
      </c>
      <c r="F8" s="30" t="s">
        <v>22</v>
      </c>
      <c r="G8" s="30" t="s">
        <v>23</v>
      </c>
      <c r="H8" s="30" t="s">
        <v>24</v>
      </c>
      <c r="I8" s="62">
        <v>1900</v>
      </c>
      <c r="J8" s="40">
        <v>5</v>
      </c>
      <c r="K8" s="63">
        <f t="shared" si="0"/>
        <v>5</v>
      </c>
      <c r="L8" s="42" t="str">
        <f t="shared" si="1"/>
        <v>OK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30" x14ac:dyDescent="0.2">
      <c r="A9" s="73"/>
      <c r="B9" s="43">
        <v>6</v>
      </c>
      <c r="C9" s="73"/>
      <c r="D9" s="43" t="s">
        <v>15</v>
      </c>
      <c r="E9" s="30" t="s">
        <v>69</v>
      </c>
      <c r="F9" s="30" t="s">
        <v>22</v>
      </c>
      <c r="G9" s="30" t="s">
        <v>23</v>
      </c>
      <c r="H9" s="30" t="s">
        <v>24</v>
      </c>
      <c r="I9" s="62">
        <v>1900</v>
      </c>
      <c r="J9" s="40">
        <v>5</v>
      </c>
      <c r="K9" s="63">
        <f t="shared" si="0"/>
        <v>5</v>
      </c>
      <c r="L9" s="42" t="str">
        <f t="shared" si="1"/>
        <v>OK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30" x14ac:dyDescent="0.2">
      <c r="A10" s="73"/>
      <c r="B10" s="43">
        <v>7</v>
      </c>
      <c r="C10" s="73"/>
      <c r="D10" s="43" t="s">
        <v>16</v>
      </c>
      <c r="E10" s="30" t="s">
        <v>69</v>
      </c>
      <c r="F10" s="30" t="s">
        <v>22</v>
      </c>
      <c r="G10" s="30" t="s">
        <v>50</v>
      </c>
      <c r="H10" s="30" t="s">
        <v>24</v>
      </c>
      <c r="I10" s="62">
        <v>2000</v>
      </c>
      <c r="J10" s="40">
        <v>5</v>
      </c>
      <c r="K10" s="63">
        <f t="shared" si="0"/>
        <v>5</v>
      </c>
      <c r="L10" s="42" t="str">
        <f t="shared" si="1"/>
        <v>OK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30" x14ac:dyDescent="0.2">
      <c r="A11" s="73"/>
      <c r="B11" s="43">
        <v>8</v>
      </c>
      <c r="C11" s="73"/>
      <c r="D11" s="43" t="s">
        <v>17</v>
      </c>
      <c r="E11" s="30" t="s">
        <v>69</v>
      </c>
      <c r="F11" s="30" t="s">
        <v>22</v>
      </c>
      <c r="G11" s="30" t="s">
        <v>50</v>
      </c>
      <c r="H11" s="30" t="s">
        <v>24</v>
      </c>
      <c r="I11" s="62">
        <v>2000</v>
      </c>
      <c r="J11" s="40">
        <v>0</v>
      </c>
      <c r="K11" s="63">
        <f t="shared" si="0"/>
        <v>0</v>
      </c>
      <c r="L11" s="42" t="str">
        <f t="shared" si="1"/>
        <v>OK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30" x14ac:dyDescent="0.2">
      <c r="A12" s="73"/>
      <c r="B12" s="43">
        <v>9</v>
      </c>
      <c r="C12" s="73"/>
      <c r="D12" s="43" t="s">
        <v>18</v>
      </c>
      <c r="E12" s="30" t="s">
        <v>69</v>
      </c>
      <c r="F12" s="30" t="s">
        <v>22</v>
      </c>
      <c r="G12" s="30" t="s">
        <v>49</v>
      </c>
      <c r="H12" s="30" t="s">
        <v>24</v>
      </c>
      <c r="I12" s="62">
        <v>1900</v>
      </c>
      <c r="J12" s="40">
        <v>5</v>
      </c>
      <c r="K12" s="63">
        <f t="shared" si="0"/>
        <v>5</v>
      </c>
      <c r="L12" s="42" t="str">
        <f t="shared" si="1"/>
        <v>OK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s="34" customFormat="1" ht="30" x14ac:dyDescent="0.2">
      <c r="A13" s="73"/>
      <c r="B13" s="43">
        <v>10</v>
      </c>
      <c r="C13" s="73"/>
      <c r="D13" s="43" t="s">
        <v>88</v>
      </c>
      <c r="E13" s="30" t="s">
        <v>69</v>
      </c>
      <c r="F13" s="30" t="s">
        <v>22</v>
      </c>
      <c r="G13" s="30" t="s">
        <v>51</v>
      </c>
      <c r="H13" s="30" t="s">
        <v>24</v>
      </c>
      <c r="I13" s="62">
        <v>500</v>
      </c>
      <c r="J13" s="40">
        <v>5</v>
      </c>
      <c r="K13" s="63">
        <f t="shared" si="0"/>
        <v>5</v>
      </c>
      <c r="L13" s="42" t="str">
        <f t="shared" si="1"/>
        <v>OK</v>
      </c>
      <c r="M13" s="52"/>
      <c r="N13" s="53"/>
      <c r="O13" s="53"/>
      <c r="P13" s="52"/>
      <c r="Q13" s="53"/>
      <c r="R13" s="52"/>
      <c r="S13" s="53"/>
      <c r="T13" s="52"/>
      <c r="U13" s="52"/>
      <c r="V13" s="52"/>
      <c r="W13" s="52"/>
      <c r="X13" s="52"/>
      <c r="Y13" s="52"/>
      <c r="Z13" s="52"/>
    </row>
    <row r="14" spans="1:26" ht="30" x14ac:dyDescent="0.2">
      <c r="A14" s="73"/>
      <c r="B14" s="43">
        <v>11</v>
      </c>
      <c r="C14" s="73"/>
      <c r="D14" s="43" t="s">
        <v>52</v>
      </c>
      <c r="E14" s="30" t="s">
        <v>69</v>
      </c>
      <c r="F14" s="30" t="s">
        <v>22</v>
      </c>
      <c r="G14" s="30" t="s">
        <v>51</v>
      </c>
      <c r="H14" s="30" t="s">
        <v>24</v>
      </c>
      <c r="I14" s="62">
        <v>500</v>
      </c>
      <c r="J14" s="40">
        <v>5</v>
      </c>
      <c r="K14" s="63">
        <f t="shared" si="0"/>
        <v>5</v>
      </c>
      <c r="L14" s="42" t="str">
        <f t="shared" si="1"/>
        <v>OK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s="34" customFormat="1" x14ac:dyDescent="0.2">
      <c r="A15" s="73"/>
      <c r="B15" s="43">
        <v>12</v>
      </c>
      <c r="C15" s="73"/>
      <c r="D15" s="43" t="s">
        <v>89</v>
      </c>
      <c r="E15" s="30" t="s">
        <v>69</v>
      </c>
      <c r="F15" s="30" t="s">
        <v>22</v>
      </c>
      <c r="G15" s="30" t="s">
        <v>53</v>
      </c>
      <c r="H15" s="30" t="s">
        <v>24</v>
      </c>
      <c r="I15" s="62">
        <v>1000</v>
      </c>
      <c r="J15" s="40">
        <v>5</v>
      </c>
      <c r="K15" s="63">
        <f t="shared" si="0"/>
        <v>5</v>
      </c>
      <c r="L15" s="42" t="str">
        <f t="shared" si="1"/>
        <v>OK</v>
      </c>
      <c r="M15" s="52"/>
      <c r="N15" s="53"/>
      <c r="O15" s="53"/>
      <c r="P15" s="52"/>
      <c r="Q15" s="53"/>
      <c r="R15" s="52"/>
      <c r="S15" s="53"/>
      <c r="T15" s="52"/>
      <c r="U15" s="52"/>
      <c r="V15" s="52"/>
      <c r="W15" s="52"/>
      <c r="X15" s="52"/>
      <c r="Y15" s="52"/>
      <c r="Z15" s="52"/>
    </row>
    <row r="16" spans="1:26" x14ac:dyDescent="0.2">
      <c r="A16" s="73"/>
      <c r="B16" s="43">
        <v>13</v>
      </c>
      <c r="C16" s="73"/>
      <c r="D16" s="43" t="s">
        <v>90</v>
      </c>
      <c r="E16" s="30" t="s">
        <v>69</v>
      </c>
      <c r="F16" s="30" t="s">
        <v>22</v>
      </c>
      <c r="G16" s="30" t="s">
        <v>53</v>
      </c>
      <c r="H16" s="30" t="s">
        <v>24</v>
      </c>
      <c r="I16" s="62">
        <v>1200</v>
      </c>
      <c r="J16" s="40">
        <v>5</v>
      </c>
      <c r="K16" s="63">
        <f t="shared" si="0"/>
        <v>5</v>
      </c>
      <c r="L16" s="42" t="str">
        <f t="shared" si="1"/>
        <v>OK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73"/>
      <c r="B17" s="43">
        <v>14</v>
      </c>
      <c r="C17" s="73"/>
      <c r="D17" s="43" t="s">
        <v>54</v>
      </c>
      <c r="E17" s="30" t="s">
        <v>69</v>
      </c>
      <c r="F17" s="30" t="s">
        <v>22</v>
      </c>
      <c r="G17" s="30" t="s">
        <v>53</v>
      </c>
      <c r="H17" s="30" t="s">
        <v>24</v>
      </c>
      <c r="I17" s="62">
        <v>10000</v>
      </c>
      <c r="J17" s="40">
        <v>0</v>
      </c>
      <c r="K17" s="63">
        <f t="shared" si="0"/>
        <v>0</v>
      </c>
      <c r="L17" s="42" t="str">
        <f t="shared" si="1"/>
        <v>OK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73"/>
      <c r="B18" s="43">
        <v>15</v>
      </c>
      <c r="C18" s="73"/>
      <c r="D18" s="43" t="s">
        <v>55</v>
      </c>
      <c r="E18" s="30" t="s">
        <v>69</v>
      </c>
      <c r="F18" s="30" t="s">
        <v>22</v>
      </c>
      <c r="G18" s="30" t="s">
        <v>51</v>
      </c>
      <c r="H18" s="30" t="s">
        <v>24</v>
      </c>
      <c r="I18" s="62">
        <v>500</v>
      </c>
      <c r="J18" s="40">
        <v>0</v>
      </c>
      <c r="K18" s="63">
        <f t="shared" si="0"/>
        <v>0</v>
      </c>
      <c r="L18" s="42" t="str">
        <f t="shared" si="1"/>
        <v>OK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x14ac:dyDescent="0.2">
      <c r="A19" s="73"/>
      <c r="B19" s="43">
        <v>16</v>
      </c>
      <c r="C19" s="73"/>
      <c r="D19" s="43" t="s">
        <v>56</v>
      </c>
      <c r="E19" s="30" t="s">
        <v>69</v>
      </c>
      <c r="F19" s="30" t="s">
        <v>22</v>
      </c>
      <c r="G19" s="30" t="s">
        <v>25</v>
      </c>
      <c r="H19" s="30" t="s">
        <v>24</v>
      </c>
      <c r="I19" s="62">
        <v>500</v>
      </c>
      <c r="J19" s="40">
        <v>5</v>
      </c>
      <c r="K19" s="63">
        <f t="shared" si="0"/>
        <v>5</v>
      </c>
      <c r="L19" s="42" t="str">
        <f t="shared" si="1"/>
        <v>OK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s="34" customFormat="1" ht="30" x14ac:dyDescent="0.2">
      <c r="A20" s="73"/>
      <c r="B20" s="43">
        <v>17</v>
      </c>
      <c r="C20" s="73"/>
      <c r="D20" s="43" t="s">
        <v>91</v>
      </c>
      <c r="E20" s="30" t="s">
        <v>69</v>
      </c>
      <c r="F20" s="30" t="s">
        <v>22</v>
      </c>
      <c r="G20" s="30" t="s">
        <v>25</v>
      </c>
      <c r="H20" s="30" t="s">
        <v>24</v>
      </c>
      <c r="I20" s="62">
        <v>2500</v>
      </c>
      <c r="J20" s="40">
        <v>0</v>
      </c>
      <c r="K20" s="63">
        <f t="shared" si="0"/>
        <v>0</v>
      </c>
      <c r="L20" s="42" t="str">
        <f t="shared" si="1"/>
        <v>OK</v>
      </c>
      <c r="M20" s="52"/>
      <c r="N20" s="53"/>
      <c r="O20" s="53"/>
      <c r="P20" s="52"/>
      <c r="Q20" s="53"/>
      <c r="R20" s="52"/>
      <c r="S20" s="53"/>
      <c r="T20" s="52"/>
      <c r="U20" s="52"/>
      <c r="V20" s="52"/>
      <c r="W20" s="52"/>
      <c r="X20" s="52"/>
      <c r="Y20" s="52"/>
      <c r="Z20" s="52"/>
    </row>
    <row r="21" spans="1:26" ht="30" x14ac:dyDescent="0.2">
      <c r="A21" s="73"/>
      <c r="B21" s="43">
        <v>18</v>
      </c>
      <c r="C21" s="73"/>
      <c r="D21" s="43" t="s">
        <v>57</v>
      </c>
      <c r="E21" s="30" t="s">
        <v>69</v>
      </c>
      <c r="F21" s="30" t="s">
        <v>22</v>
      </c>
      <c r="G21" s="30" t="s">
        <v>25</v>
      </c>
      <c r="H21" s="30" t="s">
        <v>24</v>
      </c>
      <c r="I21" s="62">
        <v>2500</v>
      </c>
      <c r="J21" s="40">
        <v>0</v>
      </c>
      <c r="K21" s="63">
        <f t="shared" si="0"/>
        <v>0</v>
      </c>
      <c r="L21" s="42" t="str">
        <f t="shared" si="1"/>
        <v>OK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30" x14ac:dyDescent="0.2">
      <c r="A22" s="73"/>
      <c r="B22" s="43">
        <v>19</v>
      </c>
      <c r="C22" s="73"/>
      <c r="D22" s="43" t="s">
        <v>58</v>
      </c>
      <c r="E22" s="30" t="s">
        <v>69</v>
      </c>
      <c r="F22" s="30" t="s">
        <v>22</v>
      </c>
      <c r="G22" s="30" t="s">
        <v>59</v>
      </c>
      <c r="H22" s="30" t="s">
        <v>24</v>
      </c>
      <c r="I22" s="62">
        <v>1500</v>
      </c>
      <c r="J22" s="41">
        <v>0</v>
      </c>
      <c r="K22" s="63">
        <f t="shared" si="0"/>
        <v>0</v>
      </c>
      <c r="L22" s="42" t="str">
        <f t="shared" si="1"/>
        <v>OK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73"/>
      <c r="B23" s="43">
        <v>20</v>
      </c>
      <c r="C23" s="73"/>
      <c r="D23" s="43" t="s">
        <v>92</v>
      </c>
      <c r="E23" s="30" t="s">
        <v>69</v>
      </c>
      <c r="F23" s="30" t="s">
        <v>22</v>
      </c>
      <c r="G23" s="30" t="s">
        <v>26</v>
      </c>
      <c r="H23" s="30" t="s">
        <v>24</v>
      </c>
      <c r="I23" s="62">
        <v>500</v>
      </c>
      <c r="J23" s="41">
        <v>5</v>
      </c>
      <c r="K23" s="63">
        <f t="shared" si="0"/>
        <v>5</v>
      </c>
      <c r="L23" s="42" t="str">
        <f t="shared" si="1"/>
        <v>OK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73"/>
      <c r="B24" s="43">
        <v>21</v>
      </c>
      <c r="C24" s="73"/>
      <c r="D24" s="43" t="s">
        <v>93</v>
      </c>
      <c r="E24" s="30" t="s">
        <v>69</v>
      </c>
      <c r="F24" s="30" t="s">
        <v>22</v>
      </c>
      <c r="G24" s="30" t="s">
        <v>26</v>
      </c>
      <c r="H24" s="30" t="s">
        <v>24</v>
      </c>
      <c r="I24" s="31">
        <v>500</v>
      </c>
      <c r="J24" s="41">
        <v>0</v>
      </c>
      <c r="K24" s="63">
        <f t="shared" si="0"/>
        <v>0</v>
      </c>
      <c r="L24" s="42" t="str">
        <f t="shared" si="1"/>
        <v>OK</v>
      </c>
      <c r="M24" s="52"/>
      <c r="N24" s="54"/>
      <c r="O24" s="54"/>
      <c r="P24" s="52"/>
      <c r="Q24" s="54"/>
      <c r="R24" s="52"/>
      <c r="S24" s="52"/>
      <c r="T24" s="52"/>
      <c r="U24" s="52"/>
      <c r="V24" s="52"/>
      <c r="W24" s="52"/>
      <c r="X24" s="52"/>
      <c r="Y24" s="52"/>
      <c r="Z24" s="52"/>
    </row>
    <row r="25" spans="1:26" s="34" customFormat="1" x14ac:dyDescent="0.2">
      <c r="A25" s="73"/>
      <c r="B25" s="43">
        <v>22</v>
      </c>
      <c r="C25" s="73"/>
      <c r="D25" s="43" t="s">
        <v>36</v>
      </c>
      <c r="E25" s="30" t="s">
        <v>69</v>
      </c>
      <c r="F25" s="30" t="s">
        <v>27</v>
      </c>
      <c r="G25" s="30" t="s">
        <v>28</v>
      </c>
      <c r="H25" s="30" t="s">
        <v>24</v>
      </c>
      <c r="I25" s="31">
        <v>2950</v>
      </c>
      <c r="J25" s="41">
        <v>5</v>
      </c>
      <c r="K25" s="63">
        <f t="shared" si="0"/>
        <v>5</v>
      </c>
      <c r="L25" s="42" t="str">
        <f t="shared" si="1"/>
        <v>OK</v>
      </c>
      <c r="M25" s="52"/>
      <c r="N25" s="55"/>
      <c r="O25" s="55"/>
      <c r="P25" s="52"/>
      <c r="Q25" s="55"/>
      <c r="R25" s="52"/>
      <c r="S25" s="53"/>
      <c r="T25" s="52"/>
      <c r="U25" s="52"/>
      <c r="V25" s="52"/>
      <c r="W25" s="52"/>
      <c r="X25" s="52"/>
      <c r="Y25" s="52"/>
      <c r="Z25" s="52"/>
    </row>
    <row r="26" spans="1:26" x14ac:dyDescent="0.2">
      <c r="A26" s="73"/>
      <c r="B26" s="43">
        <v>23</v>
      </c>
      <c r="C26" s="73"/>
      <c r="D26" s="43" t="s">
        <v>19</v>
      </c>
      <c r="E26" s="30" t="s">
        <v>69</v>
      </c>
      <c r="F26" s="30" t="s">
        <v>27</v>
      </c>
      <c r="G26" s="30" t="s">
        <v>28</v>
      </c>
      <c r="H26" s="30" t="s">
        <v>24</v>
      </c>
      <c r="I26" s="31">
        <v>2950</v>
      </c>
      <c r="J26" s="41">
        <v>5</v>
      </c>
      <c r="K26" s="63">
        <f t="shared" si="0"/>
        <v>5</v>
      </c>
      <c r="L26" s="42" t="str">
        <f t="shared" si="1"/>
        <v>OK</v>
      </c>
      <c r="M26" s="52"/>
      <c r="N26" s="54"/>
      <c r="O26" s="54"/>
      <c r="P26" s="52"/>
      <c r="Q26" s="54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73"/>
      <c r="B27" s="43">
        <v>24</v>
      </c>
      <c r="C27" s="73"/>
      <c r="D27" s="43" t="s">
        <v>31</v>
      </c>
      <c r="E27" s="30" t="s">
        <v>69</v>
      </c>
      <c r="F27" s="30" t="s">
        <v>27</v>
      </c>
      <c r="G27" s="30" t="s">
        <v>28</v>
      </c>
      <c r="H27" s="30" t="s">
        <v>24</v>
      </c>
      <c r="I27" s="31">
        <v>900</v>
      </c>
      <c r="J27" s="41">
        <v>0</v>
      </c>
      <c r="K27" s="63">
        <f t="shared" si="0"/>
        <v>0</v>
      </c>
      <c r="L27" s="42" t="str">
        <f t="shared" si="1"/>
        <v>OK</v>
      </c>
      <c r="M27" s="52"/>
      <c r="N27" s="54"/>
      <c r="O27" s="54"/>
      <c r="P27" s="52"/>
      <c r="Q27" s="54"/>
      <c r="R27" s="52"/>
      <c r="S27" s="52"/>
      <c r="T27" s="52"/>
      <c r="U27" s="52"/>
      <c r="V27" s="52"/>
      <c r="W27" s="52"/>
      <c r="X27" s="52"/>
      <c r="Y27" s="52"/>
      <c r="Z27" s="52"/>
    </row>
    <row r="28" spans="1:26" s="34" customFormat="1" x14ac:dyDescent="0.2">
      <c r="A28" s="73"/>
      <c r="B28" s="43">
        <v>25</v>
      </c>
      <c r="C28" s="73"/>
      <c r="D28" s="43" t="s">
        <v>37</v>
      </c>
      <c r="E28" s="30" t="s">
        <v>69</v>
      </c>
      <c r="F28" s="30" t="s">
        <v>22</v>
      </c>
      <c r="G28" s="30" t="s">
        <v>29</v>
      </c>
      <c r="H28" s="30" t="s">
        <v>24</v>
      </c>
      <c r="I28" s="31">
        <v>8</v>
      </c>
      <c r="J28" s="41">
        <v>0</v>
      </c>
      <c r="K28" s="63">
        <f t="shared" si="0"/>
        <v>0</v>
      </c>
      <c r="L28" s="42" t="str">
        <f t="shared" si="1"/>
        <v>OK</v>
      </c>
      <c r="M28" s="52"/>
      <c r="N28" s="55"/>
      <c r="O28" s="55"/>
      <c r="P28" s="52"/>
      <c r="Q28" s="55"/>
      <c r="R28" s="52"/>
      <c r="S28" s="53"/>
      <c r="T28" s="52"/>
      <c r="U28" s="52"/>
      <c r="V28" s="52"/>
      <c r="W28" s="52"/>
      <c r="X28" s="52"/>
      <c r="Y28" s="52"/>
      <c r="Z28" s="52"/>
    </row>
    <row r="29" spans="1:26" s="34" customFormat="1" x14ac:dyDescent="0.2">
      <c r="A29" s="73"/>
      <c r="B29" s="43">
        <v>26</v>
      </c>
      <c r="C29" s="73"/>
      <c r="D29" s="43" t="s">
        <v>38</v>
      </c>
      <c r="E29" s="30" t="s">
        <v>69</v>
      </c>
      <c r="F29" s="30" t="s">
        <v>22</v>
      </c>
      <c r="G29" s="30" t="s">
        <v>30</v>
      </c>
      <c r="H29" s="30" t="s">
        <v>24</v>
      </c>
      <c r="I29" s="31">
        <v>10</v>
      </c>
      <c r="J29" s="41">
        <v>0</v>
      </c>
      <c r="K29" s="58">
        <f t="shared" si="0"/>
        <v>0</v>
      </c>
      <c r="L29" s="42" t="str">
        <f t="shared" si="1"/>
        <v>OK</v>
      </c>
      <c r="M29" s="52"/>
      <c r="N29" s="55"/>
      <c r="O29" s="55"/>
      <c r="P29" s="52"/>
      <c r="Q29" s="55"/>
      <c r="R29" s="52"/>
      <c r="S29" s="53"/>
      <c r="T29" s="52"/>
      <c r="U29" s="52"/>
      <c r="V29" s="52"/>
      <c r="W29" s="52"/>
      <c r="X29" s="52"/>
      <c r="Y29" s="52"/>
      <c r="Z29" s="52"/>
    </row>
    <row r="30" spans="1:26" x14ac:dyDescent="0.2">
      <c r="A30" s="73"/>
      <c r="B30" s="43">
        <v>27</v>
      </c>
      <c r="C30" s="73"/>
      <c r="D30" s="43" t="s">
        <v>32</v>
      </c>
      <c r="E30" s="30" t="s">
        <v>69</v>
      </c>
      <c r="F30" s="30" t="s">
        <v>27</v>
      </c>
      <c r="G30" s="30" t="s">
        <v>28</v>
      </c>
      <c r="H30" s="30" t="s">
        <v>24</v>
      </c>
      <c r="I30" s="31">
        <v>900</v>
      </c>
      <c r="J30" s="41">
        <v>0</v>
      </c>
      <c r="K30" s="58">
        <f t="shared" si="0"/>
        <v>0</v>
      </c>
      <c r="L30" s="42" t="str">
        <f t="shared" si="1"/>
        <v>OK</v>
      </c>
      <c r="M30" s="52"/>
      <c r="N30" s="54"/>
      <c r="O30" s="54"/>
      <c r="P30" s="52"/>
      <c r="Q30" s="54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73"/>
      <c r="B31" s="43">
        <v>28</v>
      </c>
      <c r="C31" s="73"/>
      <c r="D31" s="45" t="s">
        <v>33</v>
      </c>
      <c r="E31" s="30" t="s">
        <v>69</v>
      </c>
      <c r="F31" s="46" t="s">
        <v>35</v>
      </c>
      <c r="G31" s="46" t="s">
        <v>34</v>
      </c>
      <c r="H31" s="30" t="s">
        <v>24</v>
      </c>
      <c r="I31" s="31">
        <v>2000</v>
      </c>
      <c r="J31" s="41">
        <v>0</v>
      </c>
      <c r="K31" s="58">
        <f t="shared" si="0"/>
        <v>0</v>
      </c>
      <c r="L31" s="42" t="str">
        <f t="shared" si="1"/>
        <v>OK</v>
      </c>
      <c r="M31" s="52"/>
      <c r="N31" s="57"/>
      <c r="O31" s="54"/>
      <c r="P31" s="52"/>
      <c r="Q31" s="5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0" x14ac:dyDescent="0.2">
      <c r="A32" s="73"/>
      <c r="B32" s="43">
        <v>29</v>
      </c>
      <c r="C32" s="73"/>
      <c r="D32" s="45" t="s">
        <v>39</v>
      </c>
      <c r="E32" s="30" t="s">
        <v>69</v>
      </c>
      <c r="F32" s="46" t="s">
        <v>22</v>
      </c>
      <c r="G32" s="46" t="s">
        <v>23</v>
      </c>
      <c r="H32" s="64" t="s">
        <v>24</v>
      </c>
      <c r="I32" s="31">
        <v>2500</v>
      </c>
      <c r="J32" s="41">
        <v>0</v>
      </c>
      <c r="K32" s="58">
        <f t="shared" si="0"/>
        <v>0</v>
      </c>
      <c r="L32" s="42" t="str">
        <f t="shared" si="1"/>
        <v>OK</v>
      </c>
      <c r="M32" s="52"/>
      <c r="N32" s="56"/>
      <c r="O32" s="52"/>
      <c r="P32" s="52"/>
      <c r="Q32" s="56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30" x14ac:dyDescent="0.2">
      <c r="A33" s="73"/>
      <c r="B33" s="43">
        <v>30</v>
      </c>
      <c r="C33" s="73"/>
      <c r="D33" s="45" t="s">
        <v>94</v>
      </c>
      <c r="E33" s="30" t="s">
        <v>69</v>
      </c>
      <c r="F33" s="46" t="s">
        <v>22</v>
      </c>
      <c r="G33" s="46" t="s">
        <v>23</v>
      </c>
      <c r="H33" s="64" t="s">
        <v>24</v>
      </c>
      <c r="I33" s="31">
        <v>929</v>
      </c>
      <c r="J33" s="41">
        <v>0</v>
      </c>
      <c r="K33" s="58">
        <f t="shared" si="0"/>
        <v>0</v>
      </c>
      <c r="L33" s="42" t="str">
        <f t="shared" si="1"/>
        <v>OK</v>
      </c>
      <c r="M33" s="52"/>
      <c r="N33" s="56"/>
      <c r="O33" s="52"/>
      <c r="P33" s="52"/>
      <c r="Q33" s="56"/>
      <c r="R33" s="52"/>
      <c r="S33" s="52"/>
      <c r="T33" s="52"/>
      <c r="U33" s="52"/>
      <c r="V33" s="52"/>
      <c r="W33" s="52"/>
      <c r="X33" s="52"/>
      <c r="Y33" s="52"/>
      <c r="Z33" s="52"/>
    </row>
    <row r="34" spans="1:26" x14ac:dyDescent="0.2">
      <c r="A34" s="73"/>
      <c r="B34" s="43">
        <v>31</v>
      </c>
      <c r="C34" s="73"/>
      <c r="D34" s="45" t="s">
        <v>40</v>
      </c>
      <c r="E34" s="30" t="s">
        <v>69</v>
      </c>
      <c r="F34" s="46" t="s">
        <v>22</v>
      </c>
      <c r="G34" s="46" t="s">
        <v>23</v>
      </c>
      <c r="H34" s="64" t="s">
        <v>24</v>
      </c>
      <c r="I34" s="31">
        <v>300</v>
      </c>
      <c r="J34" s="41">
        <v>0</v>
      </c>
      <c r="K34" s="58">
        <f t="shared" si="0"/>
        <v>0</v>
      </c>
      <c r="L34" s="42" t="str">
        <f t="shared" si="1"/>
        <v>OK</v>
      </c>
      <c r="M34" s="52"/>
      <c r="N34" s="56"/>
      <c r="O34" s="56"/>
      <c r="P34" s="52"/>
      <c r="Q34" s="56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2">
      <c r="A35" s="73"/>
      <c r="B35" s="43">
        <v>32</v>
      </c>
      <c r="C35" s="73"/>
      <c r="D35" s="45" t="s">
        <v>41</v>
      </c>
      <c r="E35" s="30" t="s">
        <v>69</v>
      </c>
      <c r="F35" s="46" t="s">
        <v>27</v>
      </c>
      <c r="G35" s="46" t="s">
        <v>28</v>
      </c>
      <c r="H35" s="64" t="s">
        <v>24</v>
      </c>
      <c r="I35" s="31">
        <v>300</v>
      </c>
      <c r="J35" s="41">
        <v>0</v>
      </c>
      <c r="K35" s="58">
        <f t="shared" si="0"/>
        <v>0</v>
      </c>
      <c r="L35" s="42" t="str">
        <f t="shared" si="1"/>
        <v>OK</v>
      </c>
      <c r="M35" s="52"/>
      <c r="N35" s="56"/>
      <c r="O35" s="56"/>
      <c r="P35" s="52"/>
      <c r="Q35" s="56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2">
      <c r="A36" s="73"/>
      <c r="B36" s="43">
        <v>33</v>
      </c>
      <c r="C36" s="73"/>
      <c r="D36" s="43" t="s">
        <v>42</v>
      </c>
      <c r="E36" s="30" t="s">
        <v>69</v>
      </c>
      <c r="F36" s="30" t="s">
        <v>27</v>
      </c>
      <c r="G36" s="30" t="s">
        <v>28</v>
      </c>
      <c r="H36" s="64" t="s">
        <v>24</v>
      </c>
      <c r="I36" s="31">
        <v>300</v>
      </c>
      <c r="J36" s="41">
        <v>0</v>
      </c>
      <c r="K36" s="58">
        <f t="shared" si="0"/>
        <v>0</v>
      </c>
      <c r="L36" s="42" t="str">
        <f t="shared" si="1"/>
        <v>OK</v>
      </c>
      <c r="M36" s="52"/>
      <c r="N36" s="56"/>
      <c r="O36" s="56"/>
      <c r="P36" s="52"/>
      <c r="Q36" s="56"/>
      <c r="R36" s="52"/>
      <c r="S36" s="52"/>
      <c r="T36" s="52"/>
      <c r="U36" s="52"/>
      <c r="V36" s="52"/>
      <c r="W36" s="52"/>
      <c r="X36" s="52"/>
      <c r="Y36" s="52"/>
      <c r="Z36" s="52"/>
    </row>
    <row r="37" spans="1:26" x14ac:dyDescent="0.2">
      <c r="A37" s="73"/>
      <c r="B37" s="43">
        <v>34</v>
      </c>
      <c r="C37" s="73"/>
      <c r="D37" s="43" t="s">
        <v>95</v>
      </c>
      <c r="E37" s="30" t="s">
        <v>69</v>
      </c>
      <c r="F37" s="30" t="s">
        <v>22</v>
      </c>
      <c r="G37" s="30" t="s">
        <v>23</v>
      </c>
      <c r="H37" s="64" t="s">
        <v>24</v>
      </c>
      <c r="I37" s="31">
        <v>520</v>
      </c>
      <c r="J37" s="41">
        <v>0</v>
      </c>
      <c r="K37" s="58">
        <f t="shared" si="0"/>
        <v>0</v>
      </c>
      <c r="L37" s="42" t="str">
        <f t="shared" si="1"/>
        <v>OK</v>
      </c>
      <c r="M37" s="52"/>
      <c r="N37" s="56"/>
      <c r="O37" s="56"/>
      <c r="P37" s="52"/>
      <c r="Q37" s="56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45" x14ac:dyDescent="0.2">
      <c r="A38" s="73"/>
      <c r="B38" s="43">
        <v>35</v>
      </c>
      <c r="C38" s="73"/>
      <c r="D38" s="45" t="s">
        <v>96</v>
      </c>
      <c r="E38" s="30" t="s">
        <v>69</v>
      </c>
      <c r="F38" s="46" t="s">
        <v>22</v>
      </c>
      <c r="G38" s="46" t="s">
        <v>23</v>
      </c>
      <c r="H38" s="64" t="s">
        <v>24</v>
      </c>
      <c r="I38" s="31">
        <v>350</v>
      </c>
      <c r="J38" s="41">
        <v>0</v>
      </c>
      <c r="K38" s="58">
        <f t="shared" si="0"/>
        <v>0</v>
      </c>
      <c r="L38" s="42" t="str">
        <f t="shared" si="1"/>
        <v>OK</v>
      </c>
      <c r="M38" s="52"/>
      <c r="N38" s="56"/>
      <c r="O38" s="56"/>
      <c r="P38" s="52"/>
      <c r="Q38" s="56"/>
      <c r="R38" s="52"/>
      <c r="S38" s="52"/>
      <c r="T38" s="52"/>
      <c r="U38" s="52"/>
      <c r="V38" s="52"/>
      <c r="W38" s="52"/>
      <c r="X38" s="52"/>
      <c r="Y38" s="52"/>
      <c r="Z38" s="52"/>
    </row>
    <row r="39" spans="1:26" x14ac:dyDescent="0.2">
      <c r="A39" s="73"/>
      <c r="B39" s="43">
        <v>36</v>
      </c>
      <c r="C39" s="73"/>
      <c r="D39" s="45" t="s">
        <v>43</v>
      </c>
      <c r="E39" s="30" t="s">
        <v>69</v>
      </c>
      <c r="F39" s="46" t="s">
        <v>22</v>
      </c>
      <c r="G39" s="46" t="s">
        <v>23</v>
      </c>
      <c r="H39" s="64" t="s">
        <v>24</v>
      </c>
      <c r="I39" s="31">
        <v>250</v>
      </c>
      <c r="J39" s="41">
        <v>0</v>
      </c>
      <c r="K39" s="58">
        <f t="shared" si="0"/>
        <v>0</v>
      </c>
      <c r="L39" s="42" t="str">
        <f t="shared" si="1"/>
        <v>OK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x14ac:dyDescent="0.2">
      <c r="A40" s="73"/>
      <c r="B40" s="43">
        <v>37</v>
      </c>
      <c r="C40" s="73"/>
      <c r="D40" s="45" t="s">
        <v>44</v>
      </c>
      <c r="E40" s="30" t="s">
        <v>69</v>
      </c>
      <c r="F40" s="46" t="s">
        <v>22</v>
      </c>
      <c r="G40" s="46" t="s">
        <v>23</v>
      </c>
      <c r="H40" s="64" t="s">
        <v>24</v>
      </c>
      <c r="I40" s="31">
        <v>1000</v>
      </c>
      <c r="J40" s="41">
        <v>0</v>
      </c>
      <c r="K40" s="58">
        <f t="shared" si="0"/>
        <v>0</v>
      </c>
      <c r="L40" s="42" t="str">
        <f t="shared" si="1"/>
        <v>OK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30" x14ac:dyDescent="0.2">
      <c r="A41" s="73"/>
      <c r="B41" s="43">
        <v>38</v>
      </c>
      <c r="C41" s="73"/>
      <c r="D41" s="45" t="s">
        <v>97</v>
      </c>
      <c r="E41" s="30" t="s">
        <v>69</v>
      </c>
      <c r="F41" s="46" t="s">
        <v>22</v>
      </c>
      <c r="G41" s="46" t="s">
        <v>23</v>
      </c>
      <c r="H41" s="64" t="s">
        <v>24</v>
      </c>
      <c r="I41" s="31">
        <v>1200</v>
      </c>
      <c r="J41" s="41">
        <v>0</v>
      </c>
      <c r="K41" s="58">
        <f t="shared" si="0"/>
        <v>0</v>
      </c>
      <c r="L41" s="42" t="str">
        <f t="shared" si="1"/>
        <v>OK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45" x14ac:dyDescent="0.2">
      <c r="A42" s="73"/>
      <c r="B42" s="43">
        <v>39</v>
      </c>
      <c r="C42" s="73"/>
      <c r="D42" s="45" t="s">
        <v>98</v>
      </c>
      <c r="E42" s="30" t="s">
        <v>69</v>
      </c>
      <c r="F42" s="46" t="s">
        <v>22</v>
      </c>
      <c r="G42" s="46" t="s">
        <v>23</v>
      </c>
      <c r="H42" s="64" t="s">
        <v>24</v>
      </c>
      <c r="I42" s="31">
        <v>1500</v>
      </c>
      <c r="J42" s="41">
        <v>0</v>
      </c>
      <c r="K42" s="58">
        <f t="shared" si="0"/>
        <v>0</v>
      </c>
      <c r="L42" s="42" t="str">
        <f t="shared" si="1"/>
        <v>OK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30" x14ac:dyDescent="0.2">
      <c r="A43" s="73"/>
      <c r="B43" s="43">
        <v>40</v>
      </c>
      <c r="C43" s="73"/>
      <c r="D43" s="45" t="s">
        <v>99</v>
      </c>
      <c r="E43" s="30" t="s">
        <v>69</v>
      </c>
      <c r="F43" s="46" t="s">
        <v>22</v>
      </c>
      <c r="G43" s="46" t="s">
        <v>23</v>
      </c>
      <c r="H43" s="64" t="s">
        <v>24</v>
      </c>
      <c r="I43" s="31">
        <v>1500</v>
      </c>
      <c r="J43" s="41">
        <v>0</v>
      </c>
      <c r="K43" s="58">
        <f t="shared" si="0"/>
        <v>0</v>
      </c>
      <c r="L43" s="42" t="str">
        <f t="shared" si="1"/>
        <v>OK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s="34" customFormat="1" x14ac:dyDescent="0.2">
      <c r="A44" s="73"/>
      <c r="B44" s="43">
        <v>41</v>
      </c>
      <c r="C44" s="73"/>
      <c r="D44" s="45" t="s">
        <v>100</v>
      </c>
      <c r="E44" s="30" t="s">
        <v>69</v>
      </c>
      <c r="F44" s="46" t="s">
        <v>22</v>
      </c>
      <c r="G44" s="46" t="s">
        <v>23</v>
      </c>
      <c r="H44" s="64" t="s">
        <v>24</v>
      </c>
      <c r="I44" s="31">
        <v>1500</v>
      </c>
      <c r="J44" s="41">
        <v>0</v>
      </c>
      <c r="K44" s="58">
        <f t="shared" si="0"/>
        <v>0</v>
      </c>
      <c r="L44" s="42" t="str">
        <f t="shared" si="1"/>
        <v>OK</v>
      </c>
      <c r="M44" s="52"/>
      <c r="N44" s="53"/>
      <c r="O44" s="53"/>
      <c r="P44" s="52"/>
      <c r="Q44" s="53"/>
      <c r="R44" s="52"/>
      <c r="S44" s="53"/>
      <c r="T44" s="52"/>
      <c r="U44" s="52"/>
      <c r="V44" s="52"/>
      <c r="W44" s="52"/>
      <c r="X44" s="52"/>
      <c r="Y44" s="52"/>
      <c r="Z44" s="52"/>
    </row>
    <row r="45" spans="1:26" ht="30" x14ac:dyDescent="0.2">
      <c r="A45" s="73"/>
      <c r="B45" s="43">
        <v>42</v>
      </c>
      <c r="C45" s="73"/>
      <c r="D45" s="45" t="s">
        <v>45</v>
      </c>
      <c r="E45" s="30" t="s">
        <v>69</v>
      </c>
      <c r="F45" s="46" t="s">
        <v>22</v>
      </c>
      <c r="G45" s="46" t="s">
        <v>23</v>
      </c>
      <c r="H45" s="64" t="s">
        <v>24</v>
      </c>
      <c r="I45" s="31">
        <v>500</v>
      </c>
      <c r="J45" s="41">
        <v>0</v>
      </c>
      <c r="K45" s="58">
        <f t="shared" si="0"/>
        <v>0</v>
      </c>
      <c r="L45" s="42" t="str">
        <f t="shared" si="1"/>
        <v>OK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x14ac:dyDescent="0.2">
      <c r="A46" s="73"/>
      <c r="B46" s="43">
        <v>43</v>
      </c>
      <c r="C46" s="73"/>
      <c r="D46" s="45" t="s">
        <v>101</v>
      </c>
      <c r="E46" s="30" t="s">
        <v>69</v>
      </c>
      <c r="F46" s="46" t="s">
        <v>22</v>
      </c>
      <c r="G46" s="46" t="s">
        <v>23</v>
      </c>
      <c r="H46" s="64" t="s">
        <v>24</v>
      </c>
      <c r="I46" s="31">
        <v>500</v>
      </c>
      <c r="J46" s="41">
        <v>0</v>
      </c>
      <c r="K46" s="58">
        <f t="shared" si="0"/>
        <v>0</v>
      </c>
      <c r="L46" s="42" t="str">
        <f t="shared" si="1"/>
        <v>OK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x14ac:dyDescent="0.2">
      <c r="A47" s="73"/>
      <c r="B47" s="43">
        <v>44</v>
      </c>
      <c r="C47" s="73"/>
      <c r="D47" s="45" t="s">
        <v>46</v>
      </c>
      <c r="E47" s="30" t="s">
        <v>69</v>
      </c>
      <c r="F47" s="46" t="s">
        <v>22</v>
      </c>
      <c r="G47" s="46" t="s">
        <v>23</v>
      </c>
      <c r="H47" s="64" t="s">
        <v>24</v>
      </c>
      <c r="I47" s="31">
        <v>1000</v>
      </c>
      <c r="J47" s="41">
        <v>0</v>
      </c>
      <c r="K47" s="58">
        <f t="shared" si="0"/>
        <v>0</v>
      </c>
      <c r="L47" s="42" t="str">
        <f t="shared" si="1"/>
        <v>OK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45" x14ac:dyDescent="0.2">
      <c r="A48" s="73"/>
      <c r="B48" s="43">
        <v>45</v>
      </c>
      <c r="C48" s="73"/>
      <c r="D48" s="43" t="s">
        <v>47</v>
      </c>
      <c r="E48" s="30" t="s">
        <v>69</v>
      </c>
      <c r="F48" s="30" t="s">
        <v>27</v>
      </c>
      <c r="G48" s="30" t="s">
        <v>28</v>
      </c>
      <c r="H48" s="64" t="s">
        <v>24</v>
      </c>
      <c r="I48" s="31">
        <v>1500</v>
      </c>
      <c r="J48" s="41">
        <v>0</v>
      </c>
      <c r="K48" s="58">
        <f t="shared" si="0"/>
        <v>0</v>
      </c>
      <c r="L48" s="42" t="str">
        <f t="shared" si="1"/>
        <v>OK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s="34" customFormat="1" ht="30" x14ac:dyDescent="0.2">
      <c r="A49" s="73"/>
      <c r="B49" s="43">
        <v>46</v>
      </c>
      <c r="C49" s="73"/>
      <c r="D49" s="45" t="s">
        <v>102</v>
      </c>
      <c r="E49" s="30" t="s">
        <v>69</v>
      </c>
      <c r="F49" s="46" t="s">
        <v>22</v>
      </c>
      <c r="G49" s="46">
        <v>50261001</v>
      </c>
      <c r="H49" s="65">
        <v>33903922</v>
      </c>
      <c r="I49" s="31">
        <v>500</v>
      </c>
      <c r="J49" s="41">
        <v>0</v>
      </c>
      <c r="K49" s="58">
        <f t="shared" si="0"/>
        <v>0</v>
      </c>
      <c r="L49" s="42" t="str">
        <f t="shared" si="1"/>
        <v>OK</v>
      </c>
      <c r="M49" s="52"/>
      <c r="N49" s="53"/>
      <c r="O49" s="53"/>
      <c r="P49" s="52"/>
      <c r="Q49" s="53"/>
      <c r="R49" s="52"/>
      <c r="S49" s="53"/>
      <c r="T49" s="52"/>
      <c r="U49" s="52"/>
      <c r="V49" s="52"/>
      <c r="W49" s="52"/>
      <c r="X49" s="52"/>
      <c r="Y49" s="52"/>
      <c r="Z49" s="52"/>
    </row>
    <row r="50" spans="1:26" x14ac:dyDescent="0.2">
      <c r="A50" s="74"/>
      <c r="B50" s="43">
        <v>47</v>
      </c>
      <c r="C50" s="74"/>
      <c r="D50" s="45" t="s">
        <v>48</v>
      </c>
      <c r="E50" s="30" t="s">
        <v>69</v>
      </c>
      <c r="F50" s="46" t="s">
        <v>22</v>
      </c>
      <c r="G50" s="46" t="s">
        <v>23</v>
      </c>
      <c r="H50" s="64" t="s">
        <v>24</v>
      </c>
      <c r="I50" s="31">
        <v>2500</v>
      </c>
      <c r="J50" s="41">
        <v>0</v>
      </c>
      <c r="K50" s="58">
        <f t="shared" si="0"/>
        <v>0</v>
      </c>
      <c r="L50" s="42" t="str">
        <f t="shared" si="1"/>
        <v>OK</v>
      </c>
      <c r="M50" s="52"/>
      <c r="N50" s="56"/>
      <c r="O50" s="56"/>
      <c r="P50" s="52"/>
      <c r="Q50" s="56"/>
      <c r="R50" s="52"/>
      <c r="S50" s="52"/>
      <c r="T50" s="52"/>
      <c r="U50" s="52"/>
      <c r="V50" s="52"/>
      <c r="W50" s="52"/>
      <c r="X50" s="52"/>
      <c r="Y50" s="52"/>
      <c r="Z50" s="52"/>
    </row>
    <row r="51" spans="1:26" x14ac:dyDescent="0.2">
      <c r="I51" s="44"/>
      <c r="J51" s="61">
        <f>SUM(J4:J50)</f>
        <v>75</v>
      </c>
      <c r="K51" s="61">
        <f>SUM(K4:K50)</f>
        <v>75</v>
      </c>
      <c r="M51" s="49" cm="1">
        <f t="array" ref="M51">SUMPRODUCT($I$4:$I$50*M4:M50)</f>
        <v>0</v>
      </c>
      <c r="N51" s="49" cm="1">
        <f t="array" ref="N51">SUMPRODUCT($I$4:$I$50*N4:N50)</f>
        <v>0</v>
      </c>
      <c r="O51" s="49" cm="1">
        <f t="array" ref="O51">SUMPRODUCT($I$4:$I$50*O4:O50)</f>
        <v>0</v>
      </c>
      <c r="P51" s="49" cm="1">
        <f t="array" ref="P51">SUMPRODUCT($I$4:$I$50*P4:P50)</f>
        <v>0</v>
      </c>
      <c r="Q51" s="49" cm="1">
        <f t="array" ref="Q51">SUMPRODUCT($I$4:$I$50*Q4:Q50)</f>
        <v>0</v>
      </c>
      <c r="R51" s="49" cm="1">
        <f t="array" ref="R51">SUMPRODUCT($I$4:$I$50*R4:R50)</f>
        <v>0</v>
      </c>
      <c r="S51" s="49" cm="1">
        <f t="array" ref="S51">SUMPRODUCT($I$4:$I$50*S4:S50)</f>
        <v>0</v>
      </c>
      <c r="T51" s="49" cm="1">
        <f t="array" ref="T51">SUMPRODUCT($I$4:$I$50*T4:T50)</f>
        <v>0</v>
      </c>
      <c r="U51" s="49" cm="1">
        <f t="array" ref="U51">SUMPRODUCT($I$4:$I$50*U4:U50)</f>
        <v>0</v>
      </c>
      <c r="V51" s="49" cm="1">
        <f t="array" ref="V51">SUMPRODUCT($I$4:$I$50*V4:V50)</f>
        <v>0</v>
      </c>
      <c r="W51" s="49" cm="1">
        <f t="array" ref="W51">SUMPRODUCT($I$4:$I$50*W4:W50)</f>
        <v>0</v>
      </c>
      <c r="X51" s="49" cm="1">
        <f t="array" ref="X51">SUMPRODUCT($I$4:$I$50*X4:X50)</f>
        <v>0</v>
      </c>
      <c r="Y51" s="49" cm="1">
        <f t="array" ref="Y51">SUMPRODUCT($I$4:$I$50*Y4:Y50)</f>
        <v>0</v>
      </c>
      <c r="Z51" s="49" cm="1">
        <f t="array" ref="Z51">SUMPRODUCT($I$4:$I$50*Z4:Z50)</f>
        <v>0</v>
      </c>
    </row>
  </sheetData>
  <mergeCells count="20">
    <mergeCell ref="A4:A50"/>
    <mergeCell ref="C4:C50"/>
    <mergeCell ref="V1:V2"/>
    <mergeCell ref="W1:W2"/>
    <mergeCell ref="X1:X2"/>
    <mergeCell ref="Y1:Y2"/>
    <mergeCell ref="Z1:Z2"/>
    <mergeCell ref="A2:L2"/>
    <mergeCell ref="P1:P2"/>
    <mergeCell ref="Q1:Q2"/>
    <mergeCell ref="R1:R2"/>
    <mergeCell ref="S1:S2"/>
    <mergeCell ref="T1:T2"/>
    <mergeCell ref="U1:U2"/>
    <mergeCell ref="A1:C1"/>
    <mergeCell ref="D1:I1"/>
    <mergeCell ref="J1:L1"/>
    <mergeCell ref="M1:M2"/>
    <mergeCell ref="N1:N2"/>
    <mergeCell ref="O1:O2"/>
  </mergeCells>
  <conditionalFormatting sqref="K4:K50">
    <cfRule type="cellIs" dxfId="1" priority="1" operator="lessThan">
      <formula>0</formula>
    </cfRule>
  </conditionalFormatting>
  <conditionalFormatting sqref="M4:Z50">
    <cfRule type="cellIs" dxfId="0" priority="2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J103"/>
  <sheetViews>
    <sheetView topLeftCell="A36" zoomScale="90" zoomScaleNormal="90" workbookViewId="0">
      <selection activeCell="F61" sqref="F61:J61"/>
    </sheetView>
  </sheetViews>
  <sheetFormatPr defaultColWidth="9.7109375" defaultRowHeight="15" x14ac:dyDescent="0.25"/>
  <cols>
    <col min="1" max="1" width="5.5703125" style="1" customWidth="1"/>
    <col min="2" max="2" width="7.5703125" style="1" customWidth="1"/>
    <col min="3" max="3" width="18.28515625" style="21" customWidth="1"/>
    <col min="4" max="4" width="57.5703125" style="1" customWidth="1"/>
    <col min="5" max="5" width="19.42578125" style="1" customWidth="1"/>
    <col min="6" max="6" width="12.5703125" style="5" customWidth="1"/>
    <col min="7" max="7" width="13.28515625" style="22" customWidth="1"/>
    <col min="8" max="8" width="12.5703125" style="4" customWidth="1"/>
    <col min="9" max="9" width="16" style="2" customWidth="1"/>
    <col min="10" max="10" width="18.28515625" style="2" customWidth="1"/>
    <col min="11" max="16384" width="9.7109375" style="2"/>
  </cols>
  <sheetData>
    <row r="1" spans="1:10" ht="42.75" customHeight="1" x14ac:dyDescent="0.25">
      <c r="A1" s="81" t="s">
        <v>104</v>
      </c>
      <c r="B1" s="82"/>
      <c r="C1" s="83"/>
      <c r="D1" s="87" t="s">
        <v>105</v>
      </c>
      <c r="E1" s="88"/>
      <c r="F1" s="89"/>
      <c r="G1" s="81" t="s">
        <v>106</v>
      </c>
      <c r="H1" s="82"/>
      <c r="I1" s="82"/>
      <c r="J1" s="83"/>
    </row>
    <row r="2" spans="1:10" ht="18.75" x14ac:dyDescent="0.25">
      <c r="A2" s="84" t="s">
        <v>107</v>
      </c>
      <c r="B2" s="85"/>
      <c r="C2" s="85"/>
      <c r="D2" s="85"/>
      <c r="E2" s="85"/>
      <c r="F2" s="85"/>
      <c r="G2" s="85"/>
      <c r="H2" s="85"/>
      <c r="I2" s="85"/>
      <c r="J2" s="86"/>
    </row>
    <row r="3" spans="1:10" s="3" customFormat="1" ht="30" x14ac:dyDescent="0.2">
      <c r="A3" s="68" t="s">
        <v>62</v>
      </c>
      <c r="B3" s="68" t="s">
        <v>63</v>
      </c>
      <c r="C3" s="68" t="s">
        <v>64</v>
      </c>
      <c r="D3" s="68" t="s">
        <v>65</v>
      </c>
      <c r="E3" s="19" t="s">
        <v>66</v>
      </c>
      <c r="F3" s="23" t="s">
        <v>2</v>
      </c>
      <c r="G3" s="20" t="s">
        <v>3</v>
      </c>
      <c r="H3" s="18" t="s">
        <v>4</v>
      </c>
      <c r="I3" s="24" t="s">
        <v>5</v>
      </c>
      <c r="J3" s="24" t="s">
        <v>6</v>
      </c>
    </row>
    <row r="4" spans="1:10" s="3" customFormat="1" ht="30" x14ac:dyDescent="0.2">
      <c r="A4" s="72">
        <v>1</v>
      </c>
      <c r="B4" s="30">
        <v>1</v>
      </c>
      <c r="C4" s="72" t="s">
        <v>87</v>
      </c>
      <c r="D4" s="43" t="s">
        <v>11</v>
      </c>
      <c r="E4" s="62">
        <v>1900</v>
      </c>
      <c r="F4" s="16">
        <f>'REITORIA-CEVEN'!J4+ESAG!J4+CEART!J4+FAED!J4+CEAD!J4+CEFID!J4+CERES!J4+CESFI!J4+CCT!J4+CEPLAN!J4+CEAVI!J4+CAV!J4+CEO!J4+CESMO!J4</f>
        <v>91</v>
      </c>
      <c r="G4" s="51">
        <f>'REITORIA-CEVEN'!J4-'REITORIA-CEVEN'!K4+ESAG!J4-ESAG!K4+CEART!J4-CEART!K4+FAED!J4-FAED!K4+CEAD!J4-CEAD!K4+CEFID!J4-CEFID!K4+CERES!J4-CERES!K4+CESFI!J4-CESFI!K4+CCT!J4-CCT!K4+CEPLAN!J4-CEPLAN!K4+CEAVI!J4-CEAVI!K4+CAV!J4-CAV!K4+CEO!J4-CEO!K4+CESMO!J4-CESMO!K4</f>
        <v>1</v>
      </c>
      <c r="H4" s="25">
        <f>F4-G4</f>
        <v>90</v>
      </c>
      <c r="I4" s="17">
        <f t="shared" ref="I4:I21" si="0">F4*E4</f>
        <v>172900</v>
      </c>
      <c r="J4" s="17">
        <f t="shared" ref="J4:J21" si="1">G4*E4</f>
        <v>1900</v>
      </c>
    </row>
    <row r="5" spans="1:10" s="3" customFormat="1" x14ac:dyDescent="0.2">
      <c r="A5" s="73"/>
      <c r="B5" s="30">
        <v>2</v>
      </c>
      <c r="C5" s="73"/>
      <c r="D5" s="43" t="s">
        <v>12</v>
      </c>
      <c r="E5" s="62">
        <v>1900</v>
      </c>
      <c r="F5" s="16">
        <f>'REITORIA-CEVEN'!J5+ESAG!J5+CEART!J5+FAED!J5+CEAD!J5+CEFID!J5+CERES!J5+CESFI!J5+CCT!J5+CEPLAN!J5+CEAVI!J5+CAV!J5+CEO!J5+CESMO!J5</f>
        <v>104</v>
      </c>
      <c r="G5" s="51">
        <f>'REITORIA-CEVEN'!J5-'REITORIA-CEVEN'!K5+ESAG!J5-ESAG!K5+CEART!J5-CEART!K5+FAED!J5-FAED!K5+CEAD!J5-CEAD!K5+CEFID!J5-CEFID!K5+CERES!J5-CERES!K5+CESFI!J5-CESFI!K5+CCT!J5-CCT!K5+CEPLAN!J5-CEPLAN!K5+CEAVI!J5-CEAVI!K5+CAV!J5-CAV!K5+CEO!J5-CEO!K5+CESMO!J5-CESMO!K5</f>
        <v>0</v>
      </c>
      <c r="H5" s="25">
        <f t="shared" ref="H5:H50" si="2">F5-G5</f>
        <v>104</v>
      </c>
      <c r="I5" s="17">
        <f t="shared" si="0"/>
        <v>197600</v>
      </c>
      <c r="J5" s="17">
        <f t="shared" si="1"/>
        <v>0</v>
      </c>
    </row>
    <row r="6" spans="1:10" s="3" customFormat="1" x14ac:dyDescent="0.2">
      <c r="A6" s="73"/>
      <c r="B6" s="30">
        <v>3</v>
      </c>
      <c r="C6" s="73"/>
      <c r="D6" s="43" t="s">
        <v>13</v>
      </c>
      <c r="E6" s="62">
        <v>1900</v>
      </c>
      <c r="F6" s="16">
        <f>'REITORIA-CEVEN'!J6+ESAG!J6+CEART!J6+FAED!J6+CEAD!J6+CEFID!J6+CERES!J6+CESFI!J6+CCT!J6+CEPLAN!J6+CEAVI!J6+CAV!J6+CEO!J6+CESMO!J6</f>
        <v>92</v>
      </c>
      <c r="G6" s="51">
        <f>'REITORIA-CEVEN'!J6-'REITORIA-CEVEN'!K6+ESAG!J6-ESAG!K6+CEART!J6-CEART!K6+FAED!J6-FAED!K6+CEAD!J6-CEAD!K6+CEFID!J6-CEFID!K6+CERES!J6-CERES!K6+CESFI!J6-CESFI!K6+CCT!J6-CCT!K6+CEPLAN!J6-CEPLAN!K6+CEAVI!J6-CEAVI!K6+CAV!J6-CAV!K6+CEO!J6-CEO!K6+CESMO!J6-CESMO!K6</f>
        <v>0</v>
      </c>
      <c r="H6" s="25">
        <f t="shared" si="2"/>
        <v>92</v>
      </c>
      <c r="I6" s="17">
        <f t="shared" si="0"/>
        <v>174800</v>
      </c>
      <c r="J6" s="17">
        <f t="shared" si="1"/>
        <v>0</v>
      </c>
    </row>
    <row r="7" spans="1:10" s="3" customFormat="1" x14ac:dyDescent="0.2">
      <c r="A7" s="73"/>
      <c r="B7" s="30">
        <v>4</v>
      </c>
      <c r="C7" s="73"/>
      <c r="D7" s="43" t="s">
        <v>70</v>
      </c>
      <c r="E7" s="62">
        <v>2500</v>
      </c>
      <c r="F7" s="16">
        <f>'REITORIA-CEVEN'!J7+ESAG!J7+CEART!J7+FAED!J7+CEAD!J7+CEFID!J7+CERES!J7+CESFI!J7+CCT!J7+CEPLAN!J7+CEAVI!J7+CAV!J7+CEO!J7+CESMO!J7</f>
        <v>20</v>
      </c>
      <c r="G7" s="51">
        <f>'REITORIA-CEVEN'!J7-'REITORIA-CEVEN'!K7+ESAG!J7-ESAG!K7+CEART!J7-CEART!K7+FAED!J7-FAED!K7+CEAD!J7-CEAD!K7+CEFID!J7-CEFID!K7+CERES!J7-CERES!K7+CESFI!J7-CESFI!K7+CCT!J7-CCT!K7+CEPLAN!J7-CEPLAN!K7+CEAVI!J7-CEAVI!K7+CAV!J7-CAV!K7+CEO!J7-CEO!K7+CESMO!J7-CESMO!K7</f>
        <v>0</v>
      </c>
      <c r="H7" s="25">
        <f t="shared" si="2"/>
        <v>20</v>
      </c>
      <c r="I7" s="17">
        <f t="shared" si="0"/>
        <v>50000</v>
      </c>
      <c r="J7" s="17">
        <f t="shared" si="1"/>
        <v>0</v>
      </c>
    </row>
    <row r="8" spans="1:10" s="3" customFormat="1" x14ac:dyDescent="0.2">
      <c r="A8" s="73"/>
      <c r="B8" s="30">
        <v>5</v>
      </c>
      <c r="C8" s="73"/>
      <c r="D8" s="43" t="s">
        <v>14</v>
      </c>
      <c r="E8" s="62">
        <v>1900</v>
      </c>
      <c r="F8" s="16">
        <f>'REITORIA-CEVEN'!J8+ESAG!J8+CEART!J8+FAED!J8+CEAD!J8+CEFID!J8+CERES!J8+CESFI!J8+CCT!J8+CEPLAN!J8+CEAVI!J8+CAV!J8+CEO!J8+CESMO!J8</f>
        <v>94</v>
      </c>
      <c r="G8" s="51">
        <f>'REITORIA-CEVEN'!J8-'REITORIA-CEVEN'!K8+ESAG!J8-ESAG!K8+CEART!J8-CEART!K8+FAED!J8-FAED!K8+CEAD!J8-CEAD!K8+CEFID!J8-CEFID!K8+CERES!J8-CERES!K8+CESFI!J8-CESFI!K8+CCT!J8-CCT!K8+CEPLAN!J8-CEPLAN!K8+CEAVI!J8-CEAVI!K8+CAV!J8-CAV!K8+CEO!J8-CEO!K8+CESMO!J8-CESMO!K8</f>
        <v>0</v>
      </c>
      <c r="H8" s="25">
        <f t="shared" si="2"/>
        <v>94</v>
      </c>
      <c r="I8" s="17">
        <f t="shared" si="0"/>
        <v>178600</v>
      </c>
      <c r="J8" s="17">
        <f t="shared" si="1"/>
        <v>0</v>
      </c>
    </row>
    <row r="9" spans="1:10" s="3" customFormat="1" ht="30" x14ac:dyDescent="0.2">
      <c r="A9" s="73"/>
      <c r="B9" s="30">
        <v>6</v>
      </c>
      <c r="C9" s="73"/>
      <c r="D9" s="43" t="s">
        <v>15</v>
      </c>
      <c r="E9" s="62">
        <v>1900</v>
      </c>
      <c r="F9" s="16">
        <f>'REITORIA-CEVEN'!J9+ESAG!J9+CEART!J9+FAED!J9+CEAD!J9+CEFID!J9+CERES!J9+CESFI!J9+CCT!J9+CEPLAN!J9+CEAVI!J9+CAV!J9+CEO!J9+CESMO!J9</f>
        <v>64</v>
      </c>
      <c r="G9" s="51">
        <f>'REITORIA-CEVEN'!J9-'REITORIA-CEVEN'!K9+ESAG!J9-ESAG!K9+CEART!J9-CEART!K9+FAED!J9-FAED!K9+CEAD!J9-CEAD!K9+CEFID!J9-CEFID!K9+CERES!J9-CERES!K9+CESFI!J9-CESFI!K9+CCT!J9-CCT!K9+CEPLAN!J9-CEPLAN!K9+CEAVI!J9-CEAVI!K9+CAV!J9-CAV!K9+CEO!J9-CEO!K9+CESMO!J9-CESMO!K9</f>
        <v>0</v>
      </c>
      <c r="H9" s="25">
        <f t="shared" si="2"/>
        <v>64</v>
      </c>
      <c r="I9" s="17">
        <f t="shared" si="0"/>
        <v>121600</v>
      </c>
      <c r="J9" s="17">
        <f t="shared" si="1"/>
        <v>0</v>
      </c>
    </row>
    <row r="10" spans="1:10" s="3" customFormat="1" ht="30" x14ac:dyDescent="0.2">
      <c r="A10" s="73"/>
      <c r="B10" s="30">
        <v>7</v>
      </c>
      <c r="C10" s="73"/>
      <c r="D10" s="43" t="s">
        <v>16</v>
      </c>
      <c r="E10" s="62">
        <v>2000</v>
      </c>
      <c r="F10" s="16">
        <f>'REITORIA-CEVEN'!J10+ESAG!J10+CEART!J10+FAED!J10+CEAD!J10+CEFID!J10+CERES!J10+CESFI!J10+CCT!J10+CEPLAN!J10+CEAVI!J10+CAV!J10+CEO!J10+CESMO!J10</f>
        <v>52</v>
      </c>
      <c r="G10" s="51">
        <f>'REITORIA-CEVEN'!J10-'REITORIA-CEVEN'!K10+ESAG!J10-ESAG!K10+CEART!J10-CEART!K10+FAED!J10-FAED!K10+CEAD!J10-CEAD!K10+CEFID!J10-CEFID!K10+CERES!J10-CERES!K10+CESFI!J10-CESFI!K10+CCT!J10-CCT!K10+CEPLAN!J10-CEPLAN!K10+CEAVI!J10-CEAVI!K10+CAV!J10-CAV!K10+CEO!J10-CEO!K10+CESMO!J10-CESMO!K10</f>
        <v>0</v>
      </c>
      <c r="H10" s="25">
        <f t="shared" si="2"/>
        <v>52</v>
      </c>
      <c r="I10" s="17">
        <f t="shared" si="0"/>
        <v>104000</v>
      </c>
      <c r="J10" s="17">
        <f t="shared" si="1"/>
        <v>0</v>
      </c>
    </row>
    <row r="11" spans="1:10" s="3" customFormat="1" ht="30" x14ac:dyDescent="0.2">
      <c r="A11" s="73"/>
      <c r="B11" s="30">
        <v>8</v>
      </c>
      <c r="C11" s="73"/>
      <c r="D11" s="43" t="s">
        <v>17</v>
      </c>
      <c r="E11" s="62">
        <v>2000</v>
      </c>
      <c r="F11" s="16">
        <f>'REITORIA-CEVEN'!J11+ESAG!J11+CEART!J11+FAED!J11+CEAD!J11+CEFID!J11+CERES!J11+CESFI!J11+CCT!J11+CEPLAN!J11+CEAVI!J11+CAV!J11+CEO!J11+CESMO!J11</f>
        <v>38</v>
      </c>
      <c r="G11" s="51">
        <f>'REITORIA-CEVEN'!J11-'REITORIA-CEVEN'!K11+ESAG!J11-ESAG!K11+CEART!J11-CEART!K11+FAED!J11-FAED!K11+CEAD!J11-CEAD!K11+CEFID!J11-CEFID!K11+CERES!J11-CERES!K11+CESFI!J11-CESFI!K11+CCT!J11-CCT!K11+CEPLAN!J11-CEPLAN!K11+CEAVI!J11-CEAVI!K11+CAV!J11-CAV!K11+CEO!J11-CEO!K11+CESMO!J11-CESMO!K11</f>
        <v>0</v>
      </c>
      <c r="H11" s="25">
        <f t="shared" si="2"/>
        <v>38</v>
      </c>
      <c r="I11" s="17">
        <f t="shared" si="0"/>
        <v>76000</v>
      </c>
      <c r="J11" s="17">
        <f t="shared" si="1"/>
        <v>0</v>
      </c>
    </row>
    <row r="12" spans="1:10" s="3" customFormat="1" ht="30" x14ac:dyDescent="0.2">
      <c r="A12" s="73"/>
      <c r="B12" s="30">
        <v>9</v>
      </c>
      <c r="C12" s="73"/>
      <c r="D12" s="43" t="s">
        <v>18</v>
      </c>
      <c r="E12" s="62">
        <v>1900</v>
      </c>
      <c r="F12" s="16">
        <f>'REITORIA-CEVEN'!J12+ESAG!J12+CEART!J12+FAED!J12+CEAD!J12+CEFID!J12+CERES!J12+CESFI!J12+CCT!J12+CEPLAN!J12+CEAVI!J12+CAV!J12+CEO!J12+CESMO!J12</f>
        <v>87</v>
      </c>
      <c r="G12" s="51">
        <f>'REITORIA-CEVEN'!J12-'REITORIA-CEVEN'!K12+ESAG!J12-ESAG!K12+CEART!J12-CEART!K12+FAED!J12-FAED!K12+CEAD!J12-CEAD!K12+CEFID!J12-CEFID!K12+CERES!J12-CERES!K12+CESFI!J12-CESFI!K12+CCT!J12-CCT!K12+CEPLAN!J12-CEPLAN!K12+CEAVI!J12-CEAVI!K12+CAV!J12-CAV!K12+CEO!J12-CEO!K12+CESMO!J12-CESMO!K12</f>
        <v>0</v>
      </c>
      <c r="H12" s="25">
        <f t="shared" si="2"/>
        <v>87</v>
      </c>
      <c r="I12" s="17">
        <f t="shared" si="0"/>
        <v>165300</v>
      </c>
      <c r="J12" s="17">
        <f t="shared" si="1"/>
        <v>0</v>
      </c>
    </row>
    <row r="13" spans="1:10" s="3" customFormat="1" x14ac:dyDescent="0.2">
      <c r="A13" s="73"/>
      <c r="B13" s="30">
        <v>10</v>
      </c>
      <c r="C13" s="73"/>
      <c r="D13" s="43" t="s">
        <v>88</v>
      </c>
      <c r="E13" s="62">
        <v>500</v>
      </c>
      <c r="F13" s="16">
        <f>'REITORIA-CEVEN'!J13+ESAG!J13+CEART!J13+FAED!J13+CEAD!J13+CEFID!J13+CERES!J13+CESFI!J13+CCT!J13+CEPLAN!J13+CEAVI!J13+CAV!J13+CEO!J13+CESMO!J13</f>
        <v>77</v>
      </c>
      <c r="G13" s="51">
        <f>'REITORIA-CEVEN'!J13-'REITORIA-CEVEN'!K13+ESAG!J13-ESAG!K13+CEART!J13-CEART!K13+FAED!J13-FAED!K13+CEAD!J13-CEAD!K13+CEFID!J13-CEFID!K13+CERES!J13-CERES!K13+CESFI!J13-CESFI!K13+CCT!J13-CCT!K13+CEPLAN!J13-CEPLAN!K13+CEAVI!J13-CEAVI!K13+CAV!J13-CAV!K13+CEO!J13-CEO!K13+CESMO!J13-CESMO!K13</f>
        <v>0</v>
      </c>
      <c r="H13" s="25">
        <f t="shared" si="2"/>
        <v>77</v>
      </c>
      <c r="I13" s="17">
        <f t="shared" si="0"/>
        <v>38500</v>
      </c>
      <c r="J13" s="17">
        <f t="shared" si="1"/>
        <v>0</v>
      </c>
    </row>
    <row r="14" spans="1:10" s="3" customFormat="1" x14ac:dyDescent="0.2">
      <c r="A14" s="73"/>
      <c r="B14" s="30">
        <v>11</v>
      </c>
      <c r="C14" s="73"/>
      <c r="D14" s="43" t="s">
        <v>52</v>
      </c>
      <c r="E14" s="62">
        <v>500</v>
      </c>
      <c r="F14" s="16">
        <f>'REITORIA-CEVEN'!J14+ESAG!J14+CEART!J14+FAED!J14+CEAD!J14+CEFID!J14+CERES!J14+CESFI!J14+CCT!J14+CEPLAN!J14+CEAVI!J14+CAV!J14+CEO!J14+CESMO!J14</f>
        <v>88</v>
      </c>
      <c r="G14" s="51">
        <f>'REITORIA-CEVEN'!J14-'REITORIA-CEVEN'!K14+ESAG!J14-ESAG!K14+CEART!J14-CEART!K14+FAED!J14-FAED!K14+CEAD!J14-CEAD!K14+CEFID!J14-CEFID!K14+CERES!J14-CERES!K14+CESFI!J14-CESFI!K14+CCT!J14-CCT!K14+CEPLAN!J14-CEPLAN!K14+CEAVI!J14-CEAVI!K14+CAV!J14-CAV!K14+CEO!J14-CEO!K14+CESMO!J14-CESMO!K14</f>
        <v>0</v>
      </c>
      <c r="H14" s="25">
        <f t="shared" si="2"/>
        <v>88</v>
      </c>
      <c r="I14" s="17">
        <f t="shared" si="0"/>
        <v>44000</v>
      </c>
      <c r="J14" s="17">
        <f t="shared" si="1"/>
        <v>0</v>
      </c>
    </row>
    <row r="15" spans="1:10" s="3" customFormat="1" x14ac:dyDescent="0.2">
      <c r="A15" s="73"/>
      <c r="B15" s="30">
        <v>12</v>
      </c>
      <c r="C15" s="73"/>
      <c r="D15" s="43" t="s">
        <v>89</v>
      </c>
      <c r="E15" s="62">
        <v>1000</v>
      </c>
      <c r="F15" s="16">
        <f>'REITORIA-CEVEN'!J15+ESAG!J15+CEART!J15+FAED!J15+CEAD!J15+CEFID!J15+CERES!J15+CESFI!J15+CCT!J15+CEPLAN!J15+CEAVI!J15+CAV!J15+CEO!J15+CESMO!J15</f>
        <v>153</v>
      </c>
      <c r="G15" s="51">
        <f>'REITORIA-CEVEN'!J15-'REITORIA-CEVEN'!K15+ESAG!J15-ESAG!K15+CEART!J15-CEART!K15+FAED!J15-FAED!K15+CEAD!J15-CEAD!K15+CEFID!J15-CEFID!K15+CERES!J15-CERES!K15+CESFI!J15-CESFI!K15+CCT!J15-CCT!K15+CEPLAN!J15-CEPLAN!K15+CEAVI!J15-CEAVI!K15+CAV!J15-CAV!K15+CEO!J15-CEO!K15+CESMO!J15-CESMO!K15</f>
        <v>0</v>
      </c>
      <c r="H15" s="25">
        <f t="shared" si="2"/>
        <v>153</v>
      </c>
      <c r="I15" s="17">
        <f t="shared" si="0"/>
        <v>153000</v>
      </c>
      <c r="J15" s="17">
        <f t="shared" si="1"/>
        <v>0</v>
      </c>
    </row>
    <row r="16" spans="1:10" s="3" customFormat="1" x14ac:dyDescent="0.2">
      <c r="A16" s="73"/>
      <c r="B16" s="30">
        <v>13</v>
      </c>
      <c r="C16" s="73"/>
      <c r="D16" s="43" t="s">
        <v>90</v>
      </c>
      <c r="E16" s="62">
        <v>1200</v>
      </c>
      <c r="F16" s="16">
        <f>'REITORIA-CEVEN'!J16+ESAG!J16+CEART!J16+FAED!J16+CEAD!J16+CEFID!J16+CERES!J16+CESFI!J16+CCT!J16+CEPLAN!J16+CEAVI!J16+CAV!J16+CEO!J16+CESMO!J16</f>
        <v>123</v>
      </c>
      <c r="G16" s="51">
        <f>'REITORIA-CEVEN'!J16-'REITORIA-CEVEN'!K16+ESAG!J16-ESAG!K16+CEART!J16-CEART!K16+FAED!J16-FAED!K16+CEAD!J16-CEAD!K16+CEFID!J16-CEFID!K16+CERES!J16-CERES!K16+CESFI!J16-CESFI!K16+CCT!J16-CCT!K16+CEPLAN!J16-CEPLAN!K16+CEAVI!J16-CEAVI!K16+CAV!J16-CAV!K16+CEO!J16-CEO!K16+CESMO!J16-CESMO!K16</f>
        <v>0</v>
      </c>
      <c r="H16" s="25">
        <f t="shared" si="2"/>
        <v>123</v>
      </c>
      <c r="I16" s="17">
        <f t="shared" si="0"/>
        <v>147600</v>
      </c>
      <c r="J16" s="17">
        <f t="shared" si="1"/>
        <v>0</v>
      </c>
    </row>
    <row r="17" spans="1:10" s="3" customFormat="1" x14ac:dyDescent="0.2">
      <c r="A17" s="73"/>
      <c r="B17" s="30">
        <v>14</v>
      </c>
      <c r="C17" s="73"/>
      <c r="D17" s="43" t="s">
        <v>54</v>
      </c>
      <c r="E17" s="62">
        <v>10000</v>
      </c>
      <c r="F17" s="16">
        <f>'REITORIA-CEVEN'!J17+ESAG!J17+CEART!J17+FAED!J17+CEAD!J17+CEFID!J17+CERES!J17+CESFI!J17+CCT!J17+CEPLAN!J17+CEAVI!J17+CAV!J17+CEO!J17+CESMO!J17</f>
        <v>37</v>
      </c>
      <c r="G17" s="51">
        <f>'REITORIA-CEVEN'!J17-'REITORIA-CEVEN'!K17+ESAG!J17-ESAG!K17+CEART!J17-CEART!K17+FAED!J17-FAED!K17+CEAD!J17-CEAD!K17+CEFID!J17-CEFID!K17+CERES!J17-CERES!K17+CESFI!J17-CESFI!K17+CCT!J17-CCT!K17+CEPLAN!J17-CEPLAN!K17+CEAVI!J17-CEAVI!K17+CAV!J17-CAV!K17+CEO!J17-CEO!K17+CESMO!J17-CESMO!K17</f>
        <v>0</v>
      </c>
      <c r="H17" s="25">
        <f t="shared" si="2"/>
        <v>37</v>
      </c>
      <c r="I17" s="17">
        <f t="shared" si="0"/>
        <v>370000</v>
      </c>
      <c r="J17" s="17">
        <f t="shared" si="1"/>
        <v>0</v>
      </c>
    </row>
    <row r="18" spans="1:10" s="3" customFormat="1" x14ac:dyDescent="0.2">
      <c r="A18" s="73"/>
      <c r="B18" s="30">
        <v>15</v>
      </c>
      <c r="C18" s="73"/>
      <c r="D18" s="43" t="s">
        <v>55</v>
      </c>
      <c r="E18" s="62">
        <v>500</v>
      </c>
      <c r="F18" s="16">
        <f>'REITORIA-CEVEN'!J18+ESAG!J18+CEART!J18+FAED!J18+CEAD!J18+CEFID!J18+CERES!J18+CESFI!J18+CCT!J18+CEPLAN!J18+CEAVI!J18+CAV!J18+CEO!J18+CESMO!J18</f>
        <v>65</v>
      </c>
      <c r="G18" s="51">
        <f>'REITORIA-CEVEN'!J18-'REITORIA-CEVEN'!K18+ESAG!J18-ESAG!K18+CEART!J18-CEART!K18+FAED!J18-FAED!K18+CEAD!J18-CEAD!K18+CEFID!J18-CEFID!K18+CERES!J18-CERES!K18+CESFI!J18-CESFI!K18+CCT!J18-CCT!K18+CEPLAN!J18-CEPLAN!K18+CEAVI!J18-CEAVI!K18+CAV!J18-CAV!K18+CEO!J18-CEO!K18+CESMO!J18-CESMO!K18</f>
        <v>0</v>
      </c>
      <c r="H18" s="25">
        <f t="shared" si="2"/>
        <v>65</v>
      </c>
      <c r="I18" s="17">
        <f t="shared" si="0"/>
        <v>32500</v>
      </c>
      <c r="J18" s="17">
        <f t="shared" si="1"/>
        <v>0</v>
      </c>
    </row>
    <row r="19" spans="1:10" s="3" customFormat="1" x14ac:dyDescent="0.2">
      <c r="A19" s="73"/>
      <c r="B19" s="30">
        <v>16</v>
      </c>
      <c r="C19" s="73"/>
      <c r="D19" s="43" t="s">
        <v>56</v>
      </c>
      <c r="E19" s="62">
        <v>500</v>
      </c>
      <c r="F19" s="16">
        <f>'REITORIA-CEVEN'!J19+ESAG!J19+CEART!J19+FAED!J19+CEAD!J19+CEFID!J19+CERES!J19+CESFI!J19+CCT!J19+CEPLAN!J19+CEAVI!J19+CAV!J19+CEO!J19+CESMO!J19</f>
        <v>72</v>
      </c>
      <c r="G19" s="51">
        <f>'REITORIA-CEVEN'!J19-'REITORIA-CEVEN'!K19+ESAG!J19-ESAG!K19+CEART!J19-CEART!K19+FAED!J19-FAED!K19+CEAD!J19-CEAD!K19+CEFID!J19-CEFID!K19+CERES!J19-CERES!K19+CESFI!J19-CESFI!K19+CCT!J19-CCT!K19+CEPLAN!J19-CEPLAN!K19+CEAVI!J19-CEAVI!K19+CAV!J19-CAV!K19+CEO!J19-CEO!K19+CESMO!J19-CESMO!K19</f>
        <v>0</v>
      </c>
      <c r="H19" s="25">
        <f t="shared" si="2"/>
        <v>72</v>
      </c>
      <c r="I19" s="17">
        <f t="shared" si="0"/>
        <v>36000</v>
      </c>
      <c r="J19" s="17">
        <f t="shared" si="1"/>
        <v>0</v>
      </c>
    </row>
    <row r="20" spans="1:10" s="3" customFormat="1" ht="30" x14ac:dyDescent="0.2">
      <c r="A20" s="73"/>
      <c r="B20" s="30">
        <v>17</v>
      </c>
      <c r="C20" s="73"/>
      <c r="D20" s="43" t="s">
        <v>91</v>
      </c>
      <c r="E20" s="62">
        <v>2500</v>
      </c>
      <c r="F20" s="16">
        <f>'REITORIA-CEVEN'!J20+ESAG!J20+CEART!J20+FAED!J20+CEAD!J20+CEFID!J20+CERES!J20+CESFI!J20+CCT!J20+CEPLAN!J20+CEAVI!J20+CAV!J20+CEO!J20+CESMO!J20</f>
        <v>60</v>
      </c>
      <c r="G20" s="51">
        <f>'REITORIA-CEVEN'!J20-'REITORIA-CEVEN'!K20+ESAG!J20-ESAG!K20+CEART!J20-CEART!K20+FAED!J20-FAED!K20+CEAD!J20-CEAD!K20+CEFID!J20-CEFID!K20+CERES!J20-CERES!K20+CESFI!J20-CESFI!K20+CCT!J20-CCT!K20+CEPLAN!J20-CEPLAN!K20+CEAVI!J20-CEAVI!K20+CAV!J20-CAV!K20+CEO!J20-CEO!K20+CESMO!J20-CESMO!K20</f>
        <v>0</v>
      </c>
      <c r="H20" s="25">
        <f t="shared" si="2"/>
        <v>60</v>
      </c>
      <c r="I20" s="17">
        <f t="shared" si="0"/>
        <v>150000</v>
      </c>
      <c r="J20" s="17">
        <f t="shared" si="1"/>
        <v>0</v>
      </c>
    </row>
    <row r="21" spans="1:10" s="3" customFormat="1" ht="30" x14ac:dyDescent="0.2">
      <c r="A21" s="73"/>
      <c r="B21" s="30">
        <v>18</v>
      </c>
      <c r="C21" s="73"/>
      <c r="D21" s="43" t="s">
        <v>57</v>
      </c>
      <c r="E21" s="62">
        <v>2500</v>
      </c>
      <c r="F21" s="16">
        <f>'REITORIA-CEVEN'!J21+ESAG!J21+CEART!J21+FAED!J21+CEAD!J21+CEFID!J21+CERES!J21+CESFI!J21+CCT!J21+CEPLAN!J21+CEAVI!J21+CAV!J21+CEO!J21+CESMO!J21</f>
        <v>46</v>
      </c>
      <c r="G21" s="51">
        <f>'REITORIA-CEVEN'!J21-'REITORIA-CEVEN'!K21+ESAG!J21-ESAG!K21+CEART!J21-CEART!K21+FAED!J21-FAED!K21+CEAD!J21-CEAD!K21+CEFID!J21-CEFID!K21+CERES!J21-CERES!K21+CESFI!J21-CESFI!K21+CCT!J21-CCT!K21+CEPLAN!J21-CEPLAN!K21+CEAVI!J21-CEAVI!K21+CAV!J21-CAV!K21+CEO!J21-CEO!K21+CESMO!J21-CESMO!K21</f>
        <v>0</v>
      </c>
      <c r="H21" s="25">
        <f t="shared" si="2"/>
        <v>46</v>
      </c>
      <c r="I21" s="17">
        <f t="shared" si="0"/>
        <v>115000</v>
      </c>
      <c r="J21" s="17">
        <f t="shared" si="1"/>
        <v>0</v>
      </c>
    </row>
    <row r="22" spans="1:10" x14ac:dyDescent="0.25">
      <c r="A22" s="73"/>
      <c r="B22" s="30">
        <v>19</v>
      </c>
      <c r="C22" s="73"/>
      <c r="D22" s="43" t="s">
        <v>58</v>
      </c>
      <c r="E22" s="66">
        <v>1500</v>
      </c>
      <c r="F22" s="16">
        <f>'REITORIA-CEVEN'!J22+ESAG!J22+CEART!J22+FAED!J22+CEAD!J22+CEFID!J22+CERES!J22+CESFI!J22+CCT!J22+CEPLAN!J22+CEAVI!J22+CAV!J22+CEO!J22+CESMO!J22</f>
        <v>32</v>
      </c>
      <c r="G22" s="51">
        <f>'REITORIA-CEVEN'!J22-'REITORIA-CEVEN'!K22+ESAG!J22-ESAG!K22+CEART!J22-CEART!K22+FAED!J22-FAED!K22+CEAD!J22-CEAD!K22+CEFID!J22-CEFID!K22+CERES!J22-CERES!K22+CESFI!J22-CESFI!K22+CCT!J22-CCT!K22+CEPLAN!J22-CEPLAN!K22+CEAVI!J22-CEAVI!K22+CAV!J22-CAV!K22+CEO!J22-CEO!K22+CESMO!J22-CESMO!K22</f>
        <v>0</v>
      </c>
      <c r="H22" s="25">
        <f t="shared" si="2"/>
        <v>32</v>
      </c>
      <c r="I22" s="17">
        <f>F22*E22</f>
        <v>48000</v>
      </c>
      <c r="J22" s="17">
        <f>G22*E22</f>
        <v>0</v>
      </c>
    </row>
    <row r="23" spans="1:10" x14ac:dyDescent="0.25">
      <c r="A23" s="73"/>
      <c r="B23" s="30">
        <v>20</v>
      </c>
      <c r="C23" s="73"/>
      <c r="D23" s="43" t="s">
        <v>92</v>
      </c>
      <c r="E23" s="66">
        <v>500</v>
      </c>
      <c r="F23" s="16">
        <f>'REITORIA-CEVEN'!J23+ESAG!J23+CEART!J23+FAED!J23+CEAD!J23+CEFID!J23+CERES!J23+CESFI!J23+CCT!J23+CEPLAN!J23+CEAVI!J23+CAV!J23+CEO!J23+CESMO!J23</f>
        <v>94</v>
      </c>
      <c r="G23" s="51">
        <f>'REITORIA-CEVEN'!J23-'REITORIA-CEVEN'!K23+ESAG!J23-ESAG!K23+CEART!J23-CEART!K23+FAED!J23-FAED!K23+CEAD!J23-CEAD!K23+CEFID!J23-CEFID!K23+CERES!J23-CERES!K23+CESFI!J23-CESFI!K23+CCT!J23-CCT!K23+CEPLAN!J23-CEPLAN!K23+CEAVI!J23-CEAVI!K23+CAV!J23-CAV!K23+CEO!J23-CEO!K23+CESMO!J23-CESMO!K23</f>
        <v>2</v>
      </c>
      <c r="H23" s="25">
        <f t="shared" si="2"/>
        <v>92</v>
      </c>
      <c r="I23" s="17">
        <f t="shared" ref="I23:I50" si="3">F23*E23</f>
        <v>47000</v>
      </c>
      <c r="J23" s="17">
        <f t="shared" ref="J23:J50" si="4">G23*E23</f>
        <v>1000</v>
      </c>
    </row>
    <row r="24" spans="1:10" x14ac:dyDescent="0.25">
      <c r="A24" s="73"/>
      <c r="B24" s="30">
        <v>21</v>
      </c>
      <c r="C24" s="73"/>
      <c r="D24" s="43" t="s">
        <v>93</v>
      </c>
      <c r="E24" s="32">
        <v>500</v>
      </c>
      <c r="F24" s="16">
        <f>'REITORIA-CEVEN'!J24+ESAG!J24+CEART!J24+FAED!J24+CEAD!J24+CEFID!J24+CERES!J24+CESFI!J24+CCT!J24+CEPLAN!J24+CEAVI!J24+CAV!J24+CEO!J24+CESMO!J24</f>
        <v>110</v>
      </c>
      <c r="G24" s="51">
        <f>'REITORIA-CEVEN'!J24-'REITORIA-CEVEN'!K24+ESAG!J24-ESAG!K24+CEART!J24-CEART!K24+FAED!J24-FAED!K24+CEAD!J24-CEAD!K24+CEFID!J24-CEFID!K24+CERES!J24-CERES!K24+CESFI!J24-CESFI!K24+CCT!J24-CCT!K24+CEPLAN!J24-CEPLAN!K24+CEAVI!J24-CEAVI!K24+CAV!J24-CAV!K24+CEO!J24-CEO!K24+CESMO!J24-CESMO!K24</f>
        <v>0</v>
      </c>
      <c r="H24" s="25">
        <f t="shared" si="2"/>
        <v>110</v>
      </c>
      <c r="I24" s="17">
        <f t="shared" si="3"/>
        <v>55000</v>
      </c>
      <c r="J24" s="17">
        <f t="shared" si="4"/>
        <v>0</v>
      </c>
    </row>
    <row r="25" spans="1:10" x14ac:dyDescent="0.25">
      <c r="A25" s="73"/>
      <c r="B25" s="30">
        <v>22</v>
      </c>
      <c r="C25" s="73"/>
      <c r="D25" s="43" t="s">
        <v>36</v>
      </c>
      <c r="E25" s="32">
        <v>2950</v>
      </c>
      <c r="F25" s="16">
        <f>'REITORIA-CEVEN'!J25+ESAG!J25+CEART!J25+FAED!J25+CEAD!J25+CEFID!J25+CERES!J25+CESFI!J25+CCT!J25+CEPLAN!J25+CEAVI!J25+CAV!J25+CEO!J25+CESMO!J25</f>
        <v>88</v>
      </c>
      <c r="G25" s="51">
        <f>'REITORIA-CEVEN'!J25-'REITORIA-CEVEN'!K25+ESAG!J25-ESAG!K25+CEART!J25-CEART!K25+FAED!J25-FAED!K25+CEAD!J25-CEAD!K25+CEFID!J25-CEFID!K25+CERES!J25-CERES!K25+CESFI!J25-CESFI!K25+CCT!J25-CCT!K25+CEPLAN!J25-CEPLAN!K25+CEAVI!J25-CEAVI!K25+CAV!J25-CAV!K25+CEO!J25-CEO!K25+CESMO!J25-CESMO!K25</f>
        <v>4</v>
      </c>
      <c r="H25" s="25">
        <f t="shared" si="2"/>
        <v>84</v>
      </c>
      <c r="I25" s="17">
        <f t="shared" si="3"/>
        <v>259600</v>
      </c>
      <c r="J25" s="17">
        <f t="shared" si="4"/>
        <v>11800</v>
      </c>
    </row>
    <row r="26" spans="1:10" x14ac:dyDescent="0.25">
      <c r="A26" s="73"/>
      <c r="B26" s="30">
        <v>23</v>
      </c>
      <c r="C26" s="73"/>
      <c r="D26" s="43" t="s">
        <v>19</v>
      </c>
      <c r="E26" s="32">
        <v>2950</v>
      </c>
      <c r="F26" s="16">
        <f>'REITORIA-CEVEN'!J26+ESAG!J26+CEART!J26+FAED!J26+CEAD!J26+CEFID!J26+CERES!J26+CESFI!J26+CCT!J26+CEPLAN!J26+CEAVI!J26+CAV!J26+CEO!J26+CESMO!J26</f>
        <v>47</v>
      </c>
      <c r="G26" s="51">
        <f>'REITORIA-CEVEN'!J26-'REITORIA-CEVEN'!K26+ESAG!J26-ESAG!K26+CEART!J26-CEART!K26+FAED!J26-FAED!K26+CEAD!J26-CEAD!K26+CEFID!J26-CEFID!K26+CERES!J26-CERES!K26+CESFI!J26-CESFI!K26+CCT!J26-CCT!K26+CEPLAN!J26-CEPLAN!K26+CEAVI!J26-CEAVI!K26+CAV!J26-CAV!K26+CEO!J26-CEO!K26+CESMO!J26-CESMO!K26</f>
        <v>0</v>
      </c>
      <c r="H26" s="25">
        <f t="shared" si="2"/>
        <v>47</v>
      </c>
      <c r="I26" s="17">
        <f t="shared" si="3"/>
        <v>138650</v>
      </c>
      <c r="J26" s="17">
        <f t="shared" si="4"/>
        <v>0</v>
      </c>
    </row>
    <row r="27" spans="1:10" x14ac:dyDescent="0.25">
      <c r="A27" s="73"/>
      <c r="B27" s="30">
        <v>24</v>
      </c>
      <c r="C27" s="73"/>
      <c r="D27" s="43" t="s">
        <v>31</v>
      </c>
      <c r="E27" s="32">
        <v>900</v>
      </c>
      <c r="F27" s="16">
        <f>'REITORIA-CEVEN'!J27+ESAG!J27+CEART!J27+FAED!J27+CEAD!J27+CEFID!J27+CERES!J27+CESFI!J27+CCT!J27+CEPLAN!J27+CEAVI!J27+CAV!J27+CEO!J27+CESMO!J27</f>
        <v>71</v>
      </c>
      <c r="G27" s="51">
        <f>'REITORIA-CEVEN'!J27-'REITORIA-CEVEN'!K27+ESAG!J27-ESAG!K27+CEART!J27-CEART!K27+FAED!J27-FAED!K27+CEAD!J27-CEAD!K27+CEFID!J27-CEFID!K27+CERES!J27-CERES!K27+CESFI!J27-CESFI!K27+CCT!J27-CCT!K27+CEPLAN!J27-CEPLAN!K27+CEAVI!J27-CEAVI!K27+CAV!J27-CAV!K27+CEO!J27-CEO!K27+CESMO!J27-CESMO!K27</f>
        <v>1</v>
      </c>
      <c r="H27" s="25">
        <f t="shared" si="2"/>
        <v>70</v>
      </c>
      <c r="I27" s="17">
        <f t="shared" si="3"/>
        <v>63900</v>
      </c>
      <c r="J27" s="17">
        <f t="shared" si="4"/>
        <v>900</v>
      </c>
    </row>
    <row r="28" spans="1:10" x14ac:dyDescent="0.25">
      <c r="A28" s="73"/>
      <c r="B28" s="30">
        <v>25</v>
      </c>
      <c r="C28" s="73"/>
      <c r="D28" s="43" t="s">
        <v>37</v>
      </c>
      <c r="E28" s="32">
        <v>8</v>
      </c>
      <c r="F28" s="16">
        <f>'REITORIA-CEVEN'!J28+ESAG!J28+CEART!J28+FAED!J28+CEAD!J28+CEFID!J28+CERES!J28+CESFI!J28+CCT!J28+CEPLAN!J28+CEAVI!J28+CAV!J28+CEO!J28+CESMO!J28</f>
        <v>6305</v>
      </c>
      <c r="G28" s="51">
        <f>'REITORIA-CEVEN'!J28-'REITORIA-CEVEN'!K28+ESAG!J28-ESAG!K28+CEART!J28-CEART!K28+FAED!J28-FAED!K28+CEAD!J28-CEAD!K28+CEFID!J28-CEFID!K28+CERES!J28-CERES!K28+CESFI!J28-CESFI!K28+CCT!J28-CCT!K28+CEPLAN!J28-CEPLAN!K28+CEAVI!J28-CEAVI!K28+CAV!J28-CAV!K28+CEO!J28-CEO!K28+CESMO!J28-CESMO!K28</f>
        <v>0</v>
      </c>
      <c r="H28" s="25">
        <f t="shared" si="2"/>
        <v>6305</v>
      </c>
      <c r="I28" s="17">
        <f t="shared" si="3"/>
        <v>50440</v>
      </c>
      <c r="J28" s="17">
        <f t="shared" si="4"/>
        <v>0</v>
      </c>
    </row>
    <row r="29" spans="1:10" x14ac:dyDescent="0.25">
      <c r="A29" s="73"/>
      <c r="B29" s="30">
        <v>26</v>
      </c>
      <c r="C29" s="73"/>
      <c r="D29" s="43" t="s">
        <v>38</v>
      </c>
      <c r="E29" s="32">
        <v>10</v>
      </c>
      <c r="F29" s="16">
        <f>'REITORIA-CEVEN'!J29+ESAG!J29+CEART!J29+FAED!J29+CEAD!J29+CEFID!J29+CERES!J29+CESFI!J29+CCT!J29+CEPLAN!J29+CEAVI!J29+CAV!J29+CEO!J29+CESMO!J29</f>
        <v>1604</v>
      </c>
      <c r="G29" s="51">
        <f>'REITORIA-CEVEN'!J29-'REITORIA-CEVEN'!K29+ESAG!J29-ESAG!K29+CEART!J29-CEART!K29+FAED!J29-FAED!K29+CEAD!J29-CEAD!K29+CEFID!J29-CEFID!K29+CERES!J29-CERES!K29+CESFI!J29-CESFI!K29+CCT!J29-CCT!K29+CEPLAN!J29-CEPLAN!K29+CEAVI!J29-CEAVI!K29+CAV!J29-CAV!K29+CEO!J29-CEO!K29+CESMO!J29-CESMO!K29</f>
        <v>0</v>
      </c>
      <c r="H29" s="25">
        <f t="shared" si="2"/>
        <v>1604</v>
      </c>
      <c r="I29" s="17">
        <f t="shared" si="3"/>
        <v>16040</v>
      </c>
      <c r="J29" s="17">
        <f t="shared" si="4"/>
        <v>0</v>
      </c>
    </row>
    <row r="30" spans="1:10" ht="14.25" customHeight="1" x14ac:dyDescent="0.25">
      <c r="A30" s="73"/>
      <c r="B30" s="30">
        <v>27</v>
      </c>
      <c r="C30" s="73"/>
      <c r="D30" s="43" t="s">
        <v>32</v>
      </c>
      <c r="E30" s="32">
        <v>900</v>
      </c>
      <c r="F30" s="16">
        <f>'REITORIA-CEVEN'!J30+ESAG!J30+CEART!J30+FAED!J30+CEAD!J30+CEFID!J30+CERES!J30+CESFI!J30+CCT!J30+CEPLAN!J30+CEAVI!J30+CAV!J30+CEO!J30+CESMO!J30</f>
        <v>66</v>
      </c>
      <c r="G30" s="51">
        <f>'REITORIA-CEVEN'!J30-'REITORIA-CEVEN'!K30+ESAG!J30-ESAG!K30+CEART!J30-CEART!K30+FAED!J30-FAED!K30+CEAD!J30-CEAD!K30+CEFID!J30-CEFID!K30+CERES!J30-CERES!K30+CESFI!J30-CESFI!K30+CCT!J30-CCT!K30+CEPLAN!J30-CEPLAN!K30+CEAVI!J30-CEAVI!K30+CAV!J30-CAV!K30+CEO!J30-CEO!K30+CESMO!J30-CESMO!K30</f>
        <v>0</v>
      </c>
      <c r="H30" s="25">
        <f t="shared" si="2"/>
        <v>66</v>
      </c>
      <c r="I30" s="17">
        <f t="shared" si="3"/>
        <v>59400</v>
      </c>
      <c r="J30" s="17">
        <f t="shared" si="4"/>
        <v>0</v>
      </c>
    </row>
    <row r="31" spans="1:10" x14ac:dyDescent="0.25">
      <c r="A31" s="73"/>
      <c r="B31" s="30">
        <v>28</v>
      </c>
      <c r="C31" s="73"/>
      <c r="D31" s="43" t="s">
        <v>33</v>
      </c>
      <c r="E31" s="32">
        <v>2000</v>
      </c>
      <c r="F31" s="16">
        <f>'REITORIA-CEVEN'!J31+ESAG!J31+CEART!J31+FAED!J31+CEAD!J31+CEFID!J31+CERES!J31+CESFI!J31+CCT!J31+CEPLAN!J31+CEAVI!J31+CAV!J31+CEO!J31+CESMO!J31</f>
        <v>31</v>
      </c>
      <c r="G31" s="51">
        <f>'REITORIA-CEVEN'!J31-'REITORIA-CEVEN'!K31+ESAG!J31-ESAG!K31+CEART!J31-CEART!K31+FAED!J31-FAED!K31+CEAD!J31-CEAD!K31+CEFID!J31-CEFID!K31+CERES!J31-CERES!K31+CESFI!J31-CESFI!K31+CCT!J31-CCT!K31+CEPLAN!J31-CEPLAN!K31+CEAVI!J31-CEAVI!K31+CAV!J31-CAV!K31+CEO!J31-CEO!K31+CESMO!J31-CESMO!K31</f>
        <v>0</v>
      </c>
      <c r="H31" s="25">
        <f t="shared" si="2"/>
        <v>31</v>
      </c>
      <c r="I31" s="17">
        <f t="shared" si="3"/>
        <v>62000</v>
      </c>
      <c r="J31" s="17">
        <f t="shared" si="4"/>
        <v>0</v>
      </c>
    </row>
    <row r="32" spans="1:10" x14ac:dyDescent="0.25">
      <c r="A32" s="73"/>
      <c r="B32" s="30">
        <v>29</v>
      </c>
      <c r="C32" s="73"/>
      <c r="D32" s="45" t="s">
        <v>39</v>
      </c>
      <c r="E32" s="32">
        <v>2500</v>
      </c>
      <c r="F32" s="16">
        <f>'REITORIA-CEVEN'!J32+ESAG!J32+CEART!J32+FAED!J32+CEAD!J32+CEFID!J32+CERES!J32+CESFI!J32+CCT!J32+CEPLAN!J32+CEAVI!J32+CAV!J32+CEO!J32+CESMO!J32</f>
        <v>4</v>
      </c>
      <c r="G32" s="51">
        <f>'REITORIA-CEVEN'!J32-'REITORIA-CEVEN'!K32+ESAG!J32-ESAG!K32+CEART!J32-CEART!K32+FAED!J32-FAED!K32+CEAD!J32-CEAD!K32+CEFID!J32-CEFID!K32+CERES!J32-CERES!K32+CESFI!J32-CESFI!K32+CCT!J32-CCT!K32+CEPLAN!J32-CEPLAN!K32+CEAVI!J32-CEAVI!K32+CAV!J32-CAV!K32+CEO!J32-CEO!K32+CESMO!J32-CESMO!K32</f>
        <v>0</v>
      </c>
      <c r="H32" s="25">
        <f t="shared" si="2"/>
        <v>4</v>
      </c>
      <c r="I32" s="17">
        <f t="shared" si="3"/>
        <v>10000</v>
      </c>
      <c r="J32" s="17">
        <f t="shared" si="4"/>
        <v>0</v>
      </c>
    </row>
    <row r="33" spans="1:10" ht="30" x14ac:dyDescent="0.25">
      <c r="A33" s="73"/>
      <c r="B33" s="30">
        <v>30</v>
      </c>
      <c r="C33" s="73"/>
      <c r="D33" s="45" t="s">
        <v>94</v>
      </c>
      <c r="E33" s="32">
        <v>929</v>
      </c>
      <c r="F33" s="16">
        <f>'REITORIA-CEVEN'!J33+ESAG!J33+CEART!J33+FAED!J33+CEAD!J33+CEFID!J33+CERES!J33+CESFI!J33+CCT!J33+CEPLAN!J33+CEAVI!J33+CAV!J33+CEO!J33+CESMO!J33</f>
        <v>10</v>
      </c>
      <c r="G33" s="51">
        <f>'REITORIA-CEVEN'!J33-'REITORIA-CEVEN'!K33+ESAG!J33-ESAG!K33+CEART!J33-CEART!K33+FAED!J33-FAED!K33+CEAD!J33-CEAD!K33+CEFID!J33-CEFID!K33+CERES!J33-CERES!K33+CESFI!J33-CESFI!K33+CCT!J33-CCT!K33+CEPLAN!J33-CEPLAN!K33+CEAVI!J33-CEAVI!K33+CAV!J33-CAV!K33+CEO!J33-CEO!K33+CESMO!J33-CESMO!K33</f>
        <v>0</v>
      </c>
      <c r="H33" s="25">
        <f t="shared" si="2"/>
        <v>10</v>
      </c>
      <c r="I33" s="17">
        <f t="shared" si="3"/>
        <v>9290</v>
      </c>
      <c r="J33" s="17">
        <f t="shared" si="4"/>
        <v>0</v>
      </c>
    </row>
    <row r="34" spans="1:10" x14ac:dyDescent="0.25">
      <c r="A34" s="73"/>
      <c r="B34" s="30">
        <v>31</v>
      </c>
      <c r="C34" s="73"/>
      <c r="D34" s="45" t="s">
        <v>40</v>
      </c>
      <c r="E34" s="32">
        <v>300</v>
      </c>
      <c r="F34" s="16">
        <f>'REITORIA-CEVEN'!J34+ESAG!J34+CEART!J34+FAED!J34+CEAD!J34+CEFID!J34+CERES!J34+CESFI!J34+CCT!J34+CEPLAN!J34+CEAVI!J34+CAV!J34+CEO!J34+CESMO!J34</f>
        <v>4</v>
      </c>
      <c r="G34" s="51">
        <f>'REITORIA-CEVEN'!J34-'REITORIA-CEVEN'!K34+ESAG!J34-ESAG!K34+CEART!J34-CEART!K34+FAED!J34-FAED!K34+CEAD!J34-CEAD!K34+CEFID!J34-CEFID!K34+CERES!J34-CERES!K34+CESFI!J34-CESFI!K34+CCT!J34-CCT!K34+CEPLAN!J34-CEPLAN!K34+CEAVI!J34-CEAVI!K34+CAV!J34-CAV!K34+CEO!J34-CEO!K34+CESMO!J34-CESMO!K34</f>
        <v>0</v>
      </c>
      <c r="H34" s="25">
        <f t="shared" si="2"/>
        <v>4</v>
      </c>
      <c r="I34" s="17">
        <f t="shared" si="3"/>
        <v>1200</v>
      </c>
      <c r="J34" s="17">
        <f t="shared" si="4"/>
        <v>0</v>
      </c>
    </row>
    <row r="35" spans="1:10" x14ac:dyDescent="0.25">
      <c r="A35" s="73"/>
      <c r="B35" s="30">
        <v>32</v>
      </c>
      <c r="C35" s="73"/>
      <c r="D35" s="45" t="s">
        <v>41</v>
      </c>
      <c r="E35" s="32">
        <v>300</v>
      </c>
      <c r="F35" s="16">
        <f>'REITORIA-CEVEN'!J35+ESAG!J35+CEART!J35+FAED!J35+CEAD!J35+CEFID!J35+CERES!J35+CESFI!J35+CCT!J35+CEPLAN!J35+CEAVI!J35+CAV!J35+CEO!J35+CESMO!J35</f>
        <v>40</v>
      </c>
      <c r="G35" s="51">
        <f>'REITORIA-CEVEN'!J35-'REITORIA-CEVEN'!K35+ESAG!J35-ESAG!K35+CEART!J35-CEART!K35+FAED!J35-FAED!K35+CEAD!J35-CEAD!K35+CEFID!J35-CEFID!K35+CERES!J35-CERES!K35+CESFI!J35-CESFI!K35+CCT!J35-CCT!K35+CEPLAN!J35-CEPLAN!K35+CEAVI!J35-CEAVI!K35+CAV!J35-CAV!K35+CEO!J35-CEO!K35+CESMO!J35-CESMO!K35</f>
        <v>0</v>
      </c>
      <c r="H35" s="25">
        <f t="shared" si="2"/>
        <v>40</v>
      </c>
      <c r="I35" s="17">
        <f t="shared" si="3"/>
        <v>12000</v>
      </c>
      <c r="J35" s="17">
        <f t="shared" si="4"/>
        <v>0</v>
      </c>
    </row>
    <row r="36" spans="1:10" x14ac:dyDescent="0.25">
      <c r="A36" s="73"/>
      <c r="B36" s="30">
        <v>33</v>
      </c>
      <c r="C36" s="73"/>
      <c r="D36" s="45" t="s">
        <v>42</v>
      </c>
      <c r="E36" s="32">
        <v>300</v>
      </c>
      <c r="F36" s="16">
        <f>'REITORIA-CEVEN'!J36+ESAG!J36+CEART!J36+FAED!J36+CEAD!J36+CEFID!J36+CERES!J36+CESFI!J36+CCT!J36+CEPLAN!J36+CEAVI!J36+CAV!J36+CEO!J36+CESMO!J36</f>
        <v>32</v>
      </c>
      <c r="G36" s="51">
        <f>'REITORIA-CEVEN'!J36-'REITORIA-CEVEN'!K36+ESAG!J36-ESAG!K36+CEART!J36-CEART!K36+FAED!J36-FAED!K36+CEAD!J36-CEAD!K36+CEFID!J36-CEFID!K36+CERES!J36-CERES!K36+CESFI!J36-CESFI!K36+CCT!J36-CCT!K36+CEPLAN!J36-CEPLAN!K36+CEAVI!J36-CEAVI!K36+CAV!J36-CAV!K36+CEO!J36-CEO!K36+CESMO!J36-CESMO!K36</f>
        <v>0</v>
      </c>
      <c r="H36" s="25">
        <f t="shared" si="2"/>
        <v>32</v>
      </c>
      <c r="I36" s="17">
        <f t="shared" si="3"/>
        <v>9600</v>
      </c>
      <c r="J36" s="17">
        <f t="shared" si="4"/>
        <v>0</v>
      </c>
    </row>
    <row r="37" spans="1:10" x14ac:dyDescent="0.25">
      <c r="A37" s="73"/>
      <c r="B37" s="30">
        <v>34</v>
      </c>
      <c r="C37" s="73"/>
      <c r="D37" s="43" t="s">
        <v>95</v>
      </c>
      <c r="E37" s="32">
        <v>520</v>
      </c>
      <c r="F37" s="16">
        <f>'REITORIA-CEVEN'!J37+ESAG!J37+CEART!J37+FAED!J37+CEAD!J37+CEFID!J37+CERES!J37+CESFI!J37+CCT!J37+CEPLAN!J37+CEAVI!J37+CAV!J37+CEO!J37+CESMO!J37</f>
        <v>4</v>
      </c>
      <c r="G37" s="51">
        <f>'REITORIA-CEVEN'!J37-'REITORIA-CEVEN'!K37+ESAG!J37-ESAG!K37+CEART!J37-CEART!K37+FAED!J37-FAED!K37+CEAD!J37-CEAD!K37+CEFID!J37-CEFID!K37+CERES!J37-CERES!K37+CESFI!J37-CESFI!K37+CCT!J37-CCT!K37+CEPLAN!J37-CEPLAN!K37+CEAVI!J37-CEAVI!K37+CAV!J37-CAV!K37+CEO!J37-CEO!K37+CESMO!J37-CESMO!K37</f>
        <v>0</v>
      </c>
      <c r="H37" s="25">
        <f t="shared" si="2"/>
        <v>4</v>
      </c>
      <c r="I37" s="17">
        <f t="shared" si="3"/>
        <v>2080</v>
      </c>
      <c r="J37" s="17">
        <f t="shared" si="4"/>
        <v>0</v>
      </c>
    </row>
    <row r="38" spans="1:10" ht="30" x14ac:dyDescent="0.25">
      <c r="A38" s="73"/>
      <c r="B38" s="30">
        <v>35</v>
      </c>
      <c r="C38" s="73"/>
      <c r="D38" s="43" t="s">
        <v>96</v>
      </c>
      <c r="E38" s="32">
        <v>350</v>
      </c>
      <c r="F38" s="16">
        <f>'REITORIA-CEVEN'!J38+ESAG!J38+CEART!J38+FAED!J38+CEAD!J38+CEFID!J38+CERES!J38+CESFI!J38+CCT!J38+CEPLAN!J38+CEAVI!J38+CAV!J38+CEO!J38+CESMO!J38</f>
        <v>56</v>
      </c>
      <c r="G38" s="51">
        <f>'REITORIA-CEVEN'!J38-'REITORIA-CEVEN'!K38+ESAG!J38-ESAG!K38+CEART!J38-CEART!K38+FAED!J38-FAED!K38+CEAD!J38-CEAD!K38+CEFID!J38-CEFID!K38+CERES!J38-CERES!K38+CESFI!J38-CESFI!K38+CCT!J38-CCT!K38+CEPLAN!J38-CEPLAN!K38+CEAVI!J38-CEAVI!K38+CAV!J38-CAV!K38+CEO!J38-CEO!K38+CESMO!J38-CESMO!K38</f>
        <v>0</v>
      </c>
      <c r="H38" s="25">
        <f t="shared" si="2"/>
        <v>56</v>
      </c>
      <c r="I38" s="17">
        <f t="shared" si="3"/>
        <v>19600</v>
      </c>
      <c r="J38" s="17">
        <f t="shared" si="4"/>
        <v>0</v>
      </c>
    </row>
    <row r="39" spans="1:10" x14ac:dyDescent="0.25">
      <c r="A39" s="73"/>
      <c r="B39" s="30">
        <v>36</v>
      </c>
      <c r="C39" s="73"/>
      <c r="D39" s="45" t="s">
        <v>43</v>
      </c>
      <c r="E39" s="32">
        <v>250</v>
      </c>
      <c r="F39" s="16">
        <f>'REITORIA-CEVEN'!J39+ESAG!J39+CEART!J39+FAED!J39+CEAD!J39+CEFID!J39+CERES!J39+CESFI!J39+CCT!J39+CEPLAN!J39+CEAVI!J39+CAV!J39+CEO!J39+CESMO!J39</f>
        <v>4</v>
      </c>
      <c r="G39" s="51">
        <f>'REITORIA-CEVEN'!J39-'REITORIA-CEVEN'!K39+ESAG!J39-ESAG!K39+CEART!J39-CEART!K39+FAED!J39-FAED!K39+CEAD!J39-CEAD!K39+CEFID!J39-CEFID!K39+CERES!J39-CERES!K39+CESFI!J39-CESFI!K39+CCT!J39-CCT!K39+CEPLAN!J39-CEPLAN!K39+CEAVI!J39-CEAVI!K39+CAV!J39-CAV!K39+CEO!J39-CEO!K39+CESMO!J39-CESMO!K39</f>
        <v>0</v>
      </c>
      <c r="H39" s="25">
        <f t="shared" si="2"/>
        <v>4</v>
      </c>
      <c r="I39" s="17">
        <f t="shared" si="3"/>
        <v>1000</v>
      </c>
      <c r="J39" s="17">
        <f t="shared" si="4"/>
        <v>0</v>
      </c>
    </row>
    <row r="40" spans="1:10" x14ac:dyDescent="0.25">
      <c r="A40" s="73"/>
      <c r="B40" s="30">
        <v>37</v>
      </c>
      <c r="C40" s="73"/>
      <c r="D40" s="45" t="s">
        <v>44</v>
      </c>
      <c r="E40" s="32">
        <v>1000</v>
      </c>
      <c r="F40" s="16">
        <f>'REITORIA-CEVEN'!J40+ESAG!J40+CEART!J40+FAED!J40+CEAD!J40+CEFID!J40+CERES!J40+CESFI!J40+CCT!J40+CEPLAN!J40+CEAVI!J40+CAV!J40+CEO!J40+CESMO!J40</f>
        <v>2</v>
      </c>
      <c r="G40" s="51">
        <f>'REITORIA-CEVEN'!J40-'REITORIA-CEVEN'!K40+ESAG!J40-ESAG!K40+CEART!J40-CEART!K40+FAED!J40-FAED!K40+CEAD!J40-CEAD!K40+CEFID!J40-CEFID!K40+CERES!J40-CERES!K40+CESFI!J40-CESFI!K40+CCT!J40-CCT!K40+CEPLAN!J40-CEPLAN!K40+CEAVI!J40-CEAVI!K40+CAV!J40-CAV!K40+CEO!J40-CEO!K40+CESMO!J40-CESMO!K40</f>
        <v>0</v>
      </c>
      <c r="H40" s="25">
        <f t="shared" si="2"/>
        <v>2</v>
      </c>
      <c r="I40" s="17">
        <f t="shared" si="3"/>
        <v>2000</v>
      </c>
      <c r="J40" s="17">
        <f t="shared" si="4"/>
        <v>0</v>
      </c>
    </row>
    <row r="41" spans="1:10" x14ac:dyDescent="0.25">
      <c r="A41" s="73"/>
      <c r="B41" s="30">
        <v>38</v>
      </c>
      <c r="C41" s="73"/>
      <c r="D41" s="45" t="s">
        <v>97</v>
      </c>
      <c r="E41" s="32">
        <v>1200</v>
      </c>
      <c r="F41" s="16">
        <f>'REITORIA-CEVEN'!J41+ESAG!J41+CEART!J41+FAED!J41+CEAD!J41+CEFID!J41+CERES!J41+CESFI!J41+CCT!J41+CEPLAN!J41+CEAVI!J41+CAV!J41+CEO!J41+CESMO!J41</f>
        <v>6</v>
      </c>
      <c r="G41" s="51">
        <f>'REITORIA-CEVEN'!J41-'REITORIA-CEVEN'!K41+ESAG!J41-ESAG!K41+CEART!J41-CEART!K41+FAED!J41-FAED!K41+CEAD!J41-CEAD!K41+CEFID!J41-CEFID!K41+CERES!J41-CERES!K41+CESFI!J41-CESFI!K41+CCT!J41-CCT!K41+CEPLAN!J41-CEPLAN!K41+CEAVI!J41-CEAVI!K41+CAV!J41-CAV!K41+CEO!J41-CEO!K41+CESMO!J41-CESMO!K41</f>
        <v>0</v>
      </c>
      <c r="H41" s="25">
        <f t="shared" si="2"/>
        <v>6</v>
      </c>
      <c r="I41" s="17">
        <f t="shared" si="3"/>
        <v>7200</v>
      </c>
      <c r="J41" s="17">
        <f t="shared" si="4"/>
        <v>0</v>
      </c>
    </row>
    <row r="42" spans="1:10" ht="30" x14ac:dyDescent="0.25">
      <c r="A42" s="73"/>
      <c r="B42" s="30">
        <v>39</v>
      </c>
      <c r="C42" s="73"/>
      <c r="D42" s="45" t="s">
        <v>98</v>
      </c>
      <c r="E42" s="32">
        <v>1500</v>
      </c>
      <c r="F42" s="16">
        <f>'REITORIA-CEVEN'!J42+ESAG!J42+CEART!J42+FAED!J42+CEAD!J42+CEFID!J42+CERES!J42+CESFI!J42+CCT!J42+CEPLAN!J42+CEAVI!J42+CAV!J42+CEO!J42+CESMO!J42</f>
        <v>6</v>
      </c>
      <c r="G42" s="51">
        <f>'REITORIA-CEVEN'!J42-'REITORIA-CEVEN'!K42+ESAG!J42-ESAG!K42+CEART!J42-CEART!K42+FAED!J42-FAED!K42+CEAD!J42-CEAD!K42+CEFID!J42-CEFID!K42+CERES!J42-CERES!K42+CESFI!J42-CESFI!K42+CCT!J42-CCT!K42+CEPLAN!J42-CEPLAN!K42+CEAVI!J42-CEAVI!K42+CAV!J42-CAV!K42+CEO!J42-CEO!K42+CESMO!J42-CESMO!K42</f>
        <v>0</v>
      </c>
      <c r="H42" s="25">
        <f t="shared" si="2"/>
        <v>6</v>
      </c>
      <c r="I42" s="17">
        <f t="shared" si="3"/>
        <v>9000</v>
      </c>
      <c r="J42" s="17">
        <f t="shared" si="4"/>
        <v>0</v>
      </c>
    </row>
    <row r="43" spans="1:10" x14ac:dyDescent="0.25">
      <c r="A43" s="73"/>
      <c r="B43" s="30">
        <v>40</v>
      </c>
      <c r="C43" s="73"/>
      <c r="D43" s="45" t="s">
        <v>99</v>
      </c>
      <c r="E43" s="32">
        <v>1500</v>
      </c>
      <c r="F43" s="16">
        <f>'REITORIA-CEVEN'!J43+ESAG!J43+CEART!J43+FAED!J43+CEAD!J43+CEFID!J43+CERES!J43+CESFI!J43+CCT!J43+CEPLAN!J43+CEAVI!J43+CAV!J43+CEO!J43+CESMO!J43</f>
        <v>10</v>
      </c>
      <c r="G43" s="51">
        <f>'REITORIA-CEVEN'!J43-'REITORIA-CEVEN'!K43+ESAG!J43-ESAG!K43+CEART!J43-CEART!K43+FAED!J43-FAED!K43+CEAD!J43-CEAD!K43+CEFID!J43-CEFID!K43+CERES!J43-CERES!K43+CESFI!J43-CESFI!K43+CCT!J43-CCT!K43+CEPLAN!J43-CEPLAN!K43+CEAVI!J43-CEAVI!K43+CAV!J43-CAV!K43+CEO!J43-CEO!K43+CESMO!J43-CESMO!K43</f>
        <v>0</v>
      </c>
      <c r="H43" s="25">
        <f t="shared" si="2"/>
        <v>10</v>
      </c>
      <c r="I43" s="17">
        <f t="shared" si="3"/>
        <v>15000</v>
      </c>
      <c r="J43" s="17">
        <f t="shared" si="4"/>
        <v>0</v>
      </c>
    </row>
    <row r="44" spans="1:10" x14ac:dyDescent="0.25">
      <c r="A44" s="73"/>
      <c r="B44" s="30">
        <v>41</v>
      </c>
      <c r="C44" s="73"/>
      <c r="D44" s="45" t="s">
        <v>100</v>
      </c>
      <c r="E44" s="32">
        <v>1500</v>
      </c>
      <c r="F44" s="16">
        <f>'REITORIA-CEVEN'!J44+ESAG!J44+CEART!J44+FAED!J44+CEAD!J44+CEFID!J44+CERES!J44+CESFI!J44+CCT!J44+CEPLAN!J44+CEAVI!J44+CAV!J44+CEO!J44+CESMO!J44</f>
        <v>20</v>
      </c>
      <c r="G44" s="51">
        <f>'REITORIA-CEVEN'!J44-'REITORIA-CEVEN'!K44+ESAG!J44-ESAG!K44+CEART!J44-CEART!K44+FAED!J44-FAED!K44+CEAD!J44-CEAD!K44+CEFID!J44-CEFID!K44+CERES!J44-CERES!K44+CESFI!J44-CESFI!K44+CCT!J44-CCT!K44+CEPLAN!J44-CEPLAN!K44+CEAVI!J44-CEAVI!K44+CAV!J44-CAV!K44+CEO!J44-CEO!K44+CESMO!J44-CESMO!K44</f>
        <v>0</v>
      </c>
      <c r="H44" s="25">
        <f t="shared" si="2"/>
        <v>20</v>
      </c>
      <c r="I44" s="17">
        <f t="shared" si="3"/>
        <v>30000</v>
      </c>
      <c r="J44" s="17">
        <f t="shared" si="4"/>
        <v>0</v>
      </c>
    </row>
    <row r="45" spans="1:10" ht="30" x14ac:dyDescent="0.25">
      <c r="A45" s="73"/>
      <c r="B45" s="30">
        <v>42</v>
      </c>
      <c r="C45" s="73"/>
      <c r="D45" s="45" t="s">
        <v>45</v>
      </c>
      <c r="E45" s="32">
        <v>500</v>
      </c>
      <c r="F45" s="16">
        <f>'REITORIA-CEVEN'!J45+ESAG!J45+CEART!J45+FAED!J45+CEAD!J45+CEFID!J45+CERES!J45+CESFI!J45+CCT!J45+CEPLAN!J45+CEAVI!J45+CAV!J45+CEO!J45+CESMO!J45</f>
        <v>5</v>
      </c>
      <c r="G45" s="51">
        <f>'REITORIA-CEVEN'!J45-'REITORIA-CEVEN'!K45+ESAG!J45-ESAG!K45+CEART!J45-CEART!K45+FAED!J45-FAED!K45+CEAD!J45-CEAD!K45+CEFID!J45-CEFID!K45+CERES!J45-CERES!K45+CESFI!J45-CESFI!K45+CCT!J45-CCT!K45+CEPLAN!J45-CEPLAN!K45+CEAVI!J45-CEAVI!K45+CAV!J45-CAV!K45+CEO!J45-CEO!K45+CESMO!J45-CESMO!K45</f>
        <v>0</v>
      </c>
      <c r="H45" s="25">
        <f t="shared" si="2"/>
        <v>5</v>
      </c>
      <c r="I45" s="17">
        <f t="shared" si="3"/>
        <v>2500</v>
      </c>
      <c r="J45" s="17">
        <f t="shared" si="4"/>
        <v>0</v>
      </c>
    </row>
    <row r="46" spans="1:10" x14ac:dyDescent="0.25">
      <c r="A46" s="73"/>
      <c r="B46" s="30">
        <v>43</v>
      </c>
      <c r="C46" s="73"/>
      <c r="D46" s="45" t="s">
        <v>101</v>
      </c>
      <c r="E46" s="32">
        <v>500</v>
      </c>
      <c r="F46" s="16">
        <f>'REITORIA-CEVEN'!J46+ESAG!J46+CEART!J46+FAED!J46+CEAD!J46+CEFID!J46+CERES!J46+CESFI!J46+CCT!J46+CEPLAN!J46+CEAVI!J46+CAV!J46+CEO!J46+CESMO!J46</f>
        <v>3</v>
      </c>
      <c r="G46" s="51">
        <f>'REITORIA-CEVEN'!J46-'REITORIA-CEVEN'!K46+ESAG!J46-ESAG!K46+CEART!J46-CEART!K46+FAED!J46-FAED!K46+CEAD!J46-CEAD!K46+CEFID!J46-CEFID!K46+CERES!J46-CERES!K46+CESFI!J46-CESFI!K46+CCT!J46-CCT!K46+CEPLAN!J46-CEPLAN!K46+CEAVI!J46-CEAVI!K46+CAV!J46-CAV!K46+CEO!J46-CEO!K46+CESMO!J46-CESMO!K46</f>
        <v>0</v>
      </c>
      <c r="H46" s="25">
        <f t="shared" si="2"/>
        <v>3</v>
      </c>
      <c r="I46" s="17">
        <f t="shared" si="3"/>
        <v>1500</v>
      </c>
      <c r="J46" s="17">
        <f t="shared" si="4"/>
        <v>0</v>
      </c>
    </row>
    <row r="47" spans="1:10" x14ac:dyDescent="0.25">
      <c r="A47" s="73"/>
      <c r="B47" s="30">
        <v>44</v>
      </c>
      <c r="C47" s="73"/>
      <c r="D47" s="45" t="s">
        <v>46</v>
      </c>
      <c r="E47" s="32">
        <v>1000</v>
      </c>
      <c r="F47" s="16">
        <f>'REITORIA-CEVEN'!J47+ESAG!J47+CEART!J47+FAED!J47+CEAD!J47+CEFID!J47+CERES!J47+CESFI!J47+CCT!J47+CEPLAN!J47+CEAVI!J47+CAV!J47+CEO!J47+CESMO!J47</f>
        <v>4</v>
      </c>
      <c r="G47" s="51">
        <f>'REITORIA-CEVEN'!J47-'REITORIA-CEVEN'!K47+ESAG!J47-ESAG!K47+CEART!J47-CEART!K47+FAED!J47-FAED!K47+CEAD!J47-CEAD!K47+CEFID!J47-CEFID!K47+CERES!J47-CERES!K47+CESFI!J47-CESFI!K47+CCT!J47-CCT!K47+CEPLAN!J47-CEPLAN!K47+CEAVI!J47-CEAVI!K47+CAV!J47-CAV!K47+CEO!J47-CEO!K47+CESMO!J47-CESMO!K47</f>
        <v>0</v>
      </c>
      <c r="H47" s="25">
        <f t="shared" si="2"/>
        <v>4</v>
      </c>
      <c r="I47" s="17">
        <f t="shared" si="3"/>
        <v>4000</v>
      </c>
      <c r="J47" s="17">
        <f t="shared" si="4"/>
        <v>0</v>
      </c>
    </row>
    <row r="48" spans="1:10" ht="30" x14ac:dyDescent="0.25">
      <c r="A48" s="73"/>
      <c r="B48" s="30">
        <v>45</v>
      </c>
      <c r="C48" s="73"/>
      <c r="D48" s="45" t="s">
        <v>47</v>
      </c>
      <c r="E48" s="32">
        <v>1500</v>
      </c>
      <c r="F48" s="16">
        <f>'REITORIA-CEVEN'!J48+ESAG!J48+CEART!J48+FAED!J48+CEAD!J48+CEFID!J48+CERES!J48+CESFI!J48+CCT!J48+CEPLAN!J48+CEAVI!J48+CAV!J48+CEO!J48+CESMO!J48</f>
        <v>10</v>
      </c>
      <c r="G48" s="51">
        <f>'REITORIA-CEVEN'!J48-'REITORIA-CEVEN'!K48+ESAG!J48-ESAG!K48+CEART!J48-CEART!K48+FAED!J48-FAED!K48+CEAD!J48-CEAD!K48+CEFID!J48-CEFID!K48+CERES!J48-CERES!K48+CESFI!J48-CESFI!K48+CCT!J48-CCT!K48+CEPLAN!J48-CEPLAN!K48+CEAVI!J48-CEAVI!K48+CAV!J48-CAV!K48+CEO!J48-CEO!K48+CESMO!J48-CESMO!K48</f>
        <v>0</v>
      </c>
      <c r="H48" s="25">
        <f t="shared" si="2"/>
        <v>10</v>
      </c>
      <c r="I48" s="17">
        <f t="shared" si="3"/>
        <v>15000</v>
      </c>
      <c r="J48" s="17">
        <f t="shared" si="4"/>
        <v>0</v>
      </c>
    </row>
    <row r="49" spans="1:10" x14ac:dyDescent="0.25">
      <c r="A49" s="73"/>
      <c r="B49" s="30">
        <v>46</v>
      </c>
      <c r="C49" s="73"/>
      <c r="D49" s="43" t="s">
        <v>102</v>
      </c>
      <c r="E49" s="32">
        <v>500</v>
      </c>
      <c r="F49" s="16">
        <f>'REITORIA-CEVEN'!J49+ESAG!J49+CEART!J49+FAED!J49+CEAD!J49+CEFID!J49+CERES!J49+CESFI!J49+CCT!J49+CEPLAN!J49+CEAVI!J49+CAV!J49+CEO!J49+CESMO!J49</f>
        <v>17</v>
      </c>
      <c r="G49" s="51">
        <f>'REITORIA-CEVEN'!J49-'REITORIA-CEVEN'!K49+ESAG!J49-ESAG!K49+CEART!J49-CEART!K49+FAED!J49-FAED!K49+CEAD!J49-CEAD!K49+CEFID!J49-CEFID!K49+CERES!J49-CERES!K49+CESFI!J49-CESFI!K49+CCT!J49-CCT!K49+CEPLAN!J49-CEPLAN!K49+CEAVI!J49-CEAVI!K49+CAV!J49-CAV!K49+CEO!J49-CEO!K49+CESMO!J49-CESMO!K49</f>
        <v>0</v>
      </c>
      <c r="H49" s="25">
        <f t="shared" si="2"/>
        <v>17</v>
      </c>
      <c r="I49" s="17">
        <f t="shared" si="3"/>
        <v>8500</v>
      </c>
      <c r="J49" s="17">
        <f t="shared" si="4"/>
        <v>0</v>
      </c>
    </row>
    <row r="50" spans="1:10" x14ac:dyDescent="0.25">
      <c r="A50" s="74"/>
      <c r="B50" s="30">
        <v>47</v>
      </c>
      <c r="C50" s="74"/>
      <c r="D50" s="45" t="s">
        <v>48</v>
      </c>
      <c r="E50" s="32">
        <v>2500</v>
      </c>
      <c r="F50" s="16">
        <f>'REITORIA-CEVEN'!J50+ESAG!J50+CEART!J50+FAED!J50+CEAD!J50+CEFID!J50+CERES!J50+CESFI!J50+CCT!J50+CEPLAN!J50+CEAVI!J50+CAV!J50+CEO!J50+CESMO!J50</f>
        <v>5</v>
      </c>
      <c r="G50" s="51">
        <f>'REITORIA-CEVEN'!J50-'REITORIA-CEVEN'!K50+ESAG!J50-ESAG!K50+CEART!J50-CEART!K50+FAED!J50-FAED!K50+CEAD!J50-CEAD!K50+CEFID!J50-CEFID!K50+CERES!J50-CERES!K50+CESFI!J50-CESFI!K50+CCT!J50-CCT!K50+CEPLAN!J50-CEPLAN!K50+CEAVI!J50-CEAVI!K50+CAV!J50-CAV!K50+CEO!J50-CEO!K50+CESMO!J50-CESMO!K50</f>
        <v>0</v>
      </c>
      <c r="H50" s="25">
        <f t="shared" si="2"/>
        <v>5</v>
      </c>
      <c r="I50" s="17">
        <f t="shared" si="3"/>
        <v>12500</v>
      </c>
      <c r="J50" s="17">
        <f t="shared" si="4"/>
        <v>0</v>
      </c>
    </row>
    <row r="51" spans="1:10" x14ac:dyDescent="0.25">
      <c r="A51" s="28"/>
      <c r="B51" s="28"/>
      <c r="C51" s="2"/>
      <c r="D51" s="2"/>
      <c r="E51" s="2"/>
      <c r="F51" s="67">
        <f>SUM(F4:F50)</f>
        <v>10053</v>
      </c>
      <c r="G51" s="2"/>
      <c r="H51" s="2"/>
      <c r="I51" s="29">
        <f>SUM(I4:I50)</f>
        <v>3299400</v>
      </c>
      <c r="J51" s="29">
        <f>SUM(J4:J50)</f>
        <v>15600</v>
      </c>
    </row>
    <row r="52" spans="1:10" x14ac:dyDescent="0.25">
      <c r="A52" s="28"/>
      <c r="B52" s="28"/>
      <c r="C52" s="2"/>
      <c r="D52" s="2"/>
      <c r="E52" s="2"/>
      <c r="F52" s="2"/>
      <c r="G52" s="2"/>
      <c r="H52" s="2"/>
    </row>
    <row r="53" spans="1:10" x14ac:dyDescent="0.25">
      <c r="A53" s="28"/>
      <c r="B53" s="28"/>
      <c r="C53" s="2"/>
      <c r="D53" s="2"/>
      <c r="E53" s="2"/>
      <c r="F53" s="2"/>
      <c r="G53" s="2"/>
      <c r="H53" s="2"/>
    </row>
    <row r="54" spans="1:10" ht="15.75" x14ac:dyDescent="0.25">
      <c r="A54" s="28"/>
      <c r="B54" s="28"/>
      <c r="C54" s="2"/>
      <c r="D54" s="2"/>
      <c r="E54" s="2"/>
      <c r="F54" s="80" t="str">
        <f>A1</f>
        <v>PE 1025/2024 SRP (SGPE DE ORIGEM: 31860/2024)</v>
      </c>
      <c r="G54" s="80"/>
      <c r="H54" s="80"/>
      <c r="I54" s="80"/>
      <c r="J54" s="80"/>
    </row>
    <row r="55" spans="1:10" ht="15.75" x14ac:dyDescent="0.25">
      <c r="A55" s="28"/>
      <c r="B55" s="28"/>
      <c r="C55" s="2"/>
      <c r="D55" s="2"/>
      <c r="E55" s="2"/>
      <c r="F55" s="80" t="str">
        <f>D1</f>
        <v>OBJETO: contratação de Empresa Especializada para prestação de sonorização, iluminação, palco, tenda, projeção de imagens e serviços relacionados para atender a Demanda de Eventos da Udesc</v>
      </c>
      <c r="G55" s="80"/>
      <c r="H55" s="80"/>
      <c r="I55" s="80"/>
      <c r="J55" s="80"/>
    </row>
    <row r="56" spans="1:10" ht="15.75" x14ac:dyDescent="0.25">
      <c r="A56" s="28"/>
      <c r="B56" s="28"/>
      <c r="C56" s="2"/>
      <c r="D56" s="2"/>
      <c r="E56" s="2"/>
      <c r="F56" s="80" t="str">
        <f>G1</f>
        <v>VIGÊNCIA DA ATA: 20/09/2024 até 20/09/2025</v>
      </c>
      <c r="G56" s="80"/>
      <c r="H56" s="80"/>
      <c r="I56" s="80"/>
      <c r="J56" s="80"/>
    </row>
    <row r="57" spans="1:10" ht="15.75" x14ac:dyDescent="0.25">
      <c r="F57" s="10" t="s">
        <v>7</v>
      </c>
      <c r="G57" s="11"/>
      <c r="H57" s="11"/>
      <c r="I57" s="11"/>
      <c r="J57" s="6">
        <f>I51</f>
        <v>3299400</v>
      </c>
    </row>
    <row r="58" spans="1:10" ht="15.75" x14ac:dyDescent="0.25">
      <c r="F58" s="12" t="s">
        <v>8</v>
      </c>
      <c r="G58" s="13"/>
      <c r="H58" s="13"/>
      <c r="I58" s="13"/>
      <c r="J58" s="7">
        <f>J51</f>
        <v>15600</v>
      </c>
    </row>
    <row r="59" spans="1:10" ht="15.75" x14ac:dyDescent="0.25">
      <c r="F59" s="12" t="s">
        <v>9</v>
      </c>
      <c r="G59" s="13"/>
      <c r="H59" s="13"/>
      <c r="I59" s="13"/>
      <c r="J59" s="9"/>
    </row>
    <row r="60" spans="1:10" ht="15.75" x14ac:dyDescent="0.25">
      <c r="F60" s="14" t="s">
        <v>10</v>
      </c>
      <c r="G60" s="15"/>
      <c r="H60" s="15"/>
      <c r="I60" s="15"/>
      <c r="J60" s="8">
        <f>J58/J57</f>
        <v>4.7281323877068557E-3</v>
      </c>
    </row>
    <row r="61" spans="1:10" ht="15.75" x14ac:dyDescent="0.25">
      <c r="F61" s="77" t="s">
        <v>108</v>
      </c>
      <c r="G61" s="78"/>
      <c r="H61" s="78"/>
      <c r="I61" s="78"/>
      <c r="J61" s="79"/>
    </row>
    <row r="62" spans="1:10" x14ac:dyDescent="0.25">
      <c r="F62" s="26"/>
      <c r="G62" s="27"/>
    </row>
    <row r="96" spans="6:8" x14ac:dyDescent="0.25">
      <c r="F96" s="2"/>
      <c r="G96" s="2"/>
      <c r="H96" s="2"/>
    </row>
    <row r="97" spans="6:8" x14ac:dyDescent="0.25">
      <c r="F97" s="2"/>
      <c r="G97" s="2"/>
      <c r="H97" s="2"/>
    </row>
    <row r="98" spans="6:8" x14ac:dyDescent="0.25">
      <c r="F98" s="2"/>
      <c r="G98" s="2"/>
      <c r="H98" s="2"/>
    </row>
    <row r="99" spans="6:8" x14ac:dyDescent="0.25">
      <c r="F99" s="2"/>
      <c r="G99" s="2"/>
      <c r="H99" s="2"/>
    </row>
    <row r="100" spans="6:8" x14ac:dyDescent="0.25">
      <c r="F100" s="2"/>
      <c r="G100" s="2"/>
      <c r="H100" s="2"/>
    </row>
    <row r="101" spans="6:8" x14ac:dyDescent="0.25">
      <c r="F101" s="2"/>
      <c r="G101" s="2"/>
      <c r="H101" s="2"/>
    </row>
    <row r="102" spans="6:8" x14ac:dyDescent="0.25">
      <c r="F102" s="2"/>
      <c r="G102" s="2"/>
      <c r="H102" s="2"/>
    </row>
    <row r="103" spans="6:8" x14ac:dyDescent="0.25">
      <c r="F103" s="2"/>
      <c r="G103" s="2"/>
      <c r="H103" s="2"/>
    </row>
  </sheetData>
  <mergeCells count="10">
    <mergeCell ref="C4:C50"/>
    <mergeCell ref="F61:J61"/>
    <mergeCell ref="F54:J54"/>
    <mergeCell ref="F55:J55"/>
    <mergeCell ref="A1:C1"/>
    <mergeCell ref="F56:J56"/>
    <mergeCell ref="A2:J2"/>
    <mergeCell ref="D1:F1"/>
    <mergeCell ref="G1:J1"/>
    <mergeCell ref="A4:A50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REITORIA-CEVEN</vt:lpstr>
      <vt:lpstr>ESAG</vt:lpstr>
      <vt:lpstr>CEART</vt:lpstr>
      <vt:lpstr>FAED</vt:lpstr>
      <vt:lpstr>CEAD</vt:lpstr>
      <vt:lpstr>CEFID</vt:lpstr>
      <vt:lpstr>CERES</vt:lpstr>
      <vt:lpstr>CESFI</vt:lpstr>
      <vt:lpstr>CCT</vt:lpstr>
      <vt:lpstr>CEPLAN</vt:lpstr>
      <vt:lpstr>CEAVI</vt:lpstr>
      <vt:lpstr>CAV</vt:lpstr>
      <vt:lpstr>CEO</vt:lpstr>
      <vt:lpstr>CESMO</vt:lpstr>
      <vt:lpstr>GESTOR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Larissa Schlickmann</cp:lastModifiedBy>
  <cp:lastPrinted>2014-06-04T18:55:53Z</cp:lastPrinted>
  <dcterms:created xsi:type="dcterms:W3CDTF">2010-06-19T20:43:11Z</dcterms:created>
  <dcterms:modified xsi:type="dcterms:W3CDTF">2024-11-01T01:39:10Z</dcterms:modified>
</cp:coreProperties>
</file>