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L:\05. Controle atas registro de preços\"/>
    </mc:Choice>
  </mc:AlternateContent>
  <xr:revisionPtr revIDLastSave="0" documentId="13_ncr:1_{03ED889D-DDBF-4BA4-8BC3-C1D6B3A1B2B7}" xr6:coauthVersionLast="47" xr6:coauthVersionMax="47" xr10:uidLastSave="{00000000-0000-0000-0000-000000000000}"/>
  <bookViews>
    <workbookView xWindow="28680" yWindow="-120" windowWidth="29040" windowHeight="15720" tabRatio="917" firstSheet="9" activeTab="9" xr2:uid="{00000000-000D-0000-FFFF-FFFF00000000}"/>
  </bookViews>
  <sheets>
    <sheet name="FAED" sheetId="165" state="hidden" r:id="rId1"/>
    <sheet name="REITORIA" sheetId="180" state="hidden" r:id="rId2"/>
    <sheet name="CEFID" sheetId="181" state="hidden" r:id="rId3"/>
    <sheet name="CEFID PROJETO" sheetId="182" state="hidden" r:id="rId4"/>
    <sheet name="CEART" sheetId="183" state="hidden" r:id="rId5"/>
    <sheet name="CEAD" sheetId="184" state="hidden" r:id="rId6"/>
    <sheet name="CEAD PROJETO" sheetId="185" state="hidden" r:id="rId7"/>
    <sheet name="MESC" sheetId="186" state="hidden" r:id="rId8"/>
    <sheet name="ESAG" sheetId="187" state="hidden" r:id="rId9"/>
    <sheet name="CESFI" sheetId="188" r:id="rId10"/>
    <sheet name="CEAVI" sheetId="189" state="hidden" r:id="rId11"/>
    <sheet name="CERES" sheetId="190" state="hidden" r:id="rId12"/>
    <sheet name="CERES PROJETO" sheetId="191" state="hidden" r:id="rId13"/>
    <sheet name="GESTOR" sheetId="192" state="hidden" r:id="rId14"/>
  </sheets>
  <definedNames>
    <definedName name="_PE1451">OFFSET(#REF!,(MATCH(SMALL(#REF!,ROW()-10),#REF!,0)-1),0)</definedName>
    <definedName name="diasuteis">#REF!</definedName>
    <definedName name="Ferias">#REF!</definedName>
    <definedName name="RD">OFFSET(#REF!,(MATCH(SMALL(#REF!,ROW()-10),#REF!,0)-1),0)</definedName>
    <definedName name="tes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88" l="1"/>
  <c r="K8" i="188" l="1"/>
  <c r="I16" i="192" l="1"/>
  <c r="I15" i="192"/>
  <c r="I4" i="192"/>
  <c r="I14" i="192"/>
  <c r="I13" i="192"/>
  <c r="J4" i="192" s="1"/>
  <c r="I12" i="192"/>
  <c r="I11" i="192"/>
  <c r="I10" i="192"/>
  <c r="I9" i="192"/>
  <c r="I8" i="192"/>
  <c r="I7" i="192"/>
  <c r="I6" i="192"/>
  <c r="I5" i="192"/>
  <c r="I4" i="191" l="1"/>
  <c r="J4" i="191" s="1"/>
  <c r="I7" i="190"/>
  <c r="J7" i="190" s="1"/>
  <c r="I6" i="190"/>
  <c r="J6" i="190" s="1"/>
  <c r="I5" i="190"/>
  <c r="J5" i="190" s="1"/>
  <c r="I4" i="190"/>
  <c r="J4" i="190" s="1"/>
  <c r="I4" i="189"/>
  <c r="J4" i="189" s="1"/>
  <c r="I7" i="188"/>
  <c r="J7" i="188" s="1"/>
  <c r="I6" i="188"/>
  <c r="J6" i="188" s="1"/>
  <c r="I5" i="188"/>
  <c r="J5" i="188" s="1"/>
  <c r="I4" i="188"/>
  <c r="J4" i="188" s="1"/>
  <c r="I7" i="187"/>
  <c r="J7" i="187" s="1"/>
  <c r="I6" i="187"/>
  <c r="J6" i="187" s="1"/>
  <c r="I5" i="187"/>
  <c r="J5" i="187" s="1"/>
  <c r="I4" i="187"/>
  <c r="J4" i="187" s="1"/>
  <c r="I6" i="186"/>
  <c r="J6" i="186" s="1"/>
  <c r="I5" i="186"/>
  <c r="J5" i="186" s="1"/>
  <c r="I4" i="186"/>
  <c r="J4" i="186" s="1"/>
  <c r="I4" i="185"/>
  <c r="J4" i="185" s="1"/>
  <c r="I6" i="184"/>
  <c r="J6" i="184" s="1"/>
  <c r="I5" i="184"/>
  <c r="J5" i="184" s="1"/>
  <c r="I4" i="184"/>
  <c r="J4" i="184" s="1"/>
  <c r="I7" i="183"/>
  <c r="J7" i="183" s="1"/>
  <c r="I6" i="183"/>
  <c r="J6" i="183" s="1"/>
  <c r="I5" i="183"/>
  <c r="J5" i="183" s="1"/>
  <c r="I4" i="183"/>
  <c r="J4" i="183" s="1"/>
  <c r="I5" i="182"/>
  <c r="J5" i="182" s="1"/>
  <c r="I4" i="182"/>
  <c r="J4" i="182" s="1"/>
  <c r="I5" i="181"/>
  <c r="J5" i="181" s="1"/>
  <c r="I4" i="181"/>
  <c r="J4" i="181" s="1"/>
  <c r="I7" i="180"/>
  <c r="J7" i="180" s="1"/>
  <c r="I6" i="180"/>
  <c r="J6" i="180" s="1"/>
  <c r="I5" i="180"/>
  <c r="J5" i="180" s="1"/>
  <c r="I4" i="180"/>
  <c r="J4" i="180" s="1"/>
  <c r="I6" i="165" l="1"/>
  <c r="J6" i="165" s="1"/>
  <c r="I5" i="165"/>
  <c r="J5" i="165" s="1"/>
  <c r="I4" i="165"/>
  <c r="J4" i="16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tc={DBF1420C-1314-4F97-B5D3-25CC293F7B82}</author>
    <author>tc={9167BA14-DF50-42D1-8D29-754A9026F0B7}</author>
  </authors>
  <commentList>
    <comment ref="K5" authorId="0" shapeId="0" xr:uid="{DBF1420C-1314-4F97-B5D3-25CC293F7B82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Pedido inicialmente 400, mas foi reduzido para 380 unidades</t>
      </text>
    </comment>
    <comment ref="K6" authorId="1" shapeId="0" xr:uid="{9167BA14-DF50-42D1-8D29-754A9026F0B7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Pedido inicialmente 200, mas foi reduzido para 160 unidades.</t>
      </text>
    </comment>
  </commentList>
</comments>
</file>

<file path=xl/sharedStrings.xml><?xml version="1.0" encoding="utf-8"?>
<sst xmlns="http://schemas.openxmlformats.org/spreadsheetml/2006/main" count="748" uniqueCount="33">
  <si>
    <t>Saldo / Automático</t>
  </si>
  <si>
    <t>...../...../......</t>
  </si>
  <si>
    <t>ALERTA</t>
  </si>
  <si>
    <t>Item</t>
  </si>
  <si>
    <t>Unidade</t>
  </si>
  <si>
    <t>Lote</t>
  </si>
  <si>
    <t>Qtde Registrada</t>
  </si>
  <si>
    <t xml:space="preserve">CENTRO PARTICIPANTE: </t>
  </si>
  <si>
    <t>Especificação</t>
  </si>
  <si>
    <t>Empresa</t>
  </si>
  <si>
    <t>Preço  Unitário</t>
  </si>
  <si>
    <r>
      <rPr>
        <b/>
        <sz val="11"/>
        <color indexed="8"/>
        <rFont val="Calibri"/>
        <family val="2"/>
      </rPr>
      <t xml:space="preserve">COFFEE BREAK TIPO 1 (cardápio mínimo por pessoa): </t>
    </r>
    <r>
      <rPr>
        <sz val="10"/>
        <rFont val="Arial"/>
      </rPr>
      <t xml:space="preserve">
•	Café, categoria superior, não adoçado, em temperatura quente mantida em garrafas térmicas - quantitativo por pessoa (180 ml);
•	 Leite desnatado, processado em UHT, em temperatura quente mantida em garrafas térmicas - quantitativo por pessoa (50 ml); 
•	Água mineral potável, natural, sem gás, gelada - quantitativo por pessoa (100 ml);
•	Bolo de chocolate ou cenoura - quantitativo por pessoa 2 pedaços ou unidades (mínimo 30 g cada);
•	Bolo banana ou laranja   - quantitativo por pessoa 2 pedaços ou unidades (mínimo 30 g cada);
•	Mini sanduíches - quantitativo por pessoa 2 unidades (mínimo 30 g cada);
•	Mini pão de queijo - quantitativo por pessoa 2 unidades (mínimo 25 g cada).</t>
    </r>
  </si>
  <si>
    <r>
      <rPr>
        <b/>
        <sz val="11"/>
        <color indexed="8"/>
        <rFont val="Calibri"/>
        <family val="2"/>
      </rPr>
      <t>COFFEE BREAK TIPO 2 (cardápio mínimo por pessoa)</t>
    </r>
    <r>
      <rPr>
        <sz val="10"/>
        <rFont val="Arial"/>
      </rPr>
      <t xml:space="preserve">
•	Café, categoria superior, não adoçado, em temperatura quente mantida em garrafas térmicas - quantitativo por pessoa 180 ml;
•	Leite desnatado, processado em UHT, em temperatura quente mantida em garrafas térmicas - quantitativo por pessoa 50 ml;
•	Água mineral potável, natural, sem gás, gelada - quantitativo por pessoa 100 ml;
•	Suco de fruta natural ou de polpa gelado (opções: laranja, manga, uva, maracujá) - quantitativo por pessoa 200 ml;
•	Bolo de chocolate ou cenoura - quantitativo por pessoa 2 pedaços ou unidades (mínimo 30 g cada);
•	Bolo de banana ou laranja - quantitativo por pessoa 2 pedaços ou unidades (mínimo 30 g cada);
•	Mini sanduíches - quantitativo por pessoa 2 unidades (mínimo 30 g cada);
•	Mini pão de queijo - quantitativo por pessoa 2 unidades (mínimo 25 g cada);
•	Bolinhos de queijo - quantitativo por pessoa 2 unidades (mínimo 25 g cada);
•	Empanado (opções: vegetais, frango, queijo, carne) - quantitativo por pessoa 1 unidade (mínimo 30 g cada).</t>
    </r>
  </si>
  <si>
    <r>
      <rPr>
        <b/>
        <sz val="11"/>
        <color indexed="8"/>
        <rFont val="Calibri"/>
        <family val="2"/>
      </rPr>
      <t>COFFEE BREAK TIPO 3 (cardápio mínimo por pessoa)</t>
    </r>
    <r>
      <rPr>
        <sz val="10"/>
        <rFont val="Arial"/>
      </rPr>
      <t xml:space="preserve">
•	Café, categoria superior, não adoçado, em temperatura quente mantida em garrafas térmicas de aço inox - quantitativo por pessoa 180 ml;
•	Leite desnatado, processado em UHT, em temperatura quente mantida em garrafas térmicas de aço inox - quantitativo por pessoa 50 ml;
•	Água mineral potável, natural, sem gás, gelada - quantitativo por pessoa 100 ml;
•	Suco de fruta natural ou de polpa gelado (opções: laranja, manga, uva, maracujá) - quantitativo por pessoa 200 ml;
•	Iogurte - 02 sabores (opções: ameixa, coco, morango) - quantitativo por pessoa 50 ml (para cada);
•	Bolo de chocolate ou cenoura - quantitativo por pessoa 2 pedaços ou unidades (mínimo 30 g cada);
•	Bolo de banana ou coco 2 pedaços ou unidades - quantitativo por pessoa (mínimo 30 g cada);
•	Mini sanduíches - quantitativo por pessoa 2 unidades (mínimo 30 g cada);
•	Mini pão de queijo - quantitativo por pessoa 2 unidades (mínimo 25 g cada);
•	Bolinhos de queijo - quantitativo por pessoa 2 unidades (mínimo 25 g cada);
•	Empanado (opções: vegetais, frango, queijo, carne) - quantitativo por pessoa 1 unidade (mínimo 30 g cada);
•	Mini pastel assado (queijo) ou mini coxinha (frango) - quantitativo por pessoa 2 unidades (mínimo 30 g cada).</t>
    </r>
  </si>
  <si>
    <r>
      <rPr>
        <b/>
        <sz val="11"/>
        <color indexed="8"/>
        <rFont val="Calibri"/>
        <family val="2"/>
      </rPr>
      <t>COQUETEL (cardápio mínimo por pessoa)</t>
    </r>
    <r>
      <rPr>
        <sz val="10"/>
        <rFont val="Arial"/>
      </rPr>
      <t xml:space="preserve">
•	Suco de fruta natural ou de polpa, gelado – 02 sabores (laranja e uva) - quantitativo por pessoa 180 ml;
•	Refrigerante (02 sabores normais) - quantitativo por pessoa 50 ml;
•	Água mineral potável, natural, sem gás, gelada ¬ quantitativo por pessoa 100 ml;
•	Água mineral potável, natural, com gás, gelada ¬- quantitativo por pessoa 200 ml;
•	Iogurte - 02 sabores (opções: ameixa, coco, morango) - quantitativo por pessoa 50 ml (para cada)
•	Canapé com patê de atum - quantitativo por pessoa 2 pedaços ou unidades (mínimo 30 g cada);
•	Canapé com pasta de ricota e ervas finas - quantitativo por pessoa 2 pedaços ou unidades (mínimo 30 g cada);
•	Casquinha de açafrão com pasta de berinjela - quantitativo por pessoa 2 pedaços ou unidades (mínimo 30 g cada);
•	Casquinha integral com pasta de linguado - quantitativo por pessoa 2 pedaços ou unidades (mínimo 30 g cada);
•	Bolinho de aipim com carne seca - quantitativo por pessoa 2 unidades (mínimo 50 g cada)
•	Croquete de salmão, - quantitativo por pessoa 2 unidades (mínimo 30 g cada);
•	   Mini empada gratinada de frango - quantitativo por pessoa 2 unidades (mínimo 30 g cada);
•	Mini bruschetta de mussarela, tomate concassé e manjericão - quantitativo por pessoa 2 unidades (mínimo 30 g cada).</t>
    </r>
  </si>
  <si>
    <t>Detalhamento</t>
  </si>
  <si>
    <t>339030.15</t>
  </si>
  <si>
    <t>Serviço</t>
  </si>
  <si>
    <r>
      <t xml:space="preserve">CENTRO PARTICIPANTE: </t>
    </r>
    <r>
      <rPr>
        <b/>
        <sz val="11"/>
        <rFont val="Calibri"/>
        <family val="2"/>
        <scheme val="minor"/>
      </rPr>
      <t>GESTOR</t>
    </r>
  </si>
  <si>
    <t>Coffee Break e Coquetel</t>
  </si>
  <si>
    <t>Total Gegistrado / Parcial</t>
  </si>
  <si>
    <t>Total Geral Registrado</t>
  </si>
  <si>
    <t>PROCESSO: PE 0669/2024/UDESC</t>
  </si>
  <si>
    <t xml:space="preserve"> AF/OS nº  xxxx/2024 Qtde. DT</t>
  </si>
  <si>
    <t>S. T GASTRONOMIA LTDA EPP – CNPJ: 02.175.397/0001-88</t>
  </si>
  <si>
    <t>SABORES CAFÉ LTDA–CNPJ: 44.018.726/0001-27</t>
  </si>
  <si>
    <t xml:space="preserve"> CARLITO HERMANN &amp; CIA LTDACNPJ: 00.923.208/0001-82</t>
  </si>
  <si>
    <t>GEAN MICHEL ANDRADE BITENCOURTCNPJ: 41.302.367/0001-47</t>
  </si>
  <si>
    <t xml:space="preserve">     CARLITO HERMANN &amp; CIA LTDACNPJ: 00.923.208/0001-82</t>
  </si>
  <si>
    <t>COFFEE BREAK TIPO 2 (cardápio mínimo por pessoa)
•	Café, categoria superior, não adoçado, em temperatura quente mantida em garrafas térmicas - quantitativo por pessoa 180 ml;
•	Leite desnatado, processado em UHT, em temperatura quente mantida em garrafas térmicas - quantitativo por pessoa 50 ml;
•	Água mineral potável, natural, sem gás, gelada - quantitativo por pessoa 100 ml;
•	Suco de fruta natural ou de polpa gelado (opções: laranja, manga, uva, maracujá) - quantitativo por pessoa 200 ml;
•	Bolo de chocolate ou cenoura - quantitativo por pessoa 2 pedaços ou unidades (mínimo 30 g cada);
•	Bolo de banana ou laranja - quantitativo por pessoa 2 pedaços ou unidades (mínimo 30 g cada);
•	Mini sanduíches - quantitativo por pessoa 2 unidades (mínimo 30 g cada);
•	Mini pão de queijo - quantitativo por pessoa 2 unidades (mínimo 25 g cada);
•	Bolinhos de queijo - quantitativo por pessoa 2 unidades (mínimo 25 g cada);
•	Empanado (opções: vegetais, frango, queijo, carne) - quantitativo por pessoa 1 unidade (mínimo 30 g cada).</t>
  </si>
  <si>
    <t>VIGÊNCIA DA ATA: 11/10/2024 até 11/10/2025</t>
  </si>
  <si>
    <t xml:space="preserve"> AF/OS nº  2467/2024 Qtde. DT</t>
  </si>
  <si>
    <t xml:space="preserve"> AF/OS nº  2594/2024 Qtde. 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</si>
</sst>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  <numFmt numFmtId="166" formatCode="#,##0;[Red]#,##0"/>
    <numFmt numFmtId="167" formatCode="_-* #,##0.00\ &quot;€&quot;_-;\-* #,##0.00\ &quot;€&quot;_-;_-* &quot;-&quot;??\ &quot;€&quot;_-;_-@_-"/>
    <numFmt numFmtId="168" formatCode="&quot;R$&quot;\ #,##0.00"/>
    <numFmt numFmtId="169" formatCode="0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mbria"/>
      <family val="2"/>
      <scheme val="major"/>
    </font>
    <font>
      <sz val="11"/>
      <name val="Cambria"/>
      <family val="1"/>
    </font>
    <font>
      <sz val="12"/>
      <name val="Calibri"/>
      <family val="2"/>
      <scheme val="minor"/>
    </font>
    <font>
      <sz val="9"/>
      <color indexed="81"/>
      <name val="Segoe UI"/>
      <charset val="1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0"/>
        <bgColor indexed="10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/>
    <xf numFmtId="164" fontId="2" fillId="0" borderId="0" applyFill="0" applyBorder="0" applyAlignment="0" applyProtection="0"/>
    <xf numFmtId="165" fontId="2" fillId="0" borderId="0" applyFill="0" applyBorder="0" applyAlignment="0" applyProtection="0"/>
    <xf numFmtId="0" fontId="3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9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wrapText="1"/>
    </xf>
    <xf numFmtId="0" fontId="4" fillId="0" borderId="0" xfId="1" applyFont="1" applyAlignment="1">
      <alignment vertical="center" wrapText="1"/>
    </xf>
    <xf numFmtId="3" fontId="4" fillId="0" borderId="0" xfId="1" applyNumberFormat="1" applyFont="1" applyAlignment="1" applyProtection="1">
      <alignment wrapText="1"/>
      <protection locked="0"/>
    </xf>
    <xf numFmtId="0" fontId="4" fillId="0" borderId="0" xfId="1" applyFont="1" applyAlignment="1" applyProtection="1">
      <alignment wrapText="1"/>
      <protection locked="0"/>
    </xf>
    <xf numFmtId="1" fontId="4" fillId="0" borderId="0" xfId="1" applyNumberFormat="1" applyFont="1" applyAlignment="1" applyProtection="1">
      <alignment horizontal="center" wrapText="1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1" fontId="4" fillId="2" borderId="1" xfId="1" applyNumberFormat="1" applyFont="1" applyFill="1" applyBorder="1" applyAlignment="1">
      <alignment horizontal="center" vertical="center" wrapText="1"/>
    </xf>
    <xf numFmtId="166" fontId="4" fillId="2" borderId="1" xfId="1" applyNumberFormat="1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>
      <alignment horizontal="center" vertical="center" wrapText="1"/>
    </xf>
    <xf numFmtId="3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1" applyNumberFormat="1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44" fontId="4" fillId="0" borderId="0" xfId="13" applyFont="1" applyFill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wrapText="1"/>
    </xf>
    <xf numFmtId="49" fontId="0" fillId="8" borderId="1" xfId="0" applyNumberFormat="1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49" fontId="0" fillId="9" borderId="1" xfId="0" applyNumberForma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44" fontId="7" fillId="9" borderId="1" xfId="13" applyFont="1" applyFill="1" applyBorder="1" applyAlignment="1" applyProtection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4" fillId="8" borderId="1" xfId="1" applyFont="1" applyFill="1" applyBorder="1" applyAlignment="1" applyProtection="1">
      <alignment horizontal="center" vertical="center" wrapText="1"/>
      <protection locked="0"/>
    </xf>
    <xf numFmtId="0" fontId="4" fillId="8" borderId="1" xfId="1" applyFont="1" applyFill="1" applyBorder="1" applyAlignment="1">
      <alignment horizontal="center" vertical="center" wrapText="1"/>
    </xf>
    <xf numFmtId="168" fontId="8" fillId="0" borderId="4" xfId="1" applyNumberFormat="1" applyFont="1" applyBorder="1" applyAlignment="1">
      <alignment horizontal="center" vertical="center" wrapText="1"/>
    </xf>
    <xf numFmtId="0" fontId="9" fillId="8" borderId="1" xfId="1" applyFont="1" applyFill="1" applyBorder="1" applyAlignment="1">
      <alignment horizontal="center" vertical="center"/>
    </xf>
    <xf numFmtId="0" fontId="11" fillId="12" borderId="10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0" fontId="11" fillId="12" borderId="11" xfId="0" applyFont="1" applyFill="1" applyBorder="1" applyAlignment="1">
      <alignment horizontal="center" vertical="center"/>
    </xf>
    <xf numFmtId="4" fontId="8" fillId="8" borderId="10" xfId="13" applyNumberFormat="1" applyFont="1" applyFill="1" applyBorder="1" applyAlignment="1">
      <alignment horizontal="center" vertical="center"/>
    </xf>
    <xf numFmtId="4" fontId="8" fillId="8" borderId="1" xfId="13" applyNumberFormat="1" applyFont="1" applyFill="1" applyBorder="1" applyAlignment="1">
      <alignment horizontal="center" vertical="center"/>
    </xf>
    <xf numFmtId="4" fontId="8" fillId="8" borderId="11" xfId="13" applyNumberFormat="1" applyFont="1" applyFill="1" applyBorder="1" applyAlignment="1">
      <alignment horizontal="center" vertical="center"/>
    </xf>
    <xf numFmtId="0" fontId="12" fillId="13" borderId="12" xfId="0" applyFont="1" applyFill="1" applyBorder="1" applyAlignment="1">
      <alignment horizontal="center" vertical="center"/>
    </xf>
    <xf numFmtId="0" fontId="12" fillId="13" borderId="13" xfId="0" applyFont="1" applyFill="1" applyBorder="1" applyAlignment="1">
      <alignment horizontal="center" vertical="center"/>
    </xf>
    <xf numFmtId="0" fontId="12" fillId="13" borderId="14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 textRotation="90" wrapText="1"/>
    </xf>
    <xf numFmtId="0" fontId="8" fillId="8" borderId="1" xfId="0" applyFont="1" applyFill="1" applyBorder="1" applyAlignment="1">
      <alignment horizontal="center" vertical="center" textRotation="90" wrapText="1"/>
    </xf>
    <xf numFmtId="169" fontId="13" fillId="8" borderId="10" xfId="0" applyNumberFormat="1" applyFont="1" applyFill="1" applyBorder="1" applyAlignment="1">
      <alignment horizontal="center" vertical="center"/>
    </xf>
    <xf numFmtId="169" fontId="13" fillId="8" borderId="1" xfId="0" applyNumberFormat="1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left" vertical="center" wrapText="1"/>
    </xf>
    <xf numFmtId="3" fontId="1" fillId="7" borderId="1" xfId="0" applyNumberFormat="1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4" fontId="4" fillId="0" borderId="0" xfId="8" applyFont="1" applyFill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left" vertical="center" wrapText="1"/>
    </xf>
    <xf numFmtId="0" fontId="8" fillId="6" borderId="2" xfId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44" fontId="7" fillId="6" borderId="2" xfId="8" applyFont="1" applyFill="1" applyBorder="1" applyAlignment="1" applyProtection="1">
      <alignment horizontal="center" vertical="center" wrapText="1"/>
    </xf>
    <xf numFmtId="1" fontId="8" fillId="6" borderId="2" xfId="1" applyNumberFormat="1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/>
    </xf>
    <xf numFmtId="49" fontId="0" fillId="8" borderId="10" xfId="0" applyNumberFormat="1" applyFill="1" applyBorder="1" applyAlignment="1">
      <alignment horizontal="left" vertical="center" wrapText="1"/>
    </xf>
    <xf numFmtId="0" fontId="0" fillId="10" borderId="10" xfId="0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 wrapText="1"/>
    </xf>
    <xf numFmtId="3" fontId="1" fillId="7" borderId="10" xfId="0" applyNumberFormat="1" applyFont="1" applyFill="1" applyBorder="1" applyAlignment="1">
      <alignment horizontal="center" vertical="center"/>
    </xf>
    <xf numFmtId="168" fontId="8" fillId="0" borderId="18" xfId="1" applyNumberFormat="1" applyFont="1" applyBorder="1" applyAlignment="1">
      <alignment horizontal="center" vertical="center" wrapText="1"/>
    </xf>
    <xf numFmtId="0" fontId="9" fillId="8" borderId="19" xfId="1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/>
    </xf>
    <xf numFmtId="0" fontId="0" fillId="9" borderId="11" xfId="0" applyFill="1" applyBorder="1" applyAlignment="1">
      <alignment horizontal="left" vertical="center" wrapText="1"/>
    </xf>
    <xf numFmtId="0" fontId="0" fillId="10" borderId="11" xfId="0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 wrapText="1"/>
    </xf>
    <xf numFmtId="3" fontId="1" fillId="7" borderId="11" xfId="0" applyNumberFormat="1" applyFont="1" applyFill="1" applyBorder="1" applyAlignment="1">
      <alignment horizontal="center" vertical="center"/>
    </xf>
    <xf numFmtId="168" fontId="8" fillId="0" borderId="21" xfId="1" applyNumberFormat="1" applyFont="1" applyBorder="1" applyAlignment="1">
      <alignment horizontal="center" vertical="center" wrapText="1"/>
    </xf>
    <xf numFmtId="168" fontId="4" fillId="0" borderId="0" xfId="1" applyNumberFormat="1" applyFont="1" applyAlignment="1" applyProtection="1">
      <alignment wrapText="1"/>
      <protection locked="0"/>
    </xf>
    <xf numFmtId="14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8" borderId="1" xfId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textRotation="90" wrapText="1"/>
    </xf>
    <xf numFmtId="3" fontId="4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9" borderId="4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4" fillId="9" borderId="6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left" vertical="center" wrapText="1"/>
    </xf>
    <xf numFmtId="0" fontId="8" fillId="9" borderId="5" xfId="0" applyFont="1" applyFill="1" applyBorder="1" applyAlignment="1">
      <alignment horizontal="left" vertical="center" wrapText="1"/>
    </xf>
    <xf numFmtId="0" fontId="8" fillId="9" borderId="6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center" vertical="center" textRotation="90" wrapText="1"/>
    </xf>
    <xf numFmtId="0" fontId="8" fillId="8" borderId="7" xfId="0" applyFont="1" applyFill="1" applyBorder="1" applyAlignment="1">
      <alignment horizontal="center" vertical="center" textRotation="90" wrapText="1"/>
    </xf>
    <xf numFmtId="0" fontId="8" fillId="8" borderId="3" xfId="0" applyFont="1" applyFill="1" applyBorder="1" applyAlignment="1">
      <alignment horizontal="center" vertical="center" textRotation="90" wrapText="1"/>
    </xf>
    <xf numFmtId="168" fontId="8" fillId="9" borderId="15" xfId="1" applyNumberFormat="1" applyFont="1" applyFill="1" applyBorder="1" applyAlignment="1">
      <alignment horizontal="center" vertical="center" wrapText="1"/>
    </xf>
    <xf numFmtId="168" fontId="8" fillId="9" borderId="8" xfId="1" applyNumberFormat="1" applyFont="1" applyFill="1" applyBorder="1" applyAlignment="1">
      <alignment horizontal="center" vertical="center" wrapText="1"/>
    </xf>
    <xf numFmtId="168" fontId="8" fillId="9" borderId="9" xfId="1" applyNumberFormat="1" applyFont="1" applyFill="1" applyBorder="1" applyAlignment="1">
      <alignment horizontal="center" vertical="center" wrapText="1"/>
    </xf>
    <xf numFmtId="0" fontId="9" fillId="9" borderId="19" xfId="1" applyFont="1" applyFill="1" applyBorder="1" applyAlignment="1">
      <alignment horizontal="center" vertical="center" wrapText="1"/>
    </xf>
    <xf numFmtId="0" fontId="9" fillId="9" borderId="20" xfId="1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textRotation="90" wrapText="1"/>
    </xf>
    <xf numFmtId="0" fontId="8" fillId="9" borderId="11" xfId="0" applyFont="1" applyFill="1" applyBorder="1" applyAlignment="1">
      <alignment horizontal="center" vertical="center" textRotation="90" wrapText="1"/>
    </xf>
    <xf numFmtId="0" fontId="4" fillId="9" borderId="1" xfId="1" applyFont="1" applyFill="1" applyBorder="1" applyAlignment="1">
      <alignment horizontal="center" wrapText="1"/>
    </xf>
    <xf numFmtId="0" fontId="9" fillId="8" borderId="16" xfId="1" applyFont="1" applyFill="1" applyBorder="1" applyAlignment="1">
      <alignment horizontal="center" vertical="center"/>
    </xf>
    <xf numFmtId="0" fontId="9" fillId="8" borderId="19" xfId="1" applyFont="1" applyFill="1" applyBorder="1" applyAlignment="1">
      <alignment horizontal="center" vertical="center"/>
    </xf>
    <xf numFmtId="0" fontId="8" fillId="8" borderId="17" xfId="0" applyFont="1" applyFill="1" applyBorder="1" applyAlignment="1">
      <alignment horizontal="center" vertical="center" textRotation="90" wrapText="1"/>
    </xf>
    <xf numFmtId="0" fontId="8" fillId="9" borderId="2" xfId="0" applyFont="1" applyFill="1" applyBorder="1" applyAlignment="1">
      <alignment horizontal="center" vertical="center" textRotation="90" wrapText="1"/>
    </xf>
    <xf numFmtId="0" fontId="8" fillId="9" borderId="7" xfId="0" applyFont="1" applyFill="1" applyBorder="1" applyAlignment="1">
      <alignment horizontal="center" vertical="center" textRotation="90" wrapText="1"/>
    </xf>
    <xf numFmtId="0" fontId="8" fillId="9" borderId="3" xfId="0" applyFont="1" applyFill="1" applyBorder="1" applyAlignment="1">
      <alignment horizontal="center" vertical="center" textRotation="90" wrapText="1"/>
    </xf>
  </cellXfs>
  <cellStyles count="101">
    <cellStyle name="Moeda" xfId="13" builtinId="4"/>
    <cellStyle name="Moeda 2" xfId="5" xr:uid="{00000000-0005-0000-0000-000001000000}"/>
    <cellStyle name="Moeda 2 2" xfId="9" xr:uid="{00000000-0005-0000-0000-000002000000}"/>
    <cellStyle name="Moeda 3" xfId="8" xr:uid="{00000000-0005-0000-0000-000003000000}"/>
    <cellStyle name="Moeda 3 2" xfId="19" xr:uid="{00000000-0005-0000-0000-000004000000}"/>
    <cellStyle name="Moeda 3 2 2" xfId="37" xr:uid="{00000000-0005-0000-0000-000004000000}"/>
    <cellStyle name="Moeda 3 2 3" xfId="56" xr:uid="{00000000-0005-0000-0000-000004000000}"/>
    <cellStyle name="Moeda 3 2 4" xfId="75" xr:uid="{00000000-0005-0000-0000-000004000000}"/>
    <cellStyle name="Moeda 3 2 5" xfId="93" xr:uid="{00000000-0005-0000-0000-000004000000}"/>
    <cellStyle name="Moeda 3 3" xfId="28" xr:uid="{00000000-0005-0000-0000-000003000000}"/>
    <cellStyle name="Moeda 3 4" xfId="47" xr:uid="{00000000-0005-0000-0000-000003000000}"/>
    <cellStyle name="Moeda 3 5" xfId="66" xr:uid="{00000000-0005-0000-0000-000003000000}"/>
    <cellStyle name="Moeda 3 6" xfId="84" xr:uid="{00000000-0005-0000-0000-000003000000}"/>
    <cellStyle name="Moeda 4" xfId="14" xr:uid="{00000000-0005-0000-0000-000005000000}"/>
    <cellStyle name="Moeda 4 2" xfId="23" xr:uid="{00000000-0005-0000-0000-000006000000}"/>
    <cellStyle name="Moeda 4 2 2" xfId="41" xr:uid="{00000000-0005-0000-0000-000006000000}"/>
    <cellStyle name="Moeda 4 2 3" xfId="60" xr:uid="{00000000-0005-0000-0000-000006000000}"/>
    <cellStyle name="Moeda 4 2 4" xfId="79" xr:uid="{00000000-0005-0000-0000-000006000000}"/>
    <cellStyle name="Moeda 4 2 5" xfId="97" xr:uid="{00000000-0005-0000-0000-000006000000}"/>
    <cellStyle name="Moeda 4 3" xfId="32" xr:uid="{00000000-0005-0000-0000-000005000000}"/>
    <cellStyle name="Moeda 4 4" xfId="51" xr:uid="{00000000-0005-0000-0000-000005000000}"/>
    <cellStyle name="Moeda 4 5" xfId="70" xr:uid="{00000000-0005-0000-0000-000005000000}"/>
    <cellStyle name="Moeda 4 6" xfId="88" xr:uid="{00000000-0005-0000-0000-000005000000}"/>
    <cellStyle name="Moeda 5" xfId="22" xr:uid="{00000000-0005-0000-0000-000007000000}"/>
    <cellStyle name="Moeda 5 2" xfId="40" xr:uid="{00000000-0005-0000-0000-000007000000}"/>
    <cellStyle name="Moeda 5 3" xfId="59" xr:uid="{00000000-0005-0000-0000-000007000000}"/>
    <cellStyle name="Moeda 5 4" xfId="78" xr:uid="{00000000-0005-0000-0000-000007000000}"/>
    <cellStyle name="Moeda 5 5" xfId="96" xr:uid="{00000000-0005-0000-0000-000007000000}"/>
    <cellStyle name="Moeda 6" xfId="31" xr:uid="{00000000-0005-0000-0000-000047000000}"/>
    <cellStyle name="Moeda 7" xfId="50" xr:uid="{00000000-0005-0000-0000-00005A000000}"/>
    <cellStyle name="Moeda 8" xfId="69" xr:uid="{00000000-0005-0000-0000-00006D000000}"/>
    <cellStyle name="Moeda 9" xfId="87" xr:uid="{00000000-0005-0000-0000-00007F000000}"/>
    <cellStyle name="Normal" xfId="0" builtinId="0"/>
    <cellStyle name="Normal 2" xfId="1" xr:uid="{00000000-0005-0000-0000-000009000000}"/>
    <cellStyle name="Porcentagem 2" xfId="12" xr:uid="{00000000-0005-0000-0000-00000B000000}"/>
    <cellStyle name="Separador de milhares 2" xfId="2" xr:uid="{00000000-0005-0000-0000-00000C000000}"/>
    <cellStyle name="Separador de milhares 2 2" xfId="7" xr:uid="{00000000-0005-0000-0000-00000D000000}"/>
    <cellStyle name="Separador de milhares 2 2 2" xfId="11" xr:uid="{00000000-0005-0000-0000-00000E000000}"/>
    <cellStyle name="Separador de milhares 2 2 2 2" xfId="21" xr:uid="{00000000-0005-0000-0000-00000F000000}"/>
    <cellStyle name="Separador de milhares 2 2 2 2 2" xfId="39" xr:uid="{00000000-0005-0000-0000-00000E000000}"/>
    <cellStyle name="Separador de milhares 2 2 2 2 3" xfId="58" xr:uid="{00000000-0005-0000-0000-00000F000000}"/>
    <cellStyle name="Separador de milhares 2 2 2 2 4" xfId="77" xr:uid="{00000000-0005-0000-0000-00000F000000}"/>
    <cellStyle name="Separador de milhares 2 2 2 2 5" xfId="95" xr:uid="{00000000-0005-0000-0000-00000F000000}"/>
    <cellStyle name="Separador de milhares 2 2 2 3" xfId="30" xr:uid="{00000000-0005-0000-0000-00000D000000}"/>
    <cellStyle name="Separador de milhares 2 2 2 4" xfId="49" xr:uid="{00000000-0005-0000-0000-00000E000000}"/>
    <cellStyle name="Separador de milhares 2 2 2 5" xfId="68" xr:uid="{00000000-0005-0000-0000-00000E000000}"/>
    <cellStyle name="Separador de milhares 2 2 2 6" xfId="86" xr:uid="{00000000-0005-0000-0000-00000E000000}"/>
    <cellStyle name="Separador de milhares 2 2 3" xfId="16" xr:uid="{00000000-0005-0000-0000-000010000000}"/>
    <cellStyle name="Separador de milhares 2 2 3 2" xfId="25" xr:uid="{00000000-0005-0000-0000-000011000000}"/>
    <cellStyle name="Separador de milhares 2 2 3 2 2" xfId="43" xr:uid="{00000000-0005-0000-0000-000010000000}"/>
    <cellStyle name="Separador de milhares 2 2 3 2 3" xfId="62" xr:uid="{00000000-0005-0000-0000-000011000000}"/>
    <cellStyle name="Separador de milhares 2 2 3 2 4" xfId="81" xr:uid="{00000000-0005-0000-0000-000011000000}"/>
    <cellStyle name="Separador de milhares 2 2 3 2 5" xfId="99" xr:uid="{00000000-0005-0000-0000-000011000000}"/>
    <cellStyle name="Separador de milhares 2 2 3 3" xfId="34" xr:uid="{00000000-0005-0000-0000-00000F000000}"/>
    <cellStyle name="Separador de milhares 2 2 3 4" xfId="53" xr:uid="{00000000-0005-0000-0000-000010000000}"/>
    <cellStyle name="Separador de milhares 2 2 3 5" xfId="72" xr:uid="{00000000-0005-0000-0000-000010000000}"/>
    <cellStyle name="Separador de milhares 2 2 3 6" xfId="90" xr:uid="{00000000-0005-0000-0000-000010000000}"/>
    <cellStyle name="Separador de milhares 2 2 4" xfId="18" xr:uid="{00000000-0005-0000-0000-000012000000}"/>
    <cellStyle name="Separador de milhares 2 2 4 2" xfId="36" xr:uid="{00000000-0005-0000-0000-000011000000}"/>
    <cellStyle name="Separador de milhares 2 2 4 3" xfId="55" xr:uid="{00000000-0005-0000-0000-000012000000}"/>
    <cellStyle name="Separador de milhares 2 2 4 4" xfId="74" xr:uid="{00000000-0005-0000-0000-000012000000}"/>
    <cellStyle name="Separador de milhares 2 2 4 5" xfId="92" xr:uid="{00000000-0005-0000-0000-000012000000}"/>
    <cellStyle name="Separador de milhares 2 2 5" xfId="27" xr:uid="{00000000-0005-0000-0000-00000C000000}"/>
    <cellStyle name="Separador de milhares 2 2 6" xfId="46" xr:uid="{00000000-0005-0000-0000-00000D000000}"/>
    <cellStyle name="Separador de milhares 2 2 7" xfId="65" xr:uid="{00000000-0005-0000-0000-00000D000000}"/>
    <cellStyle name="Separador de milhares 2 2 8" xfId="83" xr:uid="{00000000-0005-0000-0000-00000D000000}"/>
    <cellStyle name="Separador de milhares 2 3" xfId="6" xr:uid="{00000000-0005-0000-0000-000013000000}"/>
    <cellStyle name="Separador de milhares 2 3 2" xfId="10" xr:uid="{00000000-0005-0000-0000-000014000000}"/>
    <cellStyle name="Separador de milhares 2 3 2 2" xfId="20" xr:uid="{00000000-0005-0000-0000-000015000000}"/>
    <cellStyle name="Separador de milhares 2 3 2 2 2" xfId="38" xr:uid="{00000000-0005-0000-0000-000014000000}"/>
    <cellStyle name="Separador de milhares 2 3 2 2 3" xfId="57" xr:uid="{00000000-0005-0000-0000-000015000000}"/>
    <cellStyle name="Separador de milhares 2 3 2 2 4" xfId="76" xr:uid="{00000000-0005-0000-0000-000015000000}"/>
    <cellStyle name="Separador de milhares 2 3 2 2 5" xfId="94" xr:uid="{00000000-0005-0000-0000-000015000000}"/>
    <cellStyle name="Separador de milhares 2 3 2 3" xfId="29" xr:uid="{00000000-0005-0000-0000-000013000000}"/>
    <cellStyle name="Separador de milhares 2 3 2 4" xfId="48" xr:uid="{00000000-0005-0000-0000-000014000000}"/>
    <cellStyle name="Separador de milhares 2 3 2 5" xfId="67" xr:uid="{00000000-0005-0000-0000-000014000000}"/>
    <cellStyle name="Separador de milhares 2 3 2 6" xfId="85" xr:uid="{00000000-0005-0000-0000-000014000000}"/>
    <cellStyle name="Separador de milhares 2 3 3" xfId="15" xr:uid="{00000000-0005-0000-0000-000016000000}"/>
    <cellStyle name="Separador de milhares 2 3 3 2" xfId="24" xr:uid="{00000000-0005-0000-0000-000017000000}"/>
    <cellStyle name="Separador de milhares 2 3 3 2 2" xfId="42" xr:uid="{00000000-0005-0000-0000-000016000000}"/>
    <cellStyle name="Separador de milhares 2 3 3 2 3" xfId="61" xr:uid="{00000000-0005-0000-0000-000017000000}"/>
    <cellStyle name="Separador de milhares 2 3 3 2 4" xfId="80" xr:uid="{00000000-0005-0000-0000-000017000000}"/>
    <cellStyle name="Separador de milhares 2 3 3 2 5" xfId="98" xr:uid="{00000000-0005-0000-0000-000017000000}"/>
    <cellStyle name="Separador de milhares 2 3 3 3" xfId="33" xr:uid="{00000000-0005-0000-0000-000015000000}"/>
    <cellStyle name="Separador de milhares 2 3 3 4" xfId="52" xr:uid="{00000000-0005-0000-0000-000016000000}"/>
    <cellStyle name="Separador de milhares 2 3 3 5" xfId="71" xr:uid="{00000000-0005-0000-0000-000016000000}"/>
    <cellStyle name="Separador de milhares 2 3 3 6" xfId="89" xr:uid="{00000000-0005-0000-0000-000016000000}"/>
    <cellStyle name="Separador de milhares 2 3 4" xfId="17" xr:uid="{00000000-0005-0000-0000-000018000000}"/>
    <cellStyle name="Separador de milhares 2 3 4 2" xfId="35" xr:uid="{00000000-0005-0000-0000-000017000000}"/>
    <cellStyle name="Separador de milhares 2 3 4 3" xfId="54" xr:uid="{00000000-0005-0000-0000-000018000000}"/>
    <cellStyle name="Separador de milhares 2 3 4 4" xfId="73" xr:uid="{00000000-0005-0000-0000-000018000000}"/>
    <cellStyle name="Separador de milhares 2 3 4 5" xfId="91" xr:uid="{00000000-0005-0000-0000-000018000000}"/>
    <cellStyle name="Separador de milhares 2 3 5" xfId="26" xr:uid="{00000000-0005-0000-0000-000012000000}"/>
    <cellStyle name="Separador de milhares 2 3 6" xfId="45" xr:uid="{00000000-0005-0000-0000-000013000000}"/>
    <cellStyle name="Separador de milhares 2 3 7" xfId="64" xr:uid="{00000000-0005-0000-0000-000013000000}"/>
    <cellStyle name="Separador de milhares 2 3 8" xfId="82" xr:uid="{00000000-0005-0000-0000-000013000000}"/>
    <cellStyle name="Separador de milhares 3" xfId="3" xr:uid="{00000000-0005-0000-0000-000019000000}"/>
    <cellStyle name="Título 5" xfId="4" xr:uid="{00000000-0005-0000-0000-00001A000000}"/>
    <cellStyle name="Vírgula 2" xfId="44" xr:uid="{00000000-0005-0000-0000-000059000000}"/>
    <cellStyle name="Vírgula 3" xfId="63" xr:uid="{00000000-0005-0000-0000-00006C000000}"/>
    <cellStyle name="Vírgula 4" xfId="100" xr:uid="{00000000-0005-0000-0000-00009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LAINE CRISTINA SUZUKI GIRARDI" id="{495056A3-7B22-4861-84EE-79B87C04D27C}" userId="S::93466110904@udesc.br::21f5550a-5cc7-44b1-9d63-73f968cff9fc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5" dT="2024-12-06T19:21:17.37" personId="{495056A3-7B22-4861-84EE-79B87C04D27C}" id="{DBF1420C-1314-4F97-B5D3-25CC293F7B82}">
    <text>Pedido inicialmente 400, mas foi reduzido para 380 unidades</text>
  </threadedComment>
  <threadedComment ref="K6" dT="2024-12-06T19:22:34.25" personId="{495056A3-7B22-4861-84EE-79B87C04D27C}" id="{9167BA14-DF50-42D1-8D29-754A9026F0B7}">
    <text>Pedido inicialmente 200, mas foi reduzido para 160 unidades.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5AEE9-955F-4710-AE3D-F3AD4C7B9B5E}">
  <dimension ref="A1:Y6"/>
  <sheetViews>
    <sheetView zoomScale="60" zoomScaleNormal="60" workbookViewId="0">
      <selection activeCell="D5" sqref="D5"/>
    </sheetView>
  </sheetViews>
  <sheetFormatPr defaultColWidth="9.7109375" defaultRowHeight="15" x14ac:dyDescent="0.25"/>
  <cols>
    <col min="1" max="1" width="7.7109375" style="1" customWidth="1"/>
    <col min="2" max="2" width="31.42578125" style="1" customWidth="1"/>
    <col min="3" max="3" width="8.7109375" style="1" customWidth="1"/>
    <col min="4" max="4" width="117.7109375" style="12" customWidth="1"/>
    <col min="5" max="5" width="17.28515625" style="1" customWidth="1"/>
    <col min="6" max="6" width="11" style="1" bestFit="1" customWidth="1"/>
    <col min="7" max="7" width="12.7109375" style="14" bestFit="1" customWidth="1"/>
    <col min="8" max="8" width="13.28515625" style="6" customWidth="1"/>
    <col min="9" max="9" width="13.28515625" style="13" customWidth="1"/>
    <col min="10" max="10" width="12.5703125" style="4" customWidth="1"/>
    <col min="11" max="12" width="13.7109375" style="5" customWidth="1"/>
    <col min="13" max="25" width="13.7109375" style="2" customWidth="1"/>
    <col min="26" max="16384" width="9.7109375" style="2"/>
  </cols>
  <sheetData>
    <row r="1" spans="1:25" ht="34.5" customHeight="1" x14ac:dyDescent="0.25">
      <c r="A1" s="75" t="s">
        <v>22</v>
      </c>
      <c r="B1" s="76"/>
      <c r="C1" s="76"/>
      <c r="D1" s="77"/>
      <c r="E1" s="78" t="s">
        <v>19</v>
      </c>
      <c r="F1" s="79"/>
      <c r="G1" s="80"/>
      <c r="H1" s="81" t="s">
        <v>30</v>
      </c>
      <c r="I1" s="82"/>
      <c r="J1" s="83"/>
      <c r="K1" s="74" t="s">
        <v>23</v>
      </c>
      <c r="L1" s="74" t="s">
        <v>23</v>
      </c>
      <c r="M1" s="74" t="s">
        <v>23</v>
      </c>
      <c r="N1" s="74" t="s">
        <v>23</v>
      </c>
      <c r="O1" s="74" t="s">
        <v>23</v>
      </c>
      <c r="P1" s="74" t="s">
        <v>23</v>
      </c>
      <c r="Q1" s="74" t="s">
        <v>23</v>
      </c>
      <c r="R1" s="74" t="s">
        <v>23</v>
      </c>
      <c r="S1" s="74" t="s">
        <v>23</v>
      </c>
      <c r="T1" s="74" t="s">
        <v>23</v>
      </c>
      <c r="U1" s="74" t="s">
        <v>23</v>
      </c>
      <c r="V1" s="74" t="s">
        <v>23</v>
      </c>
      <c r="W1" s="74" t="s">
        <v>23</v>
      </c>
      <c r="X1" s="74" t="s">
        <v>23</v>
      </c>
      <c r="Y1" s="74" t="s">
        <v>23</v>
      </c>
    </row>
    <row r="2" spans="1:25" ht="34.5" customHeight="1" x14ac:dyDescent="0.25">
      <c r="A2" s="84" t="s">
        <v>7</v>
      </c>
      <c r="B2" s="84"/>
      <c r="C2" s="84"/>
      <c r="D2" s="84"/>
      <c r="E2" s="84"/>
      <c r="F2" s="84"/>
      <c r="G2" s="84"/>
      <c r="H2" s="84"/>
      <c r="I2" s="84"/>
      <c r="J2" s="8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s="3" customFormat="1" ht="30.75" thickBot="1" x14ac:dyDescent="0.25">
      <c r="A3" s="23" t="s">
        <v>5</v>
      </c>
      <c r="B3" s="23" t="s">
        <v>9</v>
      </c>
      <c r="C3" s="23" t="s">
        <v>3</v>
      </c>
      <c r="D3" s="23" t="s">
        <v>8</v>
      </c>
      <c r="E3" s="24" t="s">
        <v>15</v>
      </c>
      <c r="F3" s="24" t="s">
        <v>4</v>
      </c>
      <c r="G3" s="25" t="s">
        <v>10</v>
      </c>
      <c r="H3" s="8" t="s">
        <v>6</v>
      </c>
      <c r="I3" s="9" t="s">
        <v>0</v>
      </c>
      <c r="J3" s="7" t="s">
        <v>2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</row>
    <row r="4" spans="1:25" ht="118.5" customHeight="1" x14ac:dyDescent="0.25">
      <c r="A4" s="72">
        <v>1</v>
      </c>
      <c r="B4" s="73" t="s">
        <v>24</v>
      </c>
      <c r="C4" s="16">
        <v>1</v>
      </c>
      <c r="D4" s="18" t="s">
        <v>11</v>
      </c>
      <c r="E4" s="26" t="s">
        <v>16</v>
      </c>
      <c r="F4" s="15" t="s">
        <v>17</v>
      </c>
      <c r="G4" s="35">
        <v>17.5</v>
      </c>
      <c r="H4" s="32">
        <v>600</v>
      </c>
      <c r="I4" s="10">
        <f>H4-(SUM(K4:Y4))</f>
        <v>600</v>
      </c>
      <c r="J4" s="11" t="str">
        <f t="shared" ref="J4:J6" si="0">IF(I4&lt;0,"ATENÇÃO","OK")</f>
        <v>OK</v>
      </c>
      <c r="K4" s="28"/>
      <c r="L4" s="28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ht="168" customHeight="1" x14ac:dyDescent="0.25">
      <c r="A5" s="72"/>
      <c r="B5" s="73"/>
      <c r="C5" s="16">
        <v>2</v>
      </c>
      <c r="D5" s="19" t="s">
        <v>12</v>
      </c>
      <c r="E5" s="26" t="s">
        <v>16</v>
      </c>
      <c r="F5" s="15" t="s">
        <v>17</v>
      </c>
      <c r="G5" s="36">
        <v>23.75</v>
      </c>
      <c r="H5" s="33">
        <v>500</v>
      </c>
      <c r="I5" s="10">
        <f t="shared" ref="I5:I6" si="1">H5-(SUM(K5:Y5))</f>
        <v>500</v>
      </c>
      <c r="J5" s="11" t="str">
        <f t="shared" si="0"/>
        <v>OK</v>
      </c>
      <c r="K5" s="28"/>
      <c r="L5" s="28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ht="211.5" customHeight="1" x14ac:dyDescent="0.25">
      <c r="A6" s="72"/>
      <c r="B6" s="73"/>
      <c r="C6" s="16">
        <v>3</v>
      </c>
      <c r="D6" s="19" t="s">
        <v>13</v>
      </c>
      <c r="E6" s="26" t="s">
        <v>16</v>
      </c>
      <c r="F6" s="15" t="s">
        <v>17</v>
      </c>
      <c r="G6" s="36">
        <v>28.75</v>
      </c>
      <c r="H6" s="33">
        <v>900</v>
      </c>
      <c r="I6" s="10">
        <f t="shared" si="1"/>
        <v>900</v>
      </c>
      <c r="J6" s="11" t="str">
        <f t="shared" si="0"/>
        <v>OK</v>
      </c>
      <c r="K6" s="28"/>
      <c r="L6" s="28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</sheetData>
  <mergeCells count="21">
    <mergeCell ref="W1:W2"/>
    <mergeCell ref="X1:X2"/>
    <mergeCell ref="Y1:Y2"/>
    <mergeCell ref="N1:N2"/>
    <mergeCell ref="O1:O2"/>
    <mergeCell ref="P1:P2"/>
    <mergeCell ref="Q1:Q2"/>
    <mergeCell ref="R1:R2"/>
    <mergeCell ref="S1:S2"/>
    <mergeCell ref="A4:A6"/>
    <mergeCell ref="B4:B6"/>
    <mergeCell ref="T1:T2"/>
    <mergeCell ref="U1:U2"/>
    <mergeCell ref="V1:V2"/>
    <mergeCell ref="A1:D1"/>
    <mergeCell ref="E1:G1"/>
    <mergeCell ref="H1:J1"/>
    <mergeCell ref="K1:K2"/>
    <mergeCell ref="L1:L2"/>
    <mergeCell ref="M1:M2"/>
    <mergeCell ref="A2:J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93918-8781-45F8-8F05-872647238078}">
  <dimension ref="A1:Y8"/>
  <sheetViews>
    <sheetView tabSelected="1" zoomScale="60" zoomScaleNormal="60" workbookViewId="0">
      <selection activeCell="K5" sqref="K5"/>
    </sheetView>
  </sheetViews>
  <sheetFormatPr defaultColWidth="9.7109375" defaultRowHeight="15" x14ac:dyDescent="0.25"/>
  <cols>
    <col min="1" max="1" width="7.7109375" style="1" customWidth="1"/>
    <col min="2" max="2" width="31.42578125" style="1" customWidth="1"/>
    <col min="3" max="3" width="8.7109375" style="1" customWidth="1"/>
    <col min="4" max="4" width="117.7109375" style="12" customWidth="1"/>
    <col min="5" max="5" width="17.28515625" style="1" customWidth="1"/>
    <col min="6" max="6" width="11" style="1" bestFit="1" customWidth="1"/>
    <col min="7" max="7" width="12.7109375" style="14" bestFit="1" customWidth="1"/>
    <col min="8" max="8" width="13.28515625" style="6" customWidth="1"/>
    <col min="9" max="9" width="13.28515625" style="13" customWidth="1"/>
    <col min="10" max="10" width="12.5703125" style="4" customWidth="1"/>
    <col min="11" max="11" width="20.140625" style="5" bestFit="1" customWidth="1"/>
    <col min="12" max="12" width="13.7109375" style="5" customWidth="1"/>
    <col min="13" max="25" width="13.7109375" style="2" customWidth="1"/>
    <col min="26" max="16384" width="9.7109375" style="2"/>
  </cols>
  <sheetData>
    <row r="1" spans="1:25" ht="34.5" customHeight="1" x14ac:dyDescent="0.25">
      <c r="A1" s="75" t="s">
        <v>22</v>
      </c>
      <c r="B1" s="76"/>
      <c r="C1" s="76"/>
      <c r="D1" s="77"/>
      <c r="E1" s="78" t="s">
        <v>19</v>
      </c>
      <c r="F1" s="79"/>
      <c r="G1" s="80"/>
      <c r="H1" s="81" t="s">
        <v>30</v>
      </c>
      <c r="I1" s="82"/>
      <c r="J1" s="83"/>
      <c r="K1" s="74" t="s">
        <v>31</v>
      </c>
      <c r="L1" s="74" t="s">
        <v>32</v>
      </c>
      <c r="M1" s="74" t="s">
        <v>23</v>
      </c>
      <c r="N1" s="74" t="s">
        <v>23</v>
      </c>
      <c r="O1" s="74" t="s">
        <v>23</v>
      </c>
      <c r="P1" s="74" t="s">
        <v>23</v>
      </c>
      <c r="Q1" s="74" t="s">
        <v>23</v>
      </c>
      <c r="R1" s="74" t="s">
        <v>23</v>
      </c>
      <c r="S1" s="74" t="s">
        <v>23</v>
      </c>
      <c r="T1" s="74" t="s">
        <v>23</v>
      </c>
      <c r="U1" s="74" t="s">
        <v>23</v>
      </c>
      <c r="V1" s="74" t="s">
        <v>23</v>
      </c>
      <c r="W1" s="74" t="s">
        <v>23</v>
      </c>
      <c r="X1" s="74" t="s">
        <v>23</v>
      </c>
      <c r="Y1" s="74" t="s">
        <v>23</v>
      </c>
    </row>
    <row r="2" spans="1:25" ht="34.5" customHeight="1" x14ac:dyDescent="0.25">
      <c r="A2" s="84" t="s">
        <v>7</v>
      </c>
      <c r="B2" s="84"/>
      <c r="C2" s="84"/>
      <c r="D2" s="84"/>
      <c r="E2" s="84"/>
      <c r="F2" s="84"/>
      <c r="G2" s="84"/>
      <c r="H2" s="84"/>
      <c r="I2" s="84"/>
      <c r="J2" s="8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s="3" customFormat="1" ht="30.75" thickBot="1" x14ac:dyDescent="0.25">
      <c r="A3" s="23" t="s">
        <v>5</v>
      </c>
      <c r="B3" s="23" t="s">
        <v>9</v>
      </c>
      <c r="C3" s="23" t="s">
        <v>3</v>
      </c>
      <c r="D3" s="23" t="s">
        <v>8</v>
      </c>
      <c r="E3" s="24" t="s">
        <v>15</v>
      </c>
      <c r="F3" s="24" t="s">
        <v>4</v>
      </c>
      <c r="G3" s="25" t="s">
        <v>10</v>
      </c>
      <c r="H3" s="8" t="s">
        <v>6</v>
      </c>
      <c r="I3" s="9" t="s">
        <v>0</v>
      </c>
      <c r="J3" s="7" t="s">
        <v>2</v>
      </c>
      <c r="K3" s="71">
        <v>45586</v>
      </c>
      <c r="L3" s="71">
        <v>45590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</row>
    <row r="4" spans="1:25" ht="118.5" customHeight="1" x14ac:dyDescent="0.25">
      <c r="A4" s="72">
        <v>3</v>
      </c>
      <c r="B4" s="85" t="s">
        <v>25</v>
      </c>
      <c r="C4" s="16">
        <v>9</v>
      </c>
      <c r="D4" s="18" t="s">
        <v>11</v>
      </c>
      <c r="E4" s="26" t="s">
        <v>16</v>
      </c>
      <c r="F4" s="15" t="s">
        <v>17</v>
      </c>
      <c r="G4" s="35">
        <v>26.65</v>
      </c>
      <c r="H4" s="33">
        <v>200</v>
      </c>
      <c r="I4" s="10">
        <f>H4-(SUM(K4:Y4))</f>
        <v>0</v>
      </c>
      <c r="J4" s="11" t="str">
        <f t="shared" ref="J4:J7" si="0">IF(I4&lt;0,"ATENÇÃO","OK")</f>
        <v>OK</v>
      </c>
      <c r="K4" s="28">
        <v>200</v>
      </c>
      <c r="L4" s="28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ht="168" customHeight="1" x14ac:dyDescent="0.25">
      <c r="A5" s="72"/>
      <c r="B5" s="86"/>
      <c r="C5" s="16">
        <v>10</v>
      </c>
      <c r="D5" s="19" t="s">
        <v>12</v>
      </c>
      <c r="E5" s="26" t="s">
        <v>16</v>
      </c>
      <c r="F5" s="15" t="s">
        <v>17</v>
      </c>
      <c r="G5" s="36">
        <v>36.520000000000003</v>
      </c>
      <c r="H5" s="33">
        <v>450</v>
      </c>
      <c r="I5" s="10">
        <f t="shared" ref="I5:I7" si="1">H5-(SUM(K5:Y5))</f>
        <v>30</v>
      </c>
      <c r="J5" s="11" t="str">
        <f t="shared" si="0"/>
        <v>OK</v>
      </c>
      <c r="K5" s="28">
        <v>380</v>
      </c>
      <c r="L5" s="28">
        <v>40</v>
      </c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ht="211.5" customHeight="1" x14ac:dyDescent="0.25">
      <c r="A6" s="72"/>
      <c r="B6" s="86"/>
      <c r="C6" s="16">
        <v>11</v>
      </c>
      <c r="D6" s="19" t="s">
        <v>13</v>
      </c>
      <c r="E6" s="26" t="s">
        <v>16</v>
      </c>
      <c r="F6" s="15" t="s">
        <v>17</v>
      </c>
      <c r="G6" s="36">
        <v>43.56</v>
      </c>
      <c r="H6" s="33">
        <v>350</v>
      </c>
      <c r="I6" s="10">
        <f t="shared" si="1"/>
        <v>190</v>
      </c>
      <c r="J6" s="11" t="str">
        <f t="shared" si="0"/>
        <v>OK</v>
      </c>
      <c r="K6" s="28">
        <v>160</v>
      </c>
      <c r="L6" s="28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25" ht="210.75" customHeight="1" thickBot="1" x14ac:dyDescent="0.3">
      <c r="A7" s="72"/>
      <c r="B7" s="87"/>
      <c r="C7" s="16">
        <v>12</v>
      </c>
      <c r="D7" s="19" t="s">
        <v>14</v>
      </c>
      <c r="E7" s="26" t="s">
        <v>16</v>
      </c>
      <c r="F7" s="15" t="s">
        <v>17</v>
      </c>
      <c r="G7" s="37">
        <v>66.790000000000006</v>
      </c>
      <c r="H7" s="33">
        <v>250</v>
      </c>
      <c r="I7" s="10">
        <f t="shared" si="1"/>
        <v>150</v>
      </c>
      <c r="J7" s="11" t="str">
        <f t="shared" si="0"/>
        <v>OK</v>
      </c>
      <c r="K7" s="28">
        <v>100</v>
      </c>
      <c r="L7" s="28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5" x14ac:dyDescent="0.25">
      <c r="K8" s="70">
        <f>SUMPRODUCT($G$4:$G7,K4:K7)</f>
        <v>32856.199999999997</v>
      </c>
      <c r="L8" s="70">
        <f>SUMPRODUCT($G$4:$G7,L4:L7)</f>
        <v>1460.8000000000002</v>
      </c>
    </row>
  </sheetData>
  <mergeCells count="21">
    <mergeCell ref="A4:A7"/>
    <mergeCell ref="B4:B7"/>
    <mergeCell ref="T1:T2"/>
    <mergeCell ref="U1:U2"/>
    <mergeCell ref="V1:V2"/>
    <mergeCell ref="A1:D1"/>
    <mergeCell ref="E1:G1"/>
    <mergeCell ref="H1:J1"/>
    <mergeCell ref="K1:K2"/>
    <mergeCell ref="L1:L2"/>
    <mergeCell ref="M1:M2"/>
    <mergeCell ref="A2:J2"/>
    <mergeCell ref="W1:W2"/>
    <mergeCell ref="X1:X2"/>
    <mergeCell ref="Y1:Y2"/>
    <mergeCell ref="N1:N2"/>
    <mergeCell ref="O1:O2"/>
    <mergeCell ref="P1:P2"/>
    <mergeCell ref="Q1:Q2"/>
    <mergeCell ref="R1:R2"/>
    <mergeCell ref="S1:S2"/>
  </mergeCells>
  <pageMargins left="0.511811024" right="0.511811024" top="0.78740157499999996" bottom="0.78740157499999996" header="0.31496062000000002" footer="0.31496062000000002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72FE2-B20B-428C-B5A5-5AA3BA341ABA}">
  <dimension ref="A1:Y4"/>
  <sheetViews>
    <sheetView zoomScale="60" zoomScaleNormal="60" workbookViewId="0">
      <selection activeCell="H1" sqref="H1:J1"/>
    </sheetView>
  </sheetViews>
  <sheetFormatPr defaultColWidth="9.7109375" defaultRowHeight="15" x14ac:dyDescent="0.25"/>
  <cols>
    <col min="1" max="1" width="7.7109375" style="1" customWidth="1"/>
    <col min="2" max="2" width="31.42578125" style="1" customWidth="1"/>
    <col min="3" max="3" width="8.7109375" style="1" customWidth="1"/>
    <col min="4" max="4" width="117.7109375" style="12" customWidth="1"/>
    <col min="5" max="5" width="17.28515625" style="1" customWidth="1"/>
    <col min="6" max="6" width="11" style="1" bestFit="1" customWidth="1"/>
    <col min="7" max="7" width="12.7109375" style="14" bestFit="1" customWidth="1"/>
    <col min="8" max="8" width="13.28515625" style="6" customWidth="1"/>
    <col min="9" max="9" width="13.28515625" style="13" customWidth="1"/>
    <col min="10" max="10" width="12.5703125" style="4" customWidth="1"/>
    <col min="11" max="12" width="13.7109375" style="5" customWidth="1"/>
    <col min="13" max="25" width="13.7109375" style="2" customWidth="1"/>
    <col min="26" max="16384" width="9.7109375" style="2"/>
  </cols>
  <sheetData>
    <row r="1" spans="1:25" ht="34.5" customHeight="1" x14ac:dyDescent="0.25">
      <c r="A1" s="75" t="s">
        <v>22</v>
      </c>
      <c r="B1" s="76"/>
      <c r="C1" s="76"/>
      <c r="D1" s="77"/>
      <c r="E1" s="78" t="s">
        <v>19</v>
      </c>
      <c r="F1" s="79"/>
      <c r="G1" s="80"/>
      <c r="H1" s="81" t="s">
        <v>30</v>
      </c>
      <c r="I1" s="82"/>
      <c r="J1" s="83"/>
      <c r="K1" s="74" t="s">
        <v>23</v>
      </c>
      <c r="L1" s="74" t="s">
        <v>23</v>
      </c>
      <c r="M1" s="74" t="s">
        <v>23</v>
      </c>
      <c r="N1" s="74" t="s">
        <v>23</v>
      </c>
      <c r="O1" s="74" t="s">
        <v>23</v>
      </c>
      <c r="P1" s="74" t="s">
        <v>23</v>
      </c>
      <c r="Q1" s="74" t="s">
        <v>23</v>
      </c>
      <c r="R1" s="74" t="s">
        <v>23</v>
      </c>
      <c r="S1" s="74" t="s">
        <v>23</v>
      </c>
      <c r="T1" s="74" t="s">
        <v>23</v>
      </c>
      <c r="U1" s="74" t="s">
        <v>23</v>
      </c>
      <c r="V1" s="74" t="s">
        <v>23</v>
      </c>
      <c r="W1" s="74" t="s">
        <v>23</v>
      </c>
      <c r="X1" s="74" t="s">
        <v>23</v>
      </c>
      <c r="Y1" s="74" t="s">
        <v>23</v>
      </c>
    </row>
    <row r="2" spans="1:25" ht="34.5" customHeight="1" x14ac:dyDescent="0.25">
      <c r="A2" s="84" t="s">
        <v>7</v>
      </c>
      <c r="B2" s="84"/>
      <c r="C2" s="84"/>
      <c r="D2" s="84"/>
      <c r="E2" s="84"/>
      <c r="F2" s="84"/>
      <c r="G2" s="84"/>
      <c r="H2" s="84"/>
      <c r="I2" s="84"/>
      <c r="J2" s="8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s="3" customFormat="1" ht="30" x14ac:dyDescent="0.2">
      <c r="A3" s="23" t="s">
        <v>5</v>
      </c>
      <c r="B3" s="23" t="s">
        <v>9</v>
      </c>
      <c r="C3" s="23" t="s">
        <v>3</v>
      </c>
      <c r="D3" s="23" t="s">
        <v>8</v>
      </c>
      <c r="E3" s="24" t="s">
        <v>15</v>
      </c>
      <c r="F3" s="24" t="s">
        <v>4</v>
      </c>
      <c r="G3" s="25" t="s">
        <v>10</v>
      </c>
      <c r="H3" s="8" t="s">
        <v>6</v>
      </c>
      <c r="I3" s="9" t="s">
        <v>0</v>
      </c>
      <c r="J3" s="7" t="s">
        <v>2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</row>
    <row r="4" spans="1:25" ht="211.5" customHeight="1" x14ac:dyDescent="0.25">
      <c r="A4" s="31">
        <v>5</v>
      </c>
      <c r="B4" s="42" t="s">
        <v>26</v>
      </c>
      <c r="C4" s="16">
        <v>14</v>
      </c>
      <c r="D4" s="19" t="s">
        <v>13</v>
      </c>
      <c r="E4" s="26" t="s">
        <v>16</v>
      </c>
      <c r="F4" s="15" t="s">
        <v>17</v>
      </c>
      <c r="G4" s="36">
        <v>43.12</v>
      </c>
      <c r="H4" s="33">
        <v>2220</v>
      </c>
      <c r="I4" s="10">
        <f t="shared" ref="I4" si="0">H4-(SUM(K4:Y4))</f>
        <v>2220</v>
      </c>
      <c r="J4" s="11" t="str">
        <f t="shared" ref="J4" si="1">IF(I4&lt;0,"ATENÇÃO","OK")</f>
        <v>OK</v>
      </c>
      <c r="K4" s="28"/>
      <c r="L4" s="28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</sheetData>
  <mergeCells count="19">
    <mergeCell ref="Y1:Y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M1:M2"/>
    <mergeCell ref="A2:J2"/>
    <mergeCell ref="A1:D1"/>
    <mergeCell ref="E1:G1"/>
    <mergeCell ref="H1:J1"/>
    <mergeCell ref="K1:K2"/>
    <mergeCell ref="L1:L2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A796D-811D-482F-9FD3-E69B3961004B}">
  <dimension ref="A1:Y7"/>
  <sheetViews>
    <sheetView zoomScale="60" zoomScaleNormal="60" workbookViewId="0">
      <selection activeCell="E15" sqref="E15"/>
    </sheetView>
  </sheetViews>
  <sheetFormatPr defaultColWidth="9.7109375" defaultRowHeight="15" x14ac:dyDescent="0.25"/>
  <cols>
    <col min="1" max="1" width="7.7109375" style="1" customWidth="1"/>
    <col min="2" max="2" width="31.42578125" style="1" customWidth="1"/>
    <col min="3" max="3" width="8.7109375" style="1" customWidth="1"/>
    <col min="4" max="4" width="117.7109375" style="12" customWidth="1"/>
    <col min="5" max="5" width="17.28515625" style="1" customWidth="1"/>
    <col min="6" max="6" width="11" style="1" bestFit="1" customWidth="1"/>
    <col min="7" max="7" width="12.7109375" style="14" bestFit="1" customWidth="1"/>
    <col min="8" max="8" width="13.28515625" style="6" customWidth="1"/>
    <col min="9" max="9" width="13.28515625" style="13" customWidth="1"/>
    <col min="10" max="10" width="12.5703125" style="4" customWidth="1"/>
    <col min="11" max="12" width="13.7109375" style="5" customWidth="1"/>
    <col min="13" max="25" width="13.7109375" style="2" customWidth="1"/>
    <col min="26" max="16384" width="9.7109375" style="2"/>
  </cols>
  <sheetData>
    <row r="1" spans="1:25" ht="34.5" customHeight="1" x14ac:dyDescent="0.25">
      <c r="A1" s="75" t="s">
        <v>22</v>
      </c>
      <c r="B1" s="76"/>
      <c r="C1" s="76"/>
      <c r="D1" s="77"/>
      <c r="E1" s="78" t="s">
        <v>19</v>
      </c>
      <c r="F1" s="79"/>
      <c r="G1" s="80"/>
      <c r="H1" s="81" t="s">
        <v>30</v>
      </c>
      <c r="I1" s="82"/>
      <c r="J1" s="83"/>
      <c r="K1" s="74" t="s">
        <v>23</v>
      </c>
      <c r="L1" s="74" t="s">
        <v>23</v>
      </c>
      <c r="M1" s="74" t="s">
        <v>23</v>
      </c>
      <c r="N1" s="74" t="s">
        <v>23</v>
      </c>
      <c r="O1" s="74" t="s">
        <v>23</v>
      </c>
      <c r="P1" s="74" t="s">
        <v>23</v>
      </c>
      <c r="Q1" s="74" t="s">
        <v>23</v>
      </c>
      <c r="R1" s="74" t="s">
        <v>23</v>
      </c>
      <c r="S1" s="74" t="s">
        <v>23</v>
      </c>
      <c r="T1" s="74" t="s">
        <v>23</v>
      </c>
      <c r="U1" s="74" t="s">
        <v>23</v>
      </c>
      <c r="V1" s="74" t="s">
        <v>23</v>
      </c>
      <c r="W1" s="74" t="s">
        <v>23</v>
      </c>
      <c r="X1" s="74" t="s">
        <v>23</v>
      </c>
      <c r="Y1" s="74" t="s">
        <v>23</v>
      </c>
    </row>
    <row r="2" spans="1:25" ht="34.5" customHeight="1" x14ac:dyDescent="0.25">
      <c r="A2" s="84" t="s">
        <v>7</v>
      </c>
      <c r="B2" s="84"/>
      <c r="C2" s="84"/>
      <c r="D2" s="84"/>
      <c r="E2" s="84"/>
      <c r="F2" s="84"/>
      <c r="G2" s="84"/>
      <c r="H2" s="84"/>
      <c r="I2" s="84"/>
      <c r="J2" s="8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s="3" customFormat="1" ht="30.75" thickBot="1" x14ac:dyDescent="0.25">
      <c r="A3" s="23" t="s">
        <v>5</v>
      </c>
      <c r="B3" s="23" t="s">
        <v>9</v>
      </c>
      <c r="C3" s="23" t="s">
        <v>3</v>
      </c>
      <c r="D3" s="23" t="s">
        <v>8</v>
      </c>
      <c r="E3" s="24" t="s">
        <v>15</v>
      </c>
      <c r="F3" s="24" t="s">
        <v>4</v>
      </c>
      <c r="G3" s="25" t="s">
        <v>10</v>
      </c>
      <c r="H3" s="8" t="s">
        <v>6</v>
      </c>
      <c r="I3" s="9" t="s">
        <v>0</v>
      </c>
      <c r="J3" s="7" t="s">
        <v>2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</row>
    <row r="4" spans="1:25" ht="118.5" customHeight="1" x14ac:dyDescent="0.25">
      <c r="A4" s="72">
        <v>7</v>
      </c>
      <c r="B4" s="85" t="s">
        <v>27</v>
      </c>
      <c r="C4" s="43">
        <v>19</v>
      </c>
      <c r="D4" s="18" t="s">
        <v>11</v>
      </c>
      <c r="E4" s="26" t="s">
        <v>16</v>
      </c>
      <c r="F4" s="15" t="s">
        <v>17</v>
      </c>
      <c r="G4" s="35">
        <v>26.65</v>
      </c>
      <c r="H4" s="32">
        <v>550</v>
      </c>
      <c r="I4" s="10">
        <f>H4-(SUM(K4:Y4))</f>
        <v>550</v>
      </c>
      <c r="J4" s="11" t="str">
        <f t="shared" ref="J4:J7" si="0">IF(I4&lt;0,"ATENÇÃO","OK")</f>
        <v>OK</v>
      </c>
      <c r="K4" s="28"/>
      <c r="L4" s="28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ht="168" customHeight="1" x14ac:dyDescent="0.25">
      <c r="A5" s="72"/>
      <c r="B5" s="86"/>
      <c r="C5" s="44">
        <v>20</v>
      </c>
      <c r="D5" s="19" t="s">
        <v>12</v>
      </c>
      <c r="E5" s="26" t="s">
        <v>16</v>
      </c>
      <c r="F5" s="15" t="s">
        <v>17</v>
      </c>
      <c r="G5" s="36">
        <v>36.01</v>
      </c>
      <c r="H5" s="33">
        <v>400</v>
      </c>
      <c r="I5" s="10">
        <f t="shared" ref="I5:I7" si="1">H5-(SUM(K5:Y5))</f>
        <v>400</v>
      </c>
      <c r="J5" s="11" t="str">
        <f t="shared" si="0"/>
        <v>OK</v>
      </c>
      <c r="K5" s="28"/>
      <c r="L5" s="28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ht="211.5" customHeight="1" thickBot="1" x14ac:dyDescent="0.3">
      <c r="A6" s="72"/>
      <c r="B6" s="86"/>
      <c r="C6" s="44">
        <v>21</v>
      </c>
      <c r="D6" s="19" t="s">
        <v>13</v>
      </c>
      <c r="E6" s="26" t="s">
        <v>16</v>
      </c>
      <c r="F6" s="15" t="s">
        <v>17</v>
      </c>
      <c r="G6" s="36">
        <v>42.99</v>
      </c>
      <c r="H6" s="33">
        <v>550</v>
      </c>
      <c r="I6" s="10">
        <f t="shared" si="1"/>
        <v>550</v>
      </c>
      <c r="J6" s="11" t="str">
        <f t="shared" si="0"/>
        <v>OK</v>
      </c>
      <c r="K6" s="28"/>
      <c r="L6" s="28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25" ht="210.75" customHeight="1" thickBot="1" x14ac:dyDescent="0.3">
      <c r="A7" s="72"/>
      <c r="B7" s="87"/>
      <c r="C7" s="43">
        <v>22</v>
      </c>
      <c r="D7" s="19" t="s">
        <v>14</v>
      </c>
      <c r="E7" s="26" t="s">
        <v>16</v>
      </c>
      <c r="F7" s="15" t="s">
        <v>17</v>
      </c>
      <c r="G7" s="37">
        <v>59.97</v>
      </c>
      <c r="H7" s="34">
        <v>200</v>
      </c>
      <c r="I7" s="10">
        <f t="shared" si="1"/>
        <v>200</v>
      </c>
      <c r="J7" s="11" t="str">
        <f t="shared" si="0"/>
        <v>OK</v>
      </c>
      <c r="K7" s="28"/>
      <c r="L7" s="28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</sheetData>
  <mergeCells count="21">
    <mergeCell ref="A4:A7"/>
    <mergeCell ref="B4:B7"/>
    <mergeCell ref="T1:T2"/>
    <mergeCell ref="U1:U2"/>
    <mergeCell ref="V1:V2"/>
    <mergeCell ref="A1:D1"/>
    <mergeCell ref="E1:G1"/>
    <mergeCell ref="H1:J1"/>
    <mergeCell ref="K1:K2"/>
    <mergeCell ref="L1:L2"/>
    <mergeCell ref="M1:M2"/>
    <mergeCell ref="A2:J2"/>
    <mergeCell ref="W1:W2"/>
    <mergeCell ref="X1:X2"/>
    <mergeCell ref="Y1:Y2"/>
    <mergeCell ref="N1:N2"/>
    <mergeCell ref="O1:O2"/>
    <mergeCell ref="P1:P2"/>
    <mergeCell ref="Q1:Q2"/>
    <mergeCell ref="R1:R2"/>
    <mergeCell ref="S1:S2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89402-BB88-474A-8536-483F49E1A301}">
  <dimension ref="A1:Y4"/>
  <sheetViews>
    <sheetView zoomScale="60" zoomScaleNormal="60" workbookViewId="0">
      <selection activeCell="F37" sqref="F37"/>
    </sheetView>
  </sheetViews>
  <sheetFormatPr defaultColWidth="9.7109375" defaultRowHeight="15" x14ac:dyDescent="0.25"/>
  <cols>
    <col min="1" max="1" width="7.7109375" style="1" customWidth="1"/>
    <col min="2" max="2" width="31.42578125" style="1" customWidth="1"/>
    <col min="3" max="3" width="8.7109375" style="1" customWidth="1"/>
    <col min="4" max="4" width="117.7109375" style="12" customWidth="1"/>
    <col min="5" max="5" width="17.28515625" style="1" customWidth="1"/>
    <col min="6" max="6" width="11" style="1" bestFit="1" customWidth="1"/>
    <col min="7" max="7" width="12.7109375" style="14" bestFit="1" customWidth="1"/>
    <col min="8" max="8" width="13.28515625" style="6" customWidth="1"/>
    <col min="9" max="9" width="13.28515625" style="13" customWidth="1"/>
    <col min="10" max="10" width="12.5703125" style="4" customWidth="1"/>
    <col min="11" max="12" width="13.7109375" style="5" customWidth="1"/>
    <col min="13" max="25" width="13.7109375" style="2" customWidth="1"/>
    <col min="26" max="16384" width="9.7109375" style="2"/>
  </cols>
  <sheetData>
    <row r="1" spans="1:25" ht="34.5" customHeight="1" x14ac:dyDescent="0.25">
      <c r="A1" s="75" t="s">
        <v>22</v>
      </c>
      <c r="B1" s="76"/>
      <c r="C1" s="76"/>
      <c r="D1" s="77"/>
      <c r="E1" s="78" t="s">
        <v>19</v>
      </c>
      <c r="F1" s="79"/>
      <c r="G1" s="80"/>
      <c r="H1" s="81" t="s">
        <v>30</v>
      </c>
      <c r="I1" s="82"/>
      <c r="J1" s="83"/>
      <c r="K1" s="74" t="s">
        <v>23</v>
      </c>
      <c r="L1" s="74" t="s">
        <v>23</v>
      </c>
      <c r="M1" s="74" t="s">
        <v>23</v>
      </c>
      <c r="N1" s="74" t="s">
        <v>23</v>
      </c>
      <c r="O1" s="74" t="s">
        <v>23</v>
      </c>
      <c r="P1" s="74" t="s">
        <v>23</v>
      </c>
      <c r="Q1" s="74" t="s">
        <v>23</v>
      </c>
      <c r="R1" s="74" t="s">
        <v>23</v>
      </c>
      <c r="S1" s="74" t="s">
        <v>23</v>
      </c>
      <c r="T1" s="74" t="s">
        <v>23</v>
      </c>
      <c r="U1" s="74" t="s">
        <v>23</v>
      </c>
      <c r="V1" s="74" t="s">
        <v>23</v>
      </c>
      <c r="W1" s="74" t="s">
        <v>23</v>
      </c>
      <c r="X1" s="74" t="s">
        <v>23</v>
      </c>
      <c r="Y1" s="74" t="s">
        <v>23</v>
      </c>
    </row>
    <row r="2" spans="1:25" ht="34.5" customHeight="1" x14ac:dyDescent="0.25">
      <c r="A2" s="84" t="s">
        <v>7</v>
      </c>
      <c r="B2" s="84"/>
      <c r="C2" s="84"/>
      <c r="D2" s="84"/>
      <c r="E2" s="84"/>
      <c r="F2" s="84"/>
      <c r="G2" s="84"/>
      <c r="H2" s="84"/>
      <c r="I2" s="84"/>
      <c r="J2" s="8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s="3" customFormat="1" ht="30" x14ac:dyDescent="0.2">
      <c r="A3" s="23" t="s">
        <v>5</v>
      </c>
      <c r="B3" s="23" t="s">
        <v>9</v>
      </c>
      <c r="C3" s="23" t="s">
        <v>3</v>
      </c>
      <c r="D3" s="23" t="s">
        <v>8</v>
      </c>
      <c r="E3" s="24" t="s">
        <v>15</v>
      </c>
      <c r="F3" s="24" t="s">
        <v>4</v>
      </c>
      <c r="G3" s="25" t="s">
        <v>10</v>
      </c>
      <c r="H3" s="8" t="s">
        <v>6</v>
      </c>
      <c r="I3" s="9" t="s">
        <v>0</v>
      </c>
      <c r="J3" s="7" t="s">
        <v>2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</row>
    <row r="4" spans="1:25" ht="211.15" customHeight="1" x14ac:dyDescent="0.25">
      <c r="A4" s="31">
        <v>7</v>
      </c>
      <c r="B4" s="42" t="s">
        <v>27</v>
      </c>
      <c r="C4" s="44">
        <v>21</v>
      </c>
      <c r="D4" s="19" t="s">
        <v>13</v>
      </c>
      <c r="E4" s="26" t="s">
        <v>16</v>
      </c>
      <c r="F4" s="15" t="s">
        <v>17</v>
      </c>
      <c r="G4" s="36">
        <v>42.99</v>
      </c>
      <c r="H4" s="33">
        <v>100</v>
      </c>
      <c r="I4" s="10">
        <f t="shared" ref="I4" si="0">H4-(SUM(K4:Y4))</f>
        <v>100</v>
      </c>
      <c r="J4" s="11" t="str">
        <f t="shared" ref="J4" si="1">IF(I4&lt;0,"ATENÇÃO","OK")</f>
        <v>OK</v>
      </c>
      <c r="K4" s="28"/>
      <c r="L4" s="28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</sheetData>
  <mergeCells count="19">
    <mergeCell ref="Y1:Y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M1:M2"/>
    <mergeCell ref="A2:J2"/>
    <mergeCell ref="A1:D1"/>
    <mergeCell ref="E1:G1"/>
    <mergeCell ref="H1:J1"/>
    <mergeCell ref="K1:K2"/>
    <mergeCell ref="L1:L2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EFE60-8878-4CB5-9756-D1638572DA50}">
  <dimension ref="A1:DT16"/>
  <sheetViews>
    <sheetView zoomScale="50" zoomScaleNormal="50" workbookViewId="0">
      <selection activeCell="H1" sqref="H1"/>
    </sheetView>
  </sheetViews>
  <sheetFormatPr defaultColWidth="9.7109375" defaultRowHeight="15" x14ac:dyDescent="0.25"/>
  <cols>
    <col min="1" max="1" width="7.7109375" style="1" customWidth="1"/>
    <col min="2" max="2" width="31.42578125" style="1" customWidth="1"/>
    <col min="3" max="3" width="8.7109375" style="1" customWidth="1"/>
    <col min="4" max="4" width="117.7109375" style="12" customWidth="1"/>
    <col min="5" max="5" width="17.28515625" style="1" customWidth="1"/>
    <col min="6" max="6" width="11" style="1" bestFit="1" customWidth="1"/>
    <col min="7" max="7" width="12.7109375" style="49" bestFit="1" customWidth="1"/>
    <col min="8" max="8" width="16.28515625" style="6" customWidth="1"/>
    <col min="9" max="9" width="18.42578125" style="2" bestFit="1" customWidth="1"/>
    <col min="10" max="10" width="19.42578125" style="2" bestFit="1" customWidth="1"/>
    <col min="11" max="16384" width="9.7109375" style="2"/>
  </cols>
  <sheetData>
    <row r="1" spans="1:124" ht="45" x14ac:dyDescent="0.25">
      <c r="A1" s="75" t="s">
        <v>22</v>
      </c>
      <c r="B1" s="76"/>
      <c r="C1" s="76"/>
      <c r="D1" s="77"/>
      <c r="E1" s="78" t="s">
        <v>19</v>
      </c>
      <c r="F1" s="79"/>
      <c r="G1" s="80"/>
      <c r="H1" s="45" t="s">
        <v>30</v>
      </c>
      <c r="I1" s="95"/>
      <c r="J1" s="95"/>
    </row>
    <row r="2" spans="1:124" x14ac:dyDescent="0.25">
      <c r="A2" s="84" t="s">
        <v>18</v>
      </c>
      <c r="B2" s="84"/>
      <c r="C2" s="84"/>
      <c r="D2" s="84"/>
      <c r="E2" s="84"/>
      <c r="F2" s="84"/>
      <c r="G2" s="84"/>
      <c r="H2" s="84"/>
      <c r="I2" s="95"/>
      <c r="J2" s="95"/>
    </row>
    <row r="3" spans="1:124" s="3" customFormat="1" ht="70.150000000000006" customHeight="1" thickBot="1" x14ac:dyDescent="0.25">
      <c r="A3" s="53" t="s">
        <v>5</v>
      </c>
      <c r="B3" s="53" t="s">
        <v>9</v>
      </c>
      <c r="C3" s="53" t="s">
        <v>3</v>
      </c>
      <c r="D3" s="53" t="s">
        <v>8</v>
      </c>
      <c r="E3" s="54" t="s">
        <v>15</v>
      </c>
      <c r="F3" s="54" t="s">
        <v>4</v>
      </c>
      <c r="G3" s="55" t="s">
        <v>10</v>
      </c>
      <c r="H3" s="56" t="s">
        <v>6</v>
      </c>
      <c r="I3" s="52" t="s">
        <v>20</v>
      </c>
      <c r="J3" s="52" t="s">
        <v>21</v>
      </c>
    </row>
    <row r="4" spans="1:124" ht="131.44999999999999" customHeight="1" x14ac:dyDescent="0.25">
      <c r="A4" s="96">
        <v>1</v>
      </c>
      <c r="B4" s="98" t="s">
        <v>24</v>
      </c>
      <c r="C4" s="57">
        <v>1</v>
      </c>
      <c r="D4" s="58" t="s">
        <v>11</v>
      </c>
      <c r="E4" s="59" t="s">
        <v>16</v>
      </c>
      <c r="F4" s="60" t="s">
        <v>17</v>
      </c>
      <c r="G4" s="35">
        <v>17.5</v>
      </c>
      <c r="H4" s="61">
        <v>7440</v>
      </c>
      <c r="I4" s="62">
        <f>H4*G4</f>
        <v>130200</v>
      </c>
      <c r="J4" s="88">
        <f>SUM(I4:I16)</f>
        <v>1093384.7000000002</v>
      </c>
    </row>
    <row r="5" spans="1:124" ht="168" customHeight="1" x14ac:dyDescent="0.25">
      <c r="A5" s="97"/>
      <c r="B5" s="86"/>
      <c r="C5" s="16">
        <v>2</v>
      </c>
      <c r="D5" s="19" t="s">
        <v>12</v>
      </c>
      <c r="E5" s="26" t="s">
        <v>16</v>
      </c>
      <c r="F5" s="15" t="s">
        <v>17</v>
      </c>
      <c r="G5" s="36">
        <v>23.75</v>
      </c>
      <c r="H5" s="46">
        <v>5970</v>
      </c>
      <c r="I5" s="30">
        <f t="shared" ref="I5:I14" si="0">H5*G5</f>
        <v>141787.5</v>
      </c>
      <c r="J5" s="89"/>
    </row>
    <row r="6" spans="1:124" ht="198.6" customHeight="1" x14ac:dyDescent="0.25">
      <c r="A6" s="97"/>
      <c r="B6" s="86"/>
      <c r="C6" s="16">
        <v>3</v>
      </c>
      <c r="D6" s="19" t="s">
        <v>13</v>
      </c>
      <c r="E6" s="26" t="s">
        <v>16</v>
      </c>
      <c r="F6" s="15" t="s">
        <v>17</v>
      </c>
      <c r="G6" s="36">
        <v>28.75</v>
      </c>
      <c r="H6" s="46">
        <v>10090</v>
      </c>
      <c r="I6" s="30">
        <f t="shared" si="0"/>
        <v>290087.5</v>
      </c>
      <c r="J6" s="89"/>
    </row>
    <row r="7" spans="1:124" ht="214.15" customHeight="1" thickBot="1" x14ac:dyDescent="0.3">
      <c r="A7" s="97"/>
      <c r="B7" s="87"/>
      <c r="C7" s="16">
        <v>4</v>
      </c>
      <c r="D7" s="19" t="s">
        <v>14</v>
      </c>
      <c r="E7" s="26" t="s">
        <v>16</v>
      </c>
      <c r="F7" s="15" t="s">
        <v>17</v>
      </c>
      <c r="G7" s="37">
        <v>53.12</v>
      </c>
      <c r="H7" s="46">
        <v>5890</v>
      </c>
      <c r="I7" s="30">
        <f t="shared" si="0"/>
        <v>312876.79999999999</v>
      </c>
      <c r="J7" s="89"/>
    </row>
    <row r="8" spans="1:124" ht="130.9" customHeight="1" x14ac:dyDescent="0.25">
      <c r="A8" s="91">
        <v>3</v>
      </c>
      <c r="B8" s="99" t="s">
        <v>25</v>
      </c>
      <c r="C8" s="47">
        <v>9</v>
      </c>
      <c r="D8" s="20" t="s">
        <v>11</v>
      </c>
      <c r="E8" s="27" t="s">
        <v>16</v>
      </c>
      <c r="F8" s="21" t="s">
        <v>17</v>
      </c>
      <c r="G8" s="35">
        <v>26.65</v>
      </c>
      <c r="H8" s="50">
        <v>200</v>
      </c>
      <c r="I8" s="30">
        <f t="shared" si="0"/>
        <v>5330</v>
      </c>
      <c r="J8" s="89"/>
    </row>
    <row r="9" spans="1:124" ht="168.6" customHeight="1" x14ac:dyDescent="0.25">
      <c r="A9" s="91"/>
      <c r="B9" s="100"/>
      <c r="C9" s="47">
        <v>10</v>
      </c>
      <c r="D9" s="51" t="s">
        <v>12</v>
      </c>
      <c r="E9" s="27" t="s">
        <v>16</v>
      </c>
      <c r="F9" s="21" t="s">
        <v>17</v>
      </c>
      <c r="G9" s="36">
        <v>36.520000000000003</v>
      </c>
      <c r="H9" s="50">
        <v>450</v>
      </c>
      <c r="I9" s="30">
        <f t="shared" si="0"/>
        <v>16434</v>
      </c>
      <c r="J9" s="89"/>
    </row>
    <row r="10" spans="1:124" ht="212.45" customHeight="1" x14ac:dyDescent="0.25">
      <c r="A10" s="91"/>
      <c r="B10" s="100"/>
      <c r="C10" s="47">
        <v>11</v>
      </c>
      <c r="D10" s="22" t="s">
        <v>13</v>
      </c>
      <c r="E10" s="27" t="s">
        <v>16</v>
      </c>
      <c r="F10" s="21" t="s">
        <v>17</v>
      </c>
      <c r="G10" s="36">
        <v>43.56</v>
      </c>
      <c r="H10" s="50">
        <v>350</v>
      </c>
      <c r="I10" s="30">
        <f t="shared" si="0"/>
        <v>15246</v>
      </c>
      <c r="J10" s="89"/>
    </row>
    <row r="11" spans="1:124" ht="199.15" customHeight="1" thickBot="1" x14ac:dyDescent="0.3">
      <c r="A11" s="91"/>
      <c r="B11" s="101"/>
      <c r="C11" s="47">
        <v>12</v>
      </c>
      <c r="D11" s="22" t="s">
        <v>14</v>
      </c>
      <c r="E11" s="27" t="s">
        <v>16</v>
      </c>
      <c r="F11" s="21" t="s">
        <v>17</v>
      </c>
      <c r="G11" s="37">
        <v>66.790000000000006</v>
      </c>
      <c r="H11" s="50">
        <v>250</v>
      </c>
      <c r="I11" s="30">
        <f t="shared" si="0"/>
        <v>16697.5</v>
      </c>
      <c r="J11" s="89"/>
    </row>
    <row r="12" spans="1:124" ht="219" customHeight="1" thickBot="1" x14ac:dyDescent="0.3">
      <c r="A12" s="63">
        <v>5</v>
      </c>
      <c r="B12" s="41" t="s">
        <v>28</v>
      </c>
      <c r="C12" s="16">
        <v>14</v>
      </c>
      <c r="D12" s="48" t="s">
        <v>13</v>
      </c>
      <c r="E12" s="26" t="s">
        <v>16</v>
      </c>
      <c r="F12" s="15" t="s">
        <v>17</v>
      </c>
      <c r="G12" s="36">
        <v>43.12</v>
      </c>
      <c r="H12" s="50">
        <v>2220</v>
      </c>
      <c r="I12" s="30">
        <f t="shared" si="0"/>
        <v>95726.399999999994</v>
      </c>
      <c r="J12" s="89"/>
    </row>
    <row r="13" spans="1:124" s="17" customFormat="1" ht="123" customHeight="1" x14ac:dyDescent="0.25">
      <c r="A13" s="91">
        <v>7</v>
      </c>
      <c r="B13" s="93" t="s">
        <v>27</v>
      </c>
      <c r="C13" s="47">
        <v>19</v>
      </c>
      <c r="D13" s="20" t="s">
        <v>11</v>
      </c>
      <c r="E13" s="26" t="s">
        <v>16</v>
      </c>
      <c r="F13" s="15" t="s">
        <v>17</v>
      </c>
      <c r="G13" s="35">
        <v>26.65</v>
      </c>
      <c r="H13" s="46">
        <v>550</v>
      </c>
      <c r="I13" s="30">
        <f t="shared" si="0"/>
        <v>14657.5</v>
      </c>
      <c r="J13" s="89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</row>
    <row r="14" spans="1:124" s="17" customFormat="1" ht="177" customHeight="1" x14ac:dyDescent="0.25">
      <c r="A14" s="91"/>
      <c r="B14" s="93"/>
      <c r="C14" s="47">
        <v>20</v>
      </c>
      <c r="D14" s="51" t="s">
        <v>29</v>
      </c>
      <c r="E14" s="26" t="s">
        <v>16</v>
      </c>
      <c r="F14" s="15" t="s">
        <v>17</v>
      </c>
      <c r="G14" s="36">
        <v>36.01</v>
      </c>
      <c r="H14" s="46">
        <v>400</v>
      </c>
      <c r="I14" s="30">
        <f t="shared" si="0"/>
        <v>14404</v>
      </c>
      <c r="J14" s="89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</row>
    <row r="15" spans="1:124" ht="217.15" customHeight="1" x14ac:dyDescent="0.25">
      <c r="A15" s="91"/>
      <c r="B15" s="93"/>
      <c r="C15" s="47">
        <v>21</v>
      </c>
      <c r="D15" s="22" t="s">
        <v>13</v>
      </c>
      <c r="E15" s="26" t="s">
        <v>16</v>
      </c>
      <c r="F15" s="15" t="s">
        <v>17</v>
      </c>
      <c r="G15" s="36">
        <v>42.99</v>
      </c>
      <c r="H15" s="46">
        <v>650</v>
      </c>
      <c r="I15" s="30">
        <f t="shared" ref="I15:I16" si="1">H15*G15</f>
        <v>27943.5</v>
      </c>
      <c r="J15" s="89"/>
    </row>
    <row r="16" spans="1:124" ht="207" customHeight="1" thickBot="1" x14ac:dyDescent="0.3">
      <c r="A16" s="92"/>
      <c r="B16" s="94"/>
      <c r="C16" s="64">
        <v>22</v>
      </c>
      <c r="D16" s="65" t="s">
        <v>14</v>
      </c>
      <c r="E16" s="66" t="s">
        <v>16</v>
      </c>
      <c r="F16" s="67" t="s">
        <v>17</v>
      </c>
      <c r="G16" s="37">
        <v>59.97</v>
      </c>
      <c r="H16" s="68">
        <v>200</v>
      </c>
      <c r="I16" s="69">
        <f t="shared" si="1"/>
        <v>11994</v>
      </c>
      <c r="J16" s="90"/>
    </row>
  </sheetData>
  <mergeCells count="11">
    <mergeCell ref="J4:J16"/>
    <mergeCell ref="A13:A16"/>
    <mergeCell ref="B13:B16"/>
    <mergeCell ref="A1:D1"/>
    <mergeCell ref="E1:G1"/>
    <mergeCell ref="I1:J2"/>
    <mergeCell ref="A2:H2"/>
    <mergeCell ref="A4:A7"/>
    <mergeCell ref="B4:B7"/>
    <mergeCell ref="A8:A11"/>
    <mergeCell ref="B8:B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6DC16-DF73-4388-9325-93473D1936DD}">
  <dimension ref="A1:Y7"/>
  <sheetViews>
    <sheetView zoomScale="60" zoomScaleNormal="60" workbookViewId="0">
      <selection activeCell="H1" sqref="H1:J1"/>
    </sheetView>
  </sheetViews>
  <sheetFormatPr defaultColWidth="9.7109375" defaultRowHeight="15" x14ac:dyDescent="0.25"/>
  <cols>
    <col min="1" max="1" width="7.7109375" style="1" customWidth="1"/>
    <col min="2" max="2" width="31.42578125" style="1" customWidth="1"/>
    <col min="3" max="3" width="8.7109375" style="1" customWidth="1"/>
    <col min="4" max="4" width="117.7109375" style="12" customWidth="1"/>
    <col min="5" max="5" width="17.28515625" style="1" customWidth="1"/>
    <col min="6" max="6" width="11" style="1" bestFit="1" customWidth="1"/>
    <col min="7" max="7" width="12.7109375" style="14" bestFit="1" customWidth="1"/>
    <col min="8" max="8" width="13.28515625" style="6" customWidth="1"/>
    <col min="9" max="9" width="13.28515625" style="13" customWidth="1"/>
    <col min="10" max="10" width="12.5703125" style="4" customWidth="1"/>
    <col min="11" max="12" width="13.7109375" style="5" customWidth="1"/>
    <col min="13" max="25" width="13.7109375" style="2" customWidth="1"/>
    <col min="26" max="16384" width="9.7109375" style="2"/>
  </cols>
  <sheetData>
    <row r="1" spans="1:25" ht="34.5" customHeight="1" x14ac:dyDescent="0.25">
      <c r="A1" s="75" t="s">
        <v>22</v>
      </c>
      <c r="B1" s="76"/>
      <c r="C1" s="76"/>
      <c r="D1" s="77"/>
      <c r="E1" s="78" t="s">
        <v>19</v>
      </c>
      <c r="F1" s="79"/>
      <c r="G1" s="80"/>
      <c r="H1" s="81" t="s">
        <v>30</v>
      </c>
      <c r="I1" s="82"/>
      <c r="J1" s="83"/>
      <c r="K1" s="74" t="s">
        <v>23</v>
      </c>
      <c r="L1" s="74" t="s">
        <v>23</v>
      </c>
      <c r="M1" s="74" t="s">
        <v>23</v>
      </c>
      <c r="N1" s="74" t="s">
        <v>23</v>
      </c>
      <c r="O1" s="74" t="s">
        <v>23</v>
      </c>
      <c r="P1" s="74" t="s">
        <v>23</v>
      </c>
      <c r="Q1" s="74" t="s">
        <v>23</v>
      </c>
      <c r="R1" s="74" t="s">
        <v>23</v>
      </c>
      <c r="S1" s="74" t="s">
        <v>23</v>
      </c>
      <c r="T1" s="74" t="s">
        <v>23</v>
      </c>
      <c r="U1" s="74" t="s">
        <v>23</v>
      </c>
      <c r="V1" s="74" t="s">
        <v>23</v>
      </c>
      <c r="W1" s="74" t="s">
        <v>23</v>
      </c>
      <c r="X1" s="74" t="s">
        <v>23</v>
      </c>
      <c r="Y1" s="74" t="s">
        <v>23</v>
      </c>
    </row>
    <row r="2" spans="1:25" ht="34.5" customHeight="1" x14ac:dyDescent="0.25">
      <c r="A2" s="84" t="s">
        <v>7</v>
      </c>
      <c r="B2" s="84"/>
      <c r="C2" s="84"/>
      <c r="D2" s="84"/>
      <c r="E2" s="84"/>
      <c r="F2" s="84"/>
      <c r="G2" s="84"/>
      <c r="H2" s="84"/>
      <c r="I2" s="84"/>
      <c r="J2" s="8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s="3" customFormat="1" ht="30.75" thickBot="1" x14ac:dyDescent="0.25">
      <c r="A3" s="23" t="s">
        <v>5</v>
      </c>
      <c r="B3" s="23" t="s">
        <v>9</v>
      </c>
      <c r="C3" s="23" t="s">
        <v>3</v>
      </c>
      <c r="D3" s="23" t="s">
        <v>8</v>
      </c>
      <c r="E3" s="24" t="s">
        <v>15</v>
      </c>
      <c r="F3" s="24" t="s">
        <v>4</v>
      </c>
      <c r="G3" s="25" t="s">
        <v>10</v>
      </c>
      <c r="H3" s="8" t="s">
        <v>6</v>
      </c>
      <c r="I3" s="9" t="s">
        <v>0</v>
      </c>
      <c r="J3" s="7" t="s">
        <v>2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</row>
    <row r="4" spans="1:25" ht="118.5" customHeight="1" x14ac:dyDescent="0.25">
      <c r="A4" s="72">
        <v>1</v>
      </c>
      <c r="B4" s="85" t="s">
        <v>24</v>
      </c>
      <c r="C4" s="16">
        <v>1</v>
      </c>
      <c r="D4" s="18" t="s">
        <v>11</v>
      </c>
      <c r="E4" s="26" t="s">
        <v>16</v>
      </c>
      <c r="F4" s="15" t="s">
        <v>17</v>
      </c>
      <c r="G4" s="35">
        <v>17.5</v>
      </c>
      <c r="H4" s="32">
        <v>1040</v>
      </c>
      <c r="I4" s="10">
        <f>H4-(SUM(K4:Y4))</f>
        <v>1040</v>
      </c>
      <c r="J4" s="11" t="str">
        <f t="shared" ref="J4:J7" si="0">IF(I4&lt;0,"ATENÇÃO","OK")</f>
        <v>OK</v>
      </c>
      <c r="K4" s="28"/>
      <c r="L4" s="28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ht="168" customHeight="1" x14ac:dyDescent="0.25">
      <c r="A5" s="72"/>
      <c r="B5" s="86"/>
      <c r="C5" s="16">
        <v>2</v>
      </c>
      <c r="D5" s="19" t="s">
        <v>12</v>
      </c>
      <c r="E5" s="26" t="s">
        <v>16</v>
      </c>
      <c r="F5" s="15" t="s">
        <v>17</v>
      </c>
      <c r="G5" s="36">
        <v>23.75</v>
      </c>
      <c r="H5" s="33">
        <v>2150</v>
      </c>
      <c r="I5" s="10">
        <f t="shared" ref="I5:I7" si="1">H5-(SUM(K5:Y5))</f>
        <v>2150</v>
      </c>
      <c r="J5" s="11" t="str">
        <f t="shared" si="0"/>
        <v>OK</v>
      </c>
      <c r="K5" s="28"/>
      <c r="L5" s="28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ht="211.5" customHeight="1" x14ac:dyDescent="0.25">
      <c r="A6" s="72"/>
      <c r="B6" s="86"/>
      <c r="C6" s="16">
        <v>3</v>
      </c>
      <c r="D6" s="19" t="s">
        <v>13</v>
      </c>
      <c r="E6" s="26" t="s">
        <v>16</v>
      </c>
      <c r="F6" s="15" t="s">
        <v>17</v>
      </c>
      <c r="G6" s="36">
        <v>28.75</v>
      </c>
      <c r="H6" s="33">
        <v>2700</v>
      </c>
      <c r="I6" s="10">
        <f t="shared" si="1"/>
        <v>2700</v>
      </c>
      <c r="J6" s="11" t="str">
        <f t="shared" si="0"/>
        <v>OK</v>
      </c>
      <c r="K6" s="28"/>
      <c r="L6" s="28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25" ht="210.75" customHeight="1" thickBot="1" x14ac:dyDescent="0.3">
      <c r="A7" s="72"/>
      <c r="B7" s="87"/>
      <c r="C7" s="16">
        <v>4</v>
      </c>
      <c r="D7" s="19" t="s">
        <v>14</v>
      </c>
      <c r="E7" s="26" t="s">
        <v>16</v>
      </c>
      <c r="F7" s="15" t="s">
        <v>17</v>
      </c>
      <c r="G7" s="37">
        <v>53.12</v>
      </c>
      <c r="H7" s="34">
        <v>1780</v>
      </c>
      <c r="I7" s="10">
        <f t="shared" si="1"/>
        <v>1780</v>
      </c>
      <c r="J7" s="11" t="str">
        <f t="shared" si="0"/>
        <v>OK</v>
      </c>
      <c r="K7" s="28"/>
      <c r="L7" s="28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</sheetData>
  <mergeCells count="21">
    <mergeCell ref="A4:A7"/>
    <mergeCell ref="B4:B7"/>
    <mergeCell ref="T1:T2"/>
    <mergeCell ref="U1:U2"/>
    <mergeCell ref="V1:V2"/>
    <mergeCell ref="A1:D1"/>
    <mergeCell ref="E1:G1"/>
    <mergeCell ref="H1:J1"/>
    <mergeCell ref="K1:K2"/>
    <mergeCell ref="L1:L2"/>
    <mergeCell ref="M1:M2"/>
    <mergeCell ref="A2:J2"/>
    <mergeCell ref="W1:W2"/>
    <mergeCell ref="X1:X2"/>
    <mergeCell ref="Y1:Y2"/>
    <mergeCell ref="N1:N2"/>
    <mergeCell ref="O1:O2"/>
    <mergeCell ref="P1:P2"/>
    <mergeCell ref="Q1:Q2"/>
    <mergeCell ref="R1:R2"/>
    <mergeCell ref="S1:S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7729D-5B66-4515-BD6A-5A64B28A2C85}">
  <dimension ref="A1:Y5"/>
  <sheetViews>
    <sheetView zoomScale="60" zoomScaleNormal="60" workbookViewId="0">
      <selection activeCell="H1" sqref="H1:J1"/>
    </sheetView>
  </sheetViews>
  <sheetFormatPr defaultColWidth="9.7109375" defaultRowHeight="15" x14ac:dyDescent="0.25"/>
  <cols>
    <col min="1" max="1" width="7.7109375" style="1" customWidth="1"/>
    <col min="2" max="2" width="31.42578125" style="1" customWidth="1"/>
    <col min="3" max="3" width="8.7109375" style="1" customWidth="1"/>
    <col min="4" max="4" width="117.7109375" style="12" customWidth="1"/>
    <col min="5" max="5" width="17.28515625" style="1" customWidth="1"/>
    <col min="6" max="6" width="11" style="1" bestFit="1" customWidth="1"/>
    <col min="7" max="7" width="12.7109375" style="14" bestFit="1" customWidth="1"/>
    <col min="8" max="8" width="13.28515625" style="6" customWidth="1"/>
    <col min="9" max="9" width="13.28515625" style="13" customWidth="1"/>
    <col min="10" max="10" width="12.5703125" style="4" customWidth="1"/>
    <col min="11" max="12" width="13.7109375" style="5" customWidth="1"/>
    <col min="13" max="25" width="13.7109375" style="2" customWidth="1"/>
    <col min="26" max="16384" width="9.7109375" style="2"/>
  </cols>
  <sheetData>
    <row r="1" spans="1:25" ht="34.5" customHeight="1" x14ac:dyDescent="0.25">
      <c r="A1" s="75" t="s">
        <v>22</v>
      </c>
      <c r="B1" s="76"/>
      <c r="C1" s="76"/>
      <c r="D1" s="77"/>
      <c r="E1" s="78" t="s">
        <v>19</v>
      </c>
      <c r="F1" s="79"/>
      <c r="G1" s="80"/>
      <c r="H1" s="81" t="s">
        <v>30</v>
      </c>
      <c r="I1" s="82"/>
      <c r="J1" s="83"/>
      <c r="K1" s="74" t="s">
        <v>23</v>
      </c>
      <c r="L1" s="74" t="s">
        <v>23</v>
      </c>
      <c r="M1" s="74" t="s">
        <v>23</v>
      </c>
      <c r="N1" s="74" t="s">
        <v>23</v>
      </c>
      <c r="O1" s="74" t="s">
        <v>23</v>
      </c>
      <c r="P1" s="74" t="s">
        <v>23</v>
      </c>
      <c r="Q1" s="74" t="s">
        <v>23</v>
      </c>
      <c r="R1" s="74" t="s">
        <v>23</v>
      </c>
      <c r="S1" s="74" t="s">
        <v>23</v>
      </c>
      <c r="T1" s="74" t="s">
        <v>23</v>
      </c>
      <c r="U1" s="74" t="s">
        <v>23</v>
      </c>
      <c r="V1" s="74" t="s">
        <v>23</v>
      </c>
      <c r="W1" s="74" t="s">
        <v>23</v>
      </c>
      <c r="X1" s="74" t="s">
        <v>23</v>
      </c>
      <c r="Y1" s="74" t="s">
        <v>23</v>
      </c>
    </row>
    <row r="2" spans="1:25" ht="34.5" customHeight="1" x14ac:dyDescent="0.25">
      <c r="A2" s="84" t="s">
        <v>7</v>
      </c>
      <c r="B2" s="84"/>
      <c r="C2" s="84"/>
      <c r="D2" s="84"/>
      <c r="E2" s="84"/>
      <c r="F2" s="84"/>
      <c r="G2" s="84"/>
      <c r="H2" s="84"/>
      <c r="I2" s="84"/>
      <c r="J2" s="8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s="3" customFormat="1" ht="30.75" thickBot="1" x14ac:dyDescent="0.25">
      <c r="A3" s="23" t="s">
        <v>5</v>
      </c>
      <c r="B3" s="23" t="s">
        <v>9</v>
      </c>
      <c r="C3" s="23" t="s">
        <v>3</v>
      </c>
      <c r="D3" s="23" t="s">
        <v>8</v>
      </c>
      <c r="E3" s="24" t="s">
        <v>15</v>
      </c>
      <c r="F3" s="24" t="s">
        <v>4</v>
      </c>
      <c r="G3" s="25" t="s">
        <v>10</v>
      </c>
      <c r="H3" s="8" t="s">
        <v>6</v>
      </c>
      <c r="I3" s="9" t="s">
        <v>0</v>
      </c>
      <c r="J3" s="7" t="s">
        <v>2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</row>
    <row r="4" spans="1:25" ht="118.5" customHeight="1" x14ac:dyDescent="0.25">
      <c r="A4" s="72">
        <v>1</v>
      </c>
      <c r="B4" s="73" t="s">
        <v>24</v>
      </c>
      <c r="C4" s="16">
        <v>1</v>
      </c>
      <c r="D4" s="18" t="s">
        <v>11</v>
      </c>
      <c r="E4" s="26" t="s">
        <v>16</v>
      </c>
      <c r="F4" s="15" t="s">
        <v>17</v>
      </c>
      <c r="G4" s="35">
        <v>17.5</v>
      </c>
      <c r="H4" s="32">
        <v>800</v>
      </c>
      <c r="I4" s="10">
        <f>H4-(SUM(K4:Y4))</f>
        <v>800</v>
      </c>
      <c r="J4" s="11" t="str">
        <f t="shared" ref="J4:J5" si="0">IF(I4&lt;0,"ATENÇÃO","OK")</f>
        <v>OK</v>
      </c>
      <c r="K4" s="28"/>
      <c r="L4" s="28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ht="168" customHeight="1" x14ac:dyDescent="0.25">
      <c r="A5" s="72"/>
      <c r="B5" s="73"/>
      <c r="C5" s="16">
        <v>2</v>
      </c>
      <c r="D5" s="19" t="s">
        <v>12</v>
      </c>
      <c r="E5" s="26" t="s">
        <v>16</v>
      </c>
      <c r="F5" s="15" t="s">
        <v>17</v>
      </c>
      <c r="G5" s="36">
        <v>23.75</v>
      </c>
      <c r="H5" s="33">
        <v>200</v>
      </c>
      <c r="I5" s="10">
        <f t="shared" ref="I5" si="1">H5-(SUM(K5:Y5))</f>
        <v>200</v>
      </c>
      <c r="J5" s="11" t="str">
        <f t="shared" si="0"/>
        <v>OK</v>
      </c>
      <c r="K5" s="28"/>
      <c r="L5" s="28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</sheetData>
  <mergeCells count="21">
    <mergeCell ref="A4:A5"/>
    <mergeCell ref="B4:B5"/>
    <mergeCell ref="T1:T2"/>
    <mergeCell ref="U1:U2"/>
    <mergeCell ref="V1:V2"/>
    <mergeCell ref="A1:D1"/>
    <mergeCell ref="E1:G1"/>
    <mergeCell ref="H1:J1"/>
    <mergeCell ref="K1:K2"/>
    <mergeCell ref="L1:L2"/>
    <mergeCell ref="M1:M2"/>
    <mergeCell ref="A2:J2"/>
    <mergeCell ref="W1:W2"/>
    <mergeCell ref="X1:X2"/>
    <mergeCell ref="Y1:Y2"/>
    <mergeCell ref="N1:N2"/>
    <mergeCell ref="O1:O2"/>
    <mergeCell ref="P1:P2"/>
    <mergeCell ref="Q1:Q2"/>
    <mergeCell ref="R1:R2"/>
    <mergeCell ref="S1:S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D0632-F2DF-4A0E-83EF-0075ADF8A7AB}">
  <dimension ref="A1:Y5"/>
  <sheetViews>
    <sheetView zoomScale="60" zoomScaleNormal="60" workbookViewId="0">
      <selection activeCell="H1" sqref="H1:J1"/>
    </sheetView>
  </sheetViews>
  <sheetFormatPr defaultColWidth="9.7109375" defaultRowHeight="15" x14ac:dyDescent="0.25"/>
  <cols>
    <col min="1" max="1" width="7.7109375" style="1" customWidth="1"/>
    <col min="2" max="2" width="31.42578125" style="1" customWidth="1"/>
    <col min="3" max="3" width="8.7109375" style="1" customWidth="1"/>
    <col min="4" max="4" width="117.7109375" style="12" customWidth="1"/>
    <col min="5" max="5" width="17.28515625" style="1" customWidth="1"/>
    <col min="6" max="6" width="11" style="1" bestFit="1" customWidth="1"/>
    <col min="7" max="7" width="12.7109375" style="14" bestFit="1" customWidth="1"/>
    <col min="8" max="8" width="13.28515625" style="6" customWidth="1"/>
    <col min="9" max="9" width="13.28515625" style="13" customWidth="1"/>
    <col min="10" max="10" width="12.5703125" style="4" customWidth="1"/>
    <col min="11" max="12" width="13.7109375" style="5" customWidth="1"/>
    <col min="13" max="25" width="13.7109375" style="2" customWidth="1"/>
    <col min="26" max="16384" width="9.7109375" style="2"/>
  </cols>
  <sheetData>
    <row r="1" spans="1:25" ht="34.5" customHeight="1" x14ac:dyDescent="0.25">
      <c r="A1" s="75" t="s">
        <v>22</v>
      </c>
      <c r="B1" s="76"/>
      <c r="C1" s="76"/>
      <c r="D1" s="77"/>
      <c r="E1" s="78" t="s">
        <v>19</v>
      </c>
      <c r="F1" s="79"/>
      <c r="G1" s="80"/>
      <c r="H1" s="81" t="s">
        <v>30</v>
      </c>
      <c r="I1" s="82"/>
      <c r="J1" s="83"/>
      <c r="K1" s="74" t="s">
        <v>23</v>
      </c>
      <c r="L1" s="74" t="s">
        <v>23</v>
      </c>
      <c r="M1" s="74" t="s">
        <v>23</v>
      </c>
      <c r="N1" s="74" t="s">
        <v>23</v>
      </c>
      <c r="O1" s="74" t="s">
        <v>23</v>
      </c>
      <c r="P1" s="74" t="s">
        <v>23</v>
      </c>
      <c r="Q1" s="74" t="s">
        <v>23</v>
      </c>
      <c r="R1" s="74" t="s">
        <v>23</v>
      </c>
      <c r="S1" s="74" t="s">
        <v>23</v>
      </c>
      <c r="T1" s="74" t="s">
        <v>23</v>
      </c>
      <c r="U1" s="74" t="s">
        <v>23</v>
      </c>
      <c r="V1" s="74" t="s">
        <v>23</v>
      </c>
      <c r="W1" s="74" t="s">
        <v>23</v>
      </c>
      <c r="X1" s="74" t="s">
        <v>23</v>
      </c>
      <c r="Y1" s="74" t="s">
        <v>23</v>
      </c>
    </row>
    <row r="2" spans="1:25" ht="34.5" customHeight="1" x14ac:dyDescent="0.25">
      <c r="A2" s="84" t="s">
        <v>7</v>
      </c>
      <c r="B2" s="84"/>
      <c r="C2" s="84"/>
      <c r="D2" s="84"/>
      <c r="E2" s="84"/>
      <c r="F2" s="84"/>
      <c r="G2" s="84"/>
      <c r="H2" s="84"/>
      <c r="I2" s="84"/>
      <c r="J2" s="8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s="3" customFormat="1" ht="30.75" thickBot="1" x14ac:dyDescent="0.25">
      <c r="A3" s="23" t="s">
        <v>5</v>
      </c>
      <c r="B3" s="23" t="s">
        <v>9</v>
      </c>
      <c r="C3" s="23" t="s">
        <v>3</v>
      </c>
      <c r="D3" s="23" t="s">
        <v>8</v>
      </c>
      <c r="E3" s="24" t="s">
        <v>15</v>
      </c>
      <c r="F3" s="24" t="s">
        <v>4</v>
      </c>
      <c r="G3" s="25" t="s">
        <v>10</v>
      </c>
      <c r="H3" s="8" t="s">
        <v>6</v>
      </c>
      <c r="I3" s="9" t="s">
        <v>0</v>
      </c>
      <c r="J3" s="7" t="s">
        <v>2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</row>
    <row r="4" spans="1:25" ht="118.5" customHeight="1" x14ac:dyDescent="0.25">
      <c r="A4" s="72">
        <v>1</v>
      </c>
      <c r="B4" s="73" t="s">
        <v>24</v>
      </c>
      <c r="C4" s="16">
        <v>1</v>
      </c>
      <c r="D4" s="18" t="s">
        <v>11</v>
      </c>
      <c r="E4" s="26" t="s">
        <v>16</v>
      </c>
      <c r="F4" s="15" t="s">
        <v>17</v>
      </c>
      <c r="G4" s="35">
        <v>17.5</v>
      </c>
      <c r="H4" s="32">
        <v>1200</v>
      </c>
      <c r="I4" s="10">
        <f>H4-(SUM(K4:Y4))</f>
        <v>1200</v>
      </c>
      <c r="J4" s="11" t="str">
        <f t="shared" ref="J4:J5" si="0">IF(I4&lt;0,"ATENÇÃO","OK")</f>
        <v>OK</v>
      </c>
      <c r="K4" s="28"/>
      <c r="L4" s="28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ht="168" customHeight="1" x14ac:dyDescent="0.25">
      <c r="A5" s="72"/>
      <c r="B5" s="73"/>
      <c r="C5" s="16">
        <v>2</v>
      </c>
      <c r="D5" s="19" t="s">
        <v>12</v>
      </c>
      <c r="E5" s="26" t="s">
        <v>16</v>
      </c>
      <c r="F5" s="15" t="s">
        <v>17</v>
      </c>
      <c r="G5" s="36">
        <v>23.75</v>
      </c>
      <c r="H5" s="33">
        <v>300</v>
      </c>
      <c r="I5" s="10">
        <f t="shared" ref="I5" si="1">H5-(SUM(K5:Y5))</f>
        <v>300</v>
      </c>
      <c r="J5" s="11" t="str">
        <f t="shared" si="0"/>
        <v>OK</v>
      </c>
      <c r="K5" s="28"/>
      <c r="L5" s="28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</sheetData>
  <mergeCells count="21">
    <mergeCell ref="A4:A5"/>
    <mergeCell ref="B4:B5"/>
    <mergeCell ref="T1:T2"/>
    <mergeCell ref="U1:U2"/>
    <mergeCell ref="V1:V2"/>
    <mergeCell ref="A1:D1"/>
    <mergeCell ref="E1:G1"/>
    <mergeCell ref="H1:J1"/>
    <mergeCell ref="K1:K2"/>
    <mergeCell ref="L1:L2"/>
    <mergeCell ref="M1:M2"/>
    <mergeCell ref="A2:J2"/>
    <mergeCell ref="W1:W2"/>
    <mergeCell ref="X1:X2"/>
    <mergeCell ref="Y1:Y2"/>
    <mergeCell ref="N1:N2"/>
    <mergeCell ref="O1:O2"/>
    <mergeCell ref="P1:P2"/>
    <mergeCell ref="Q1:Q2"/>
    <mergeCell ref="R1:R2"/>
    <mergeCell ref="S1:S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5CAFE-0C74-4767-A13A-2AD06F6F3E0F}">
  <dimension ref="A1:Y7"/>
  <sheetViews>
    <sheetView zoomScale="60" zoomScaleNormal="60" workbookViewId="0">
      <selection activeCell="H1" sqref="H1:J1"/>
    </sheetView>
  </sheetViews>
  <sheetFormatPr defaultColWidth="9.7109375" defaultRowHeight="15" x14ac:dyDescent="0.25"/>
  <cols>
    <col min="1" max="1" width="7.7109375" style="1" customWidth="1"/>
    <col min="2" max="2" width="31.42578125" style="1" customWidth="1"/>
    <col min="3" max="3" width="8.7109375" style="1" customWidth="1"/>
    <col min="4" max="4" width="117.7109375" style="12" customWidth="1"/>
    <col min="5" max="5" width="17.28515625" style="1" customWidth="1"/>
    <col min="6" max="6" width="11" style="1" bestFit="1" customWidth="1"/>
    <col min="7" max="7" width="12.7109375" style="14" bestFit="1" customWidth="1"/>
    <col min="8" max="8" width="13.28515625" style="6" customWidth="1"/>
    <col min="9" max="9" width="13.28515625" style="13" customWidth="1"/>
    <col min="10" max="10" width="12.5703125" style="4" customWidth="1"/>
    <col min="11" max="12" width="13.7109375" style="5" customWidth="1"/>
    <col min="13" max="25" width="13.7109375" style="2" customWidth="1"/>
    <col min="26" max="16384" width="9.7109375" style="2"/>
  </cols>
  <sheetData>
    <row r="1" spans="1:25" ht="34.5" customHeight="1" x14ac:dyDescent="0.25">
      <c r="A1" s="75" t="s">
        <v>22</v>
      </c>
      <c r="B1" s="76"/>
      <c r="C1" s="76"/>
      <c r="D1" s="77"/>
      <c r="E1" s="78" t="s">
        <v>19</v>
      </c>
      <c r="F1" s="79"/>
      <c r="G1" s="80"/>
      <c r="H1" s="81" t="s">
        <v>30</v>
      </c>
      <c r="I1" s="82"/>
      <c r="J1" s="83"/>
      <c r="K1" s="74" t="s">
        <v>23</v>
      </c>
      <c r="L1" s="74" t="s">
        <v>23</v>
      </c>
      <c r="M1" s="74" t="s">
        <v>23</v>
      </c>
      <c r="N1" s="74" t="s">
        <v>23</v>
      </c>
      <c r="O1" s="74" t="s">
        <v>23</v>
      </c>
      <c r="P1" s="74" t="s">
        <v>23</v>
      </c>
      <c r="Q1" s="74" t="s">
        <v>23</v>
      </c>
      <c r="R1" s="74" t="s">
        <v>23</v>
      </c>
      <c r="S1" s="74" t="s">
        <v>23</v>
      </c>
      <c r="T1" s="74" t="s">
        <v>23</v>
      </c>
      <c r="U1" s="74" t="s">
        <v>23</v>
      </c>
      <c r="V1" s="74" t="s">
        <v>23</v>
      </c>
      <c r="W1" s="74" t="s">
        <v>23</v>
      </c>
      <c r="X1" s="74" t="s">
        <v>23</v>
      </c>
      <c r="Y1" s="74" t="s">
        <v>23</v>
      </c>
    </row>
    <row r="2" spans="1:25" ht="34.5" customHeight="1" x14ac:dyDescent="0.25">
      <c r="A2" s="84" t="s">
        <v>7</v>
      </c>
      <c r="B2" s="84"/>
      <c r="C2" s="84"/>
      <c r="D2" s="84"/>
      <c r="E2" s="84"/>
      <c r="F2" s="84"/>
      <c r="G2" s="84"/>
      <c r="H2" s="84"/>
      <c r="I2" s="84"/>
      <c r="J2" s="8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s="3" customFormat="1" ht="30.75" thickBot="1" x14ac:dyDescent="0.25">
      <c r="A3" s="23" t="s">
        <v>5</v>
      </c>
      <c r="B3" s="23" t="s">
        <v>9</v>
      </c>
      <c r="C3" s="23" t="s">
        <v>3</v>
      </c>
      <c r="D3" s="23" t="s">
        <v>8</v>
      </c>
      <c r="E3" s="24" t="s">
        <v>15</v>
      </c>
      <c r="F3" s="24" t="s">
        <v>4</v>
      </c>
      <c r="G3" s="25" t="s">
        <v>10</v>
      </c>
      <c r="H3" s="8" t="s">
        <v>6</v>
      </c>
      <c r="I3" s="9" t="s">
        <v>0</v>
      </c>
      <c r="J3" s="7" t="s">
        <v>2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</row>
    <row r="4" spans="1:25" ht="118.5" customHeight="1" x14ac:dyDescent="0.25">
      <c r="A4" s="72">
        <v>1</v>
      </c>
      <c r="B4" s="85" t="s">
        <v>24</v>
      </c>
      <c r="C4" s="16">
        <v>1</v>
      </c>
      <c r="D4" s="18" t="s">
        <v>11</v>
      </c>
      <c r="E4" s="26" t="s">
        <v>16</v>
      </c>
      <c r="F4" s="15" t="s">
        <v>17</v>
      </c>
      <c r="G4" s="35">
        <v>17.5</v>
      </c>
      <c r="H4" s="38">
        <v>2160</v>
      </c>
      <c r="I4" s="10">
        <f>H4-(SUM(K4:Y4))</f>
        <v>2160</v>
      </c>
      <c r="J4" s="11" t="str">
        <f t="shared" ref="J4:J7" si="0">IF(I4&lt;0,"ATENÇÃO","OK")</f>
        <v>OK</v>
      </c>
      <c r="K4" s="28"/>
      <c r="L4" s="28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ht="168" customHeight="1" x14ac:dyDescent="0.25">
      <c r="A5" s="72"/>
      <c r="B5" s="86"/>
      <c r="C5" s="16">
        <v>2</v>
      </c>
      <c r="D5" s="19" t="s">
        <v>12</v>
      </c>
      <c r="E5" s="26" t="s">
        <v>16</v>
      </c>
      <c r="F5" s="15" t="s">
        <v>17</v>
      </c>
      <c r="G5" s="36">
        <v>23.75</v>
      </c>
      <c r="H5" s="39">
        <v>510</v>
      </c>
      <c r="I5" s="10">
        <f t="shared" ref="I5:I7" si="1">H5-(SUM(K5:Y5))</f>
        <v>510</v>
      </c>
      <c r="J5" s="11" t="str">
        <f t="shared" si="0"/>
        <v>OK</v>
      </c>
      <c r="K5" s="28"/>
      <c r="L5" s="28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ht="211.5" customHeight="1" x14ac:dyDescent="0.25">
      <c r="A6" s="72"/>
      <c r="B6" s="86"/>
      <c r="C6" s="16">
        <v>3</v>
      </c>
      <c r="D6" s="19" t="s">
        <v>13</v>
      </c>
      <c r="E6" s="26" t="s">
        <v>16</v>
      </c>
      <c r="F6" s="15" t="s">
        <v>17</v>
      </c>
      <c r="G6" s="36">
        <v>28.75</v>
      </c>
      <c r="H6" s="39">
        <v>5710</v>
      </c>
      <c r="I6" s="10">
        <f t="shared" si="1"/>
        <v>5710</v>
      </c>
      <c r="J6" s="11" t="str">
        <f t="shared" si="0"/>
        <v>OK</v>
      </c>
      <c r="K6" s="28"/>
      <c r="L6" s="28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25" ht="210.75" customHeight="1" thickBot="1" x14ac:dyDescent="0.3">
      <c r="A7" s="72"/>
      <c r="B7" s="87"/>
      <c r="C7" s="16">
        <v>4</v>
      </c>
      <c r="D7" s="19" t="s">
        <v>14</v>
      </c>
      <c r="E7" s="26" t="s">
        <v>16</v>
      </c>
      <c r="F7" s="15" t="s">
        <v>17</v>
      </c>
      <c r="G7" s="37">
        <v>53.12</v>
      </c>
      <c r="H7" s="40">
        <v>3000</v>
      </c>
      <c r="I7" s="10">
        <f t="shared" si="1"/>
        <v>3000</v>
      </c>
      <c r="J7" s="11" t="str">
        <f t="shared" si="0"/>
        <v>OK</v>
      </c>
      <c r="K7" s="28"/>
      <c r="L7" s="28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</sheetData>
  <mergeCells count="21">
    <mergeCell ref="A4:A7"/>
    <mergeCell ref="B4:B7"/>
    <mergeCell ref="T1:T2"/>
    <mergeCell ref="U1:U2"/>
    <mergeCell ref="V1:V2"/>
    <mergeCell ref="A1:D1"/>
    <mergeCell ref="E1:G1"/>
    <mergeCell ref="H1:J1"/>
    <mergeCell ref="K1:K2"/>
    <mergeCell ref="L1:L2"/>
    <mergeCell ref="M1:M2"/>
    <mergeCell ref="A2:J2"/>
    <mergeCell ref="W1:W2"/>
    <mergeCell ref="X1:X2"/>
    <mergeCell ref="Y1:Y2"/>
    <mergeCell ref="N1:N2"/>
    <mergeCell ref="O1:O2"/>
    <mergeCell ref="P1:P2"/>
    <mergeCell ref="Q1:Q2"/>
    <mergeCell ref="R1:R2"/>
    <mergeCell ref="S1:S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66FB8-2348-4940-AD10-05EEEF4C4DE0}">
  <dimension ref="A1:Y6"/>
  <sheetViews>
    <sheetView zoomScale="60" zoomScaleNormal="60" workbookViewId="0">
      <selection activeCell="D17" sqref="D17"/>
    </sheetView>
  </sheetViews>
  <sheetFormatPr defaultColWidth="9.7109375" defaultRowHeight="15" x14ac:dyDescent="0.25"/>
  <cols>
    <col min="1" max="1" width="7.7109375" style="1" customWidth="1"/>
    <col min="2" max="2" width="31.42578125" style="1" customWidth="1"/>
    <col min="3" max="3" width="8.7109375" style="1" customWidth="1"/>
    <col min="4" max="4" width="117.7109375" style="12" customWidth="1"/>
    <col min="5" max="5" width="17.28515625" style="1" customWidth="1"/>
    <col min="6" max="6" width="11" style="1" bestFit="1" customWidth="1"/>
    <col min="7" max="7" width="12.7109375" style="14" bestFit="1" customWidth="1"/>
    <col min="8" max="8" width="13.28515625" style="6" customWidth="1"/>
    <col min="9" max="9" width="13.28515625" style="13" customWidth="1"/>
    <col min="10" max="10" width="12.5703125" style="4" customWidth="1"/>
    <col min="11" max="12" width="13.7109375" style="5" customWidth="1"/>
    <col min="13" max="25" width="13.7109375" style="2" customWidth="1"/>
    <col min="26" max="16384" width="9.7109375" style="2"/>
  </cols>
  <sheetData>
    <row r="1" spans="1:25" ht="34.5" customHeight="1" x14ac:dyDescent="0.25">
      <c r="A1" s="75" t="s">
        <v>22</v>
      </c>
      <c r="B1" s="76"/>
      <c r="C1" s="76"/>
      <c r="D1" s="77"/>
      <c r="E1" s="78" t="s">
        <v>19</v>
      </c>
      <c r="F1" s="79"/>
      <c r="G1" s="80"/>
      <c r="H1" s="81" t="s">
        <v>30</v>
      </c>
      <c r="I1" s="82"/>
      <c r="J1" s="83"/>
      <c r="K1" s="74" t="s">
        <v>23</v>
      </c>
      <c r="L1" s="74" t="s">
        <v>23</v>
      </c>
      <c r="M1" s="74" t="s">
        <v>23</v>
      </c>
      <c r="N1" s="74" t="s">
        <v>23</v>
      </c>
      <c r="O1" s="74" t="s">
        <v>23</v>
      </c>
      <c r="P1" s="74" t="s">
        <v>23</v>
      </c>
      <c r="Q1" s="74" t="s">
        <v>23</v>
      </c>
      <c r="R1" s="74" t="s">
        <v>23</v>
      </c>
      <c r="S1" s="74" t="s">
        <v>23</v>
      </c>
      <c r="T1" s="74" t="s">
        <v>23</v>
      </c>
      <c r="U1" s="74" t="s">
        <v>23</v>
      </c>
      <c r="V1" s="74" t="s">
        <v>23</v>
      </c>
      <c r="W1" s="74" t="s">
        <v>23</v>
      </c>
      <c r="X1" s="74" t="s">
        <v>23</v>
      </c>
      <c r="Y1" s="74" t="s">
        <v>23</v>
      </c>
    </row>
    <row r="2" spans="1:25" ht="34.5" customHeight="1" x14ac:dyDescent="0.25">
      <c r="A2" s="84" t="s">
        <v>7</v>
      </c>
      <c r="B2" s="84"/>
      <c r="C2" s="84"/>
      <c r="D2" s="84"/>
      <c r="E2" s="84"/>
      <c r="F2" s="84"/>
      <c r="G2" s="84"/>
      <c r="H2" s="84"/>
      <c r="I2" s="84"/>
      <c r="J2" s="8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s="3" customFormat="1" ht="30" x14ac:dyDescent="0.2">
      <c r="A3" s="23" t="s">
        <v>5</v>
      </c>
      <c r="B3" s="23" t="s">
        <v>9</v>
      </c>
      <c r="C3" s="23" t="s">
        <v>3</v>
      </c>
      <c r="D3" s="23" t="s">
        <v>8</v>
      </c>
      <c r="E3" s="24" t="s">
        <v>15</v>
      </c>
      <c r="F3" s="24" t="s">
        <v>4</v>
      </c>
      <c r="G3" s="25" t="s">
        <v>10</v>
      </c>
      <c r="H3" s="8" t="s">
        <v>6</v>
      </c>
      <c r="I3" s="9" t="s">
        <v>0</v>
      </c>
      <c r="J3" s="7" t="s">
        <v>2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</row>
    <row r="4" spans="1:25" ht="168" customHeight="1" x14ac:dyDescent="0.25">
      <c r="A4" s="72">
        <v>1</v>
      </c>
      <c r="B4" s="85" t="s">
        <v>24</v>
      </c>
      <c r="C4" s="16">
        <v>2</v>
      </c>
      <c r="D4" s="19" t="s">
        <v>12</v>
      </c>
      <c r="E4" s="26" t="s">
        <v>16</v>
      </c>
      <c r="F4" s="15" t="s">
        <v>17</v>
      </c>
      <c r="G4" s="36">
        <v>23.75</v>
      </c>
      <c r="H4" s="33">
        <v>1100</v>
      </c>
      <c r="I4" s="10">
        <f t="shared" ref="I4:I6" si="0">H4-(SUM(K4:Y4))</f>
        <v>1100</v>
      </c>
      <c r="J4" s="11" t="str">
        <f t="shared" ref="J4:J6" si="1">IF(I4&lt;0,"ATENÇÃO","OK")</f>
        <v>OK</v>
      </c>
      <c r="K4" s="28"/>
      <c r="L4" s="28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ht="211.5" customHeight="1" x14ac:dyDescent="0.25">
      <c r="A5" s="72"/>
      <c r="B5" s="86"/>
      <c r="C5" s="16">
        <v>3</v>
      </c>
      <c r="D5" s="19" t="s">
        <v>13</v>
      </c>
      <c r="E5" s="26" t="s">
        <v>16</v>
      </c>
      <c r="F5" s="15" t="s">
        <v>17</v>
      </c>
      <c r="G5" s="36">
        <v>28.75</v>
      </c>
      <c r="H5" s="33">
        <v>100</v>
      </c>
      <c r="I5" s="10">
        <f t="shared" si="0"/>
        <v>100</v>
      </c>
      <c r="J5" s="11" t="str">
        <f t="shared" si="1"/>
        <v>OK</v>
      </c>
      <c r="K5" s="28"/>
      <c r="L5" s="28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ht="210.75" customHeight="1" thickBot="1" x14ac:dyDescent="0.3">
      <c r="A6" s="72"/>
      <c r="B6" s="87"/>
      <c r="C6" s="16">
        <v>4</v>
      </c>
      <c r="D6" s="19" t="s">
        <v>14</v>
      </c>
      <c r="E6" s="26" t="s">
        <v>16</v>
      </c>
      <c r="F6" s="15" t="s">
        <v>17</v>
      </c>
      <c r="G6" s="37">
        <v>53.12</v>
      </c>
      <c r="H6" s="34">
        <v>550</v>
      </c>
      <c r="I6" s="10">
        <f t="shared" si="0"/>
        <v>550</v>
      </c>
      <c r="J6" s="11" t="str">
        <f t="shared" si="1"/>
        <v>OK</v>
      </c>
      <c r="K6" s="28"/>
      <c r="L6" s="28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</sheetData>
  <mergeCells count="21">
    <mergeCell ref="A4:A6"/>
    <mergeCell ref="B4:B6"/>
    <mergeCell ref="T1:T2"/>
    <mergeCell ref="U1:U2"/>
    <mergeCell ref="V1:V2"/>
    <mergeCell ref="A1:D1"/>
    <mergeCell ref="E1:G1"/>
    <mergeCell ref="H1:J1"/>
    <mergeCell ref="K1:K2"/>
    <mergeCell ref="L1:L2"/>
    <mergeCell ref="M1:M2"/>
    <mergeCell ref="A2:J2"/>
    <mergeCell ref="W1:W2"/>
    <mergeCell ref="X1:X2"/>
    <mergeCell ref="Y1:Y2"/>
    <mergeCell ref="N1:N2"/>
    <mergeCell ref="O1:O2"/>
    <mergeCell ref="P1:P2"/>
    <mergeCell ref="Q1:Q2"/>
    <mergeCell ref="R1:R2"/>
    <mergeCell ref="S1:S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2571F-5329-4EB4-9BD0-34C8ADDE06DA}">
  <dimension ref="A1:Y4"/>
  <sheetViews>
    <sheetView zoomScale="60" zoomScaleNormal="60" workbookViewId="0">
      <selection activeCell="H1" sqref="H1:J1"/>
    </sheetView>
  </sheetViews>
  <sheetFormatPr defaultColWidth="9.7109375" defaultRowHeight="15" x14ac:dyDescent="0.25"/>
  <cols>
    <col min="1" max="1" width="7.7109375" style="1" customWidth="1"/>
    <col min="2" max="2" width="31.42578125" style="1" customWidth="1"/>
    <col min="3" max="3" width="8.7109375" style="1" customWidth="1"/>
    <col min="4" max="4" width="117.7109375" style="12" customWidth="1"/>
    <col min="5" max="5" width="17.28515625" style="1" customWidth="1"/>
    <col min="6" max="6" width="11" style="1" bestFit="1" customWidth="1"/>
    <col min="7" max="7" width="12.7109375" style="14" bestFit="1" customWidth="1"/>
    <col min="8" max="8" width="13.28515625" style="6" customWidth="1"/>
    <col min="9" max="9" width="13.28515625" style="13" customWidth="1"/>
    <col min="10" max="10" width="12.5703125" style="4" customWidth="1"/>
    <col min="11" max="12" width="13.7109375" style="5" customWidth="1"/>
    <col min="13" max="25" width="13.7109375" style="2" customWidth="1"/>
    <col min="26" max="16384" width="9.7109375" style="2"/>
  </cols>
  <sheetData>
    <row r="1" spans="1:25" ht="34.5" customHeight="1" x14ac:dyDescent="0.25">
      <c r="A1" s="75" t="s">
        <v>22</v>
      </c>
      <c r="B1" s="76"/>
      <c r="C1" s="76"/>
      <c r="D1" s="77"/>
      <c r="E1" s="78" t="s">
        <v>19</v>
      </c>
      <c r="F1" s="79"/>
      <c r="G1" s="80"/>
      <c r="H1" s="81" t="s">
        <v>30</v>
      </c>
      <c r="I1" s="82"/>
      <c r="J1" s="83"/>
      <c r="K1" s="74" t="s">
        <v>23</v>
      </c>
      <c r="L1" s="74" t="s">
        <v>23</v>
      </c>
      <c r="M1" s="74" t="s">
        <v>23</v>
      </c>
      <c r="N1" s="74" t="s">
        <v>23</v>
      </c>
      <c r="O1" s="74" t="s">
        <v>23</v>
      </c>
      <c r="P1" s="74" t="s">
        <v>23</v>
      </c>
      <c r="Q1" s="74" t="s">
        <v>23</v>
      </c>
      <c r="R1" s="74" t="s">
        <v>23</v>
      </c>
      <c r="S1" s="74" t="s">
        <v>23</v>
      </c>
      <c r="T1" s="74" t="s">
        <v>23</v>
      </c>
      <c r="U1" s="74" t="s">
        <v>23</v>
      </c>
      <c r="V1" s="74" t="s">
        <v>23</v>
      </c>
      <c r="W1" s="74" t="s">
        <v>23</v>
      </c>
      <c r="X1" s="74" t="s">
        <v>23</v>
      </c>
      <c r="Y1" s="74" t="s">
        <v>23</v>
      </c>
    </row>
    <row r="2" spans="1:25" ht="34.5" customHeight="1" x14ac:dyDescent="0.25">
      <c r="A2" s="84" t="s">
        <v>7</v>
      </c>
      <c r="B2" s="84"/>
      <c r="C2" s="84"/>
      <c r="D2" s="84"/>
      <c r="E2" s="84"/>
      <c r="F2" s="84"/>
      <c r="G2" s="84"/>
      <c r="H2" s="84"/>
      <c r="I2" s="84"/>
      <c r="J2" s="8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s="3" customFormat="1" ht="30.75" thickBot="1" x14ac:dyDescent="0.25">
      <c r="A3" s="23" t="s">
        <v>5</v>
      </c>
      <c r="B3" s="23" t="s">
        <v>9</v>
      </c>
      <c r="C3" s="23" t="s">
        <v>3</v>
      </c>
      <c r="D3" s="23" t="s">
        <v>8</v>
      </c>
      <c r="E3" s="24" t="s">
        <v>15</v>
      </c>
      <c r="F3" s="24" t="s">
        <v>4</v>
      </c>
      <c r="G3" s="25" t="s">
        <v>10</v>
      </c>
      <c r="H3" s="8" t="s">
        <v>6</v>
      </c>
      <c r="I3" s="9" t="s">
        <v>0</v>
      </c>
      <c r="J3" s="7" t="s">
        <v>2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</row>
    <row r="4" spans="1:25" ht="234" customHeight="1" x14ac:dyDescent="0.25">
      <c r="A4" s="31">
        <v>1</v>
      </c>
      <c r="B4" s="42" t="s">
        <v>24</v>
      </c>
      <c r="C4" s="16">
        <v>1</v>
      </c>
      <c r="D4" s="18" t="s">
        <v>11</v>
      </c>
      <c r="E4" s="26" t="s">
        <v>16</v>
      </c>
      <c r="F4" s="15" t="s">
        <v>17</v>
      </c>
      <c r="G4" s="35">
        <v>17.5</v>
      </c>
      <c r="H4" s="32">
        <v>150</v>
      </c>
      <c r="I4" s="10">
        <f>H4-(SUM(K4:Y4))</f>
        <v>150</v>
      </c>
      <c r="J4" s="11" t="str">
        <f t="shared" ref="J4" si="0">IF(I4&lt;0,"ATENÇÃO","OK")</f>
        <v>OK</v>
      </c>
      <c r="K4" s="28"/>
      <c r="L4" s="28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</sheetData>
  <mergeCells count="19">
    <mergeCell ref="Y1:Y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M1:M2"/>
    <mergeCell ref="A2:J2"/>
    <mergeCell ref="A1:D1"/>
    <mergeCell ref="E1:G1"/>
    <mergeCell ref="H1:J1"/>
    <mergeCell ref="K1:K2"/>
    <mergeCell ref="L1:L2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DCC5F-B943-4528-B1DA-6FEF74FB46B3}">
  <dimension ref="A1:Y6"/>
  <sheetViews>
    <sheetView zoomScale="60" zoomScaleNormal="60" workbookViewId="0">
      <selection activeCell="H1" sqref="H1:J1"/>
    </sheetView>
  </sheetViews>
  <sheetFormatPr defaultColWidth="9.7109375" defaultRowHeight="15" x14ac:dyDescent="0.25"/>
  <cols>
    <col min="1" max="1" width="7.7109375" style="1" customWidth="1"/>
    <col min="2" max="2" width="31.42578125" style="1" customWidth="1"/>
    <col min="3" max="3" width="8.7109375" style="1" customWidth="1"/>
    <col min="4" max="4" width="117.7109375" style="12" customWidth="1"/>
    <col min="5" max="5" width="17.28515625" style="1" customWidth="1"/>
    <col min="6" max="6" width="11" style="1" bestFit="1" customWidth="1"/>
    <col min="7" max="7" width="12.7109375" style="14" bestFit="1" customWidth="1"/>
    <col min="8" max="8" width="13.28515625" style="6" customWidth="1"/>
    <col min="9" max="9" width="13.28515625" style="13" customWidth="1"/>
    <col min="10" max="10" width="12.5703125" style="4" customWidth="1"/>
    <col min="11" max="12" width="13.7109375" style="5" customWidth="1"/>
    <col min="13" max="25" width="13.7109375" style="2" customWidth="1"/>
    <col min="26" max="16384" width="9.7109375" style="2"/>
  </cols>
  <sheetData>
    <row r="1" spans="1:25" ht="34.5" customHeight="1" x14ac:dyDescent="0.25">
      <c r="A1" s="75" t="s">
        <v>22</v>
      </c>
      <c r="B1" s="76"/>
      <c r="C1" s="76"/>
      <c r="D1" s="77"/>
      <c r="E1" s="78" t="s">
        <v>19</v>
      </c>
      <c r="F1" s="79"/>
      <c r="G1" s="80"/>
      <c r="H1" s="81" t="s">
        <v>30</v>
      </c>
      <c r="I1" s="82"/>
      <c r="J1" s="83"/>
      <c r="K1" s="74" t="s">
        <v>23</v>
      </c>
      <c r="L1" s="74" t="s">
        <v>23</v>
      </c>
      <c r="M1" s="74" t="s">
        <v>23</v>
      </c>
      <c r="N1" s="74" t="s">
        <v>23</v>
      </c>
      <c r="O1" s="74" t="s">
        <v>23</v>
      </c>
      <c r="P1" s="74" t="s">
        <v>23</v>
      </c>
      <c r="Q1" s="74" t="s">
        <v>23</v>
      </c>
      <c r="R1" s="74" t="s">
        <v>23</v>
      </c>
      <c r="S1" s="74" t="s">
        <v>23</v>
      </c>
      <c r="T1" s="74" t="s">
        <v>23</v>
      </c>
      <c r="U1" s="74" t="s">
        <v>23</v>
      </c>
      <c r="V1" s="74" t="s">
        <v>23</v>
      </c>
      <c r="W1" s="74" t="s">
        <v>23</v>
      </c>
      <c r="X1" s="74" t="s">
        <v>23</v>
      </c>
      <c r="Y1" s="74" t="s">
        <v>23</v>
      </c>
    </row>
    <row r="2" spans="1:25" ht="34.5" customHeight="1" x14ac:dyDescent="0.25">
      <c r="A2" s="84" t="s">
        <v>7</v>
      </c>
      <c r="B2" s="84"/>
      <c r="C2" s="84"/>
      <c r="D2" s="84"/>
      <c r="E2" s="84"/>
      <c r="F2" s="84"/>
      <c r="G2" s="84"/>
      <c r="H2" s="84"/>
      <c r="I2" s="84"/>
      <c r="J2" s="8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s="3" customFormat="1" ht="30" x14ac:dyDescent="0.2">
      <c r="A3" s="23" t="s">
        <v>5</v>
      </c>
      <c r="B3" s="23" t="s">
        <v>9</v>
      </c>
      <c r="C3" s="23" t="s">
        <v>3</v>
      </c>
      <c r="D3" s="23" t="s">
        <v>8</v>
      </c>
      <c r="E3" s="24" t="s">
        <v>15</v>
      </c>
      <c r="F3" s="24" t="s">
        <v>4</v>
      </c>
      <c r="G3" s="25" t="s">
        <v>10</v>
      </c>
      <c r="H3" s="8" t="s">
        <v>6</v>
      </c>
      <c r="I3" s="9" t="s">
        <v>0</v>
      </c>
      <c r="J3" s="7" t="s">
        <v>2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</row>
    <row r="4" spans="1:25" ht="168" customHeight="1" x14ac:dyDescent="0.25">
      <c r="A4" s="72">
        <v>1</v>
      </c>
      <c r="B4" s="85" t="s">
        <v>24</v>
      </c>
      <c r="C4" s="16">
        <v>2</v>
      </c>
      <c r="D4" s="19" t="s">
        <v>12</v>
      </c>
      <c r="E4" s="26" t="s">
        <v>16</v>
      </c>
      <c r="F4" s="15" t="s">
        <v>17</v>
      </c>
      <c r="G4" s="36">
        <v>23.75</v>
      </c>
      <c r="H4" s="33">
        <v>240</v>
      </c>
      <c r="I4" s="10">
        <f t="shared" ref="I4:I6" si="0">H4-(SUM(K4:Y4))</f>
        <v>240</v>
      </c>
      <c r="J4" s="11" t="str">
        <f t="shared" ref="J4:J6" si="1">IF(I4&lt;0,"ATENÇÃO","OK")</f>
        <v>OK</v>
      </c>
      <c r="K4" s="28"/>
      <c r="L4" s="28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ht="211.5" customHeight="1" x14ac:dyDescent="0.25">
      <c r="A5" s="72"/>
      <c r="B5" s="86"/>
      <c r="C5" s="16">
        <v>3</v>
      </c>
      <c r="D5" s="19" t="s">
        <v>13</v>
      </c>
      <c r="E5" s="26" t="s">
        <v>16</v>
      </c>
      <c r="F5" s="15" t="s">
        <v>17</v>
      </c>
      <c r="G5" s="36">
        <v>28.75</v>
      </c>
      <c r="H5" s="33">
        <v>320</v>
      </c>
      <c r="I5" s="10">
        <f t="shared" si="0"/>
        <v>320</v>
      </c>
      <c r="J5" s="11" t="str">
        <f t="shared" si="1"/>
        <v>OK</v>
      </c>
      <c r="K5" s="28"/>
      <c r="L5" s="28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ht="210.75" customHeight="1" thickBot="1" x14ac:dyDescent="0.3">
      <c r="A6" s="72"/>
      <c r="B6" s="87"/>
      <c r="C6" s="16">
        <v>4</v>
      </c>
      <c r="D6" s="19" t="s">
        <v>14</v>
      </c>
      <c r="E6" s="26" t="s">
        <v>16</v>
      </c>
      <c r="F6" s="15" t="s">
        <v>17</v>
      </c>
      <c r="G6" s="37">
        <v>53.12</v>
      </c>
      <c r="H6" s="34">
        <v>120</v>
      </c>
      <c r="I6" s="10">
        <f t="shared" si="0"/>
        <v>120</v>
      </c>
      <c r="J6" s="11" t="str">
        <f t="shared" si="1"/>
        <v>OK</v>
      </c>
      <c r="K6" s="28"/>
      <c r="L6" s="28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</sheetData>
  <mergeCells count="21">
    <mergeCell ref="A4:A6"/>
    <mergeCell ref="B4:B6"/>
    <mergeCell ref="T1:T2"/>
    <mergeCell ref="U1:U2"/>
    <mergeCell ref="V1:V2"/>
    <mergeCell ref="A1:D1"/>
    <mergeCell ref="E1:G1"/>
    <mergeCell ref="H1:J1"/>
    <mergeCell ref="K1:K2"/>
    <mergeCell ref="L1:L2"/>
    <mergeCell ref="M1:M2"/>
    <mergeCell ref="A2:J2"/>
    <mergeCell ref="W1:W2"/>
    <mergeCell ref="X1:X2"/>
    <mergeCell ref="Y1:Y2"/>
    <mergeCell ref="N1:N2"/>
    <mergeCell ref="O1:O2"/>
    <mergeCell ref="P1:P2"/>
    <mergeCell ref="Q1:Q2"/>
    <mergeCell ref="R1:R2"/>
    <mergeCell ref="S1:S2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6F743-216D-445F-8B40-999803BC9B65}">
  <dimension ref="A1:Y7"/>
  <sheetViews>
    <sheetView zoomScale="60" zoomScaleNormal="60" workbookViewId="0">
      <selection activeCell="H1" sqref="H1:J1"/>
    </sheetView>
  </sheetViews>
  <sheetFormatPr defaultColWidth="9.7109375" defaultRowHeight="15" x14ac:dyDescent="0.25"/>
  <cols>
    <col min="1" max="1" width="7.7109375" style="1" customWidth="1"/>
    <col min="2" max="2" width="31.42578125" style="1" customWidth="1"/>
    <col min="3" max="3" width="8.7109375" style="1" customWidth="1"/>
    <col min="4" max="4" width="117.7109375" style="12" customWidth="1"/>
    <col min="5" max="5" width="17.28515625" style="1" customWidth="1"/>
    <col min="6" max="6" width="11" style="1" bestFit="1" customWidth="1"/>
    <col min="7" max="7" width="12.7109375" style="14" bestFit="1" customWidth="1"/>
    <col min="8" max="8" width="13.28515625" style="6" customWidth="1"/>
    <col min="9" max="9" width="13.28515625" style="13" customWidth="1"/>
    <col min="10" max="10" width="12.5703125" style="4" customWidth="1"/>
    <col min="11" max="12" width="13.7109375" style="5" customWidth="1"/>
    <col min="13" max="25" width="13.7109375" style="2" customWidth="1"/>
    <col min="26" max="16384" width="9.7109375" style="2"/>
  </cols>
  <sheetData>
    <row r="1" spans="1:25" ht="34.5" customHeight="1" x14ac:dyDescent="0.25">
      <c r="A1" s="75" t="s">
        <v>22</v>
      </c>
      <c r="B1" s="76"/>
      <c r="C1" s="76"/>
      <c r="D1" s="77"/>
      <c r="E1" s="78" t="s">
        <v>19</v>
      </c>
      <c r="F1" s="79"/>
      <c r="G1" s="80"/>
      <c r="H1" s="81" t="s">
        <v>30</v>
      </c>
      <c r="I1" s="82"/>
      <c r="J1" s="83"/>
      <c r="K1" s="74" t="s">
        <v>23</v>
      </c>
      <c r="L1" s="74" t="s">
        <v>23</v>
      </c>
      <c r="M1" s="74" t="s">
        <v>23</v>
      </c>
      <c r="N1" s="74" t="s">
        <v>23</v>
      </c>
      <c r="O1" s="74" t="s">
        <v>23</v>
      </c>
      <c r="P1" s="74" t="s">
        <v>23</v>
      </c>
      <c r="Q1" s="74" t="s">
        <v>23</v>
      </c>
      <c r="R1" s="74" t="s">
        <v>23</v>
      </c>
      <c r="S1" s="74" t="s">
        <v>23</v>
      </c>
      <c r="T1" s="74" t="s">
        <v>23</v>
      </c>
      <c r="U1" s="74" t="s">
        <v>23</v>
      </c>
      <c r="V1" s="74" t="s">
        <v>23</v>
      </c>
      <c r="W1" s="74" t="s">
        <v>23</v>
      </c>
      <c r="X1" s="74" t="s">
        <v>23</v>
      </c>
      <c r="Y1" s="74" t="s">
        <v>23</v>
      </c>
    </row>
    <row r="2" spans="1:25" ht="34.5" customHeight="1" x14ac:dyDescent="0.25">
      <c r="A2" s="84" t="s">
        <v>7</v>
      </c>
      <c r="B2" s="84"/>
      <c r="C2" s="84"/>
      <c r="D2" s="84"/>
      <c r="E2" s="84"/>
      <c r="F2" s="84"/>
      <c r="G2" s="84"/>
      <c r="H2" s="84"/>
      <c r="I2" s="84"/>
      <c r="J2" s="8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s="3" customFormat="1" ht="30.75" thickBot="1" x14ac:dyDescent="0.25">
      <c r="A3" s="23" t="s">
        <v>5</v>
      </c>
      <c r="B3" s="23" t="s">
        <v>9</v>
      </c>
      <c r="C3" s="23" t="s">
        <v>3</v>
      </c>
      <c r="D3" s="23" t="s">
        <v>8</v>
      </c>
      <c r="E3" s="24" t="s">
        <v>15</v>
      </c>
      <c r="F3" s="24" t="s">
        <v>4</v>
      </c>
      <c r="G3" s="25" t="s">
        <v>10</v>
      </c>
      <c r="H3" s="8" t="s">
        <v>6</v>
      </c>
      <c r="I3" s="9" t="s">
        <v>0</v>
      </c>
      <c r="J3" s="7" t="s">
        <v>2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  <c r="Q3" s="7" t="s">
        <v>1</v>
      </c>
      <c r="R3" s="7" t="s">
        <v>1</v>
      </c>
      <c r="S3" s="7" t="s">
        <v>1</v>
      </c>
      <c r="T3" s="7" t="s">
        <v>1</v>
      </c>
      <c r="U3" s="7" t="s">
        <v>1</v>
      </c>
      <c r="V3" s="7" t="s">
        <v>1</v>
      </c>
      <c r="W3" s="7" t="s">
        <v>1</v>
      </c>
      <c r="X3" s="7" t="s">
        <v>1</v>
      </c>
      <c r="Y3" s="7" t="s">
        <v>1</v>
      </c>
    </row>
    <row r="4" spans="1:25" ht="118.5" customHeight="1" x14ac:dyDescent="0.25">
      <c r="A4" s="72">
        <v>1</v>
      </c>
      <c r="B4" s="85" t="s">
        <v>24</v>
      </c>
      <c r="C4" s="16">
        <v>1</v>
      </c>
      <c r="D4" s="18" t="s">
        <v>11</v>
      </c>
      <c r="E4" s="26" t="s">
        <v>16</v>
      </c>
      <c r="F4" s="15" t="s">
        <v>17</v>
      </c>
      <c r="G4" s="35">
        <v>17.5</v>
      </c>
      <c r="H4" s="32">
        <v>1490</v>
      </c>
      <c r="I4" s="10">
        <f>H4-(SUM(K4:Y4))</f>
        <v>1490</v>
      </c>
      <c r="J4" s="11" t="str">
        <f t="shared" ref="J4:J7" si="0">IF(I4&lt;0,"ATENÇÃO","OK")</f>
        <v>OK</v>
      </c>
      <c r="K4" s="28"/>
      <c r="L4" s="28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ht="168" customHeight="1" x14ac:dyDescent="0.25">
      <c r="A5" s="72"/>
      <c r="B5" s="86"/>
      <c r="C5" s="16">
        <v>2</v>
      </c>
      <c r="D5" s="19" t="s">
        <v>12</v>
      </c>
      <c r="E5" s="26" t="s">
        <v>16</v>
      </c>
      <c r="F5" s="15" t="s">
        <v>17</v>
      </c>
      <c r="G5" s="36">
        <v>23.75</v>
      </c>
      <c r="H5" s="33">
        <v>970</v>
      </c>
      <c r="I5" s="10">
        <f t="shared" ref="I5:I7" si="1">H5-(SUM(K5:Y5))</f>
        <v>970</v>
      </c>
      <c r="J5" s="11" t="str">
        <f t="shared" si="0"/>
        <v>OK</v>
      </c>
      <c r="K5" s="28"/>
      <c r="L5" s="28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ht="211.5" customHeight="1" x14ac:dyDescent="0.25">
      <c r="A6" s="72"/>
      <c r="B6" s="86"/>
      <c r="C6" s="16">
        <v>3</v>
      </c>
      <c r="D6" s="19" t="s">
        <v>13</v>
      </c>
      <c r="E6" s="26" t="s">
        <v>16</v>
      </c>
      <c r="F6" s="15" t="s">
        <v>17</v>
      </c>
      <c r="G6" s="36">
        <v>28.75</v>
      </c>
      <c r="H6" s="33">
        <v>360</v>
      </c>
      <c r="I6" s="10">
        <f t="shared" si="1"/>
        <v>360</v>
      </c>
      <c r="J6" s="11" t="str">
        <f t="shared" si="0"/>
        <v>OK</v>
      </c>
      <c r="K6" s="28"/>
      <c r="L6" s="28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25" ht="210.75" customHeight="1" thickBot="1" x14ac:dyDescent="0.3">
      <c r="A7" s="72"/>
      <c r="B7" s="87"/>
      <c r="C7" s="16">
        <v>4</v>
      </c>
      <c r="D7" s="19" t="s">
        <v>14</v>
      </c>
      <c r="E7" s="26" t="s">
        <v>16</v>
      </c>
      <c r="F7" s="15" t="s">
        <v>17</v>
      </c>
      <c r="G7" s="37">
        <v>53.12</v>
      </c>
      <c r="H7" s="34">
        <v>440</v>
      </c>
      <c r="I7" s="10">
        <f t="shared" si="1"/>
        <v>440</v>
      </c>
      <c r="J7" s="11" t="str">
        <f t="shared" si="0"/>
        <v>OK</v>
      </c>
      <c r="K7" s="28"/>
      <c r="L7" s="28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</sheetData>
  <mergeCells count="21">
    <mergeCell ref="A4:A7"/>
    <mergeCell ref="B4:B7"/>
    <mergeCell ref="T1:T2"/>
    <mergeCell ref="U1:U2"/>
    <mergeCell ref="V1:V2"/>
    <mergeCell ref="A1:D1"/>
    <mergeCell ref="E1:G1"/>
    <mergeCell ref="H1:J1"/>
    <mergeCell ref="K1:K2"/>
    <mergeCell ref="L1:L2"/>
    <mergeCell ref="M1:M2"/>
    <mergeCell ref="A2:J2"/>
    <mergeCell ref="W1:W2"/>
    <mergeCell ref="X1:X2"/>
    <mergeCell ref="Y1:Y2"/>
    <mergeCell ref="N1:N2"/>
    <mergeCell ref="O1:O2"/>
    <mergeCell ref="P1:P2"/>
    <mergeCell ref="Q1:Q2"/>
    <mergeCell ref="R1:R2"/>
    <mergeCell ref="S1:S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FAED</vt:lpstr>
      <vt:lpstr>REITORIA</vt:lpstr>
      <vt:lpstr>CEFID</vt:lpstr>
      <vt:lpstr>CEFID PROJETO</vt:lpstr>
      <vt:lpstr>CEART</vt:lpstr>
      <vt:lpstr>CEAD</vt:lpstr>
      <vt:lpstr>CEAD PROJETO</vt:lpstr>
      <vt:lpstr>MESC</vt:lpstr>
      <vt:lpstr>ESAG</vt:lpstr>
      <vt:lpstr>CESFI</vt:lpstr>
      <vt:lpstr>CEAVI</vt:lpstr>
      <vt:lpstr>CERES</vt:lpstr>
      <vt:lpstr>CERES PROJETO</vt:lpstr>
      <vt:lpstr>GESTOR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ELAINE CRISTINA SUZUKI GIRARDI</cp:lastModifiedBy>
  <cp:lastPrinted>2014-06-04T18:55:53Z</cp:lastPrinted>
  <dcterms:created xsi:type="dcterms:W3CDTF">2010-06-19T20:43:11Z</dcterms:created>
  <dcterms:modified xsi:type="dcterms:W3CDTF">2024-12-06T19:24:22Z</dcterms:modified>
</cp:coreProperties>
</file>