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Edital Ranqueamento 2025-1-2ed/"/>
    </mc:Choice>
  </mc:AlternateContent>
  <xr:revisionPtr revIDLastSave="129" documentId="13_ncr:1_{152B7629-7C1C-994A-A3F3-B95A0E6C39F6}" xr6:coauthVersionLast="47" xr6:coauthVersionMax="47" xr10:uidLastSave="{3C00BF9F-B408-584D-B34F-04E0B4EF8D7D}"/>
  <bookViews>
    <workbookView xWindow="10740" yWindow="1160" windowWidth="27520" windowHeight="18720" xr2:uid="{C58B569C-8161-E748-97AD-8638923F7631}"/>
  </bookViews>
  <sheets>
    <sheet name="Candid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/>
  <c r="E79" i="1"/>
  <c r="E80" i="1"/>
  <c r="E81" i="1"/>
  <c r="E82" i="1"/>
  <c r="E83" i="1"/>
  <c r="E84" i="1"/>
  <c r="E85" i="1"/>
  <c r="E86" i="1"/>
  <c r="G77" i="1"/>
  <c r="G78" i="1"/>
  <c r="G79" i="1"/>
  <c r="G80" i="1"/>
  <c r="G81" i="1"/>
  <c r="G82" i="1"/>
  <c r="G83" i="1"/>
  <c r="G84" i="1"/>
  <c r="G85" i="1"/>
  <c r="G86" i="1"/>
  <c r="G72" i="1"/>
  <c r="G73" i="1"/>
  <c r="G64" i="1"/>
  <c r="G65" i="1"/>
  <c r="G66" i="1"/>
  <c r="G67" i="1"/>
  <c r="G68" i="1"/>
  <c r="G54" i="1"/>
  <c r="G55" i="1"/>
  <c r="G56" i="1"/>
  <c r="G57" i="1"/>
  <c r="G58" i="1"/>
  <c r="G59" i="1"/>
  <c r="G6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8" i="1"/>
  <c r="G49" i="1"/>
  <c r="G24" i="1"/>
  <c r="G26" i="1"/>
  <c r="G61" i="1" l="1"/>
  <c r="E72" i="1"/>
  <c r="E73" i="1"/>
  <c r="E64" i="1"/>
  <c r="E65" i="1"/>
  <c r="E66" i="1"/>
  <c r="E67" i="1"/>
  <c r="E68" i="1"/>
  <c r="E54" i="1"/>
  <c r="E55" i="1"/>
  <c r="E56" i="1"/>
  <c r="E57" i="1"/>
  <c r="E58" i="1"/>
  <c r="E59" i="1"/>
  <c r="E60" i="1"/>
  <c r="E24" i="1" l="1"/>
  <c r="E26" i="1"/>
  <c r="G15" i="1"/>
  <c r="G17" i="1"/>
  <c r="G19" i="1"/>
  <c r="E15" i="1"/>
  <c r="E17" i="1"/>
  <c r="E19" i="1"/>
  <c r="G87" i="1"/>
  <c r="C96" i="1" s="1"/>
  <c r="G74" i="1"/>
  <c r="C95" i="1" s="1"/>
  <c r="G69" i="1"/>
  <c r="C94" i="1" s="1"/>
  <c r="G50" i="1"/>
  <c r="C92" i="1" s="1"/>
  <c r="C93" i="1"/>
  <c r="E37" i="1"/>
  <c r="E38" i="1"/>
  <c r="E39" i="1"/>
  <c r="E40" i="1"/>
  <c r="E41" i="1"/>
  <c r="G27" i="1"/>
  <c r="C91" i="1" s="1"/>
  <c r="E87" i="1"/>
  <c r="B96" i="1" s="1"/>
  <c r="E74" i="1"/>
  <c r="B95" i="1" s="1"/>
  <c r="E69" i="1"/>
  <c r="B94" i="1" s="1"/>
  <c r="E61" i="1"/>
  <c r="B93" i="1" s="1"/>
  <c r="E47" i="1"/>
  <c r="E31" i="1"/>
  <c r="E32" i="1"/>
  <c r="E33" i="1"/>
  <c r="E34" i="1"/>
  <c r="E35" i="1"/>
  <c r="E43" i="1"/>
  <c r="E44" i="1"/>
  <c r="E45" i="1"/>
  <c r="E46" i="1"/>
  <c r="E48" i="1"/>
  <c r="E49" i="1"/>
  <c r="G20" i="1" l="1"/>
  <c r="C90" i="1" s="1"/>
  <c r="E20" i="1"/>
  <c r="B90" i="1" s="1"/>
  <c r="E27" i="1"/>
  <c r="B91" i="1" s="1"/>
  <c r="E50" i="1"/>
  <c r="B92" i="1" s="1"/>
  <c r="B97" i="1" l="1"/>
  <c r="C97" i="1"/>
</calcChain>
</file>

<file path=xl/sharedStrings.xml><?xml version="1.0" encoding="utf-8"?>
<sst xmlns="http://schemas.openxmlformats.org/spreadsheetml/2006/main" count="213" uniqueCount="149">
  <si>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</si>
  <si>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</si>
  <si>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</si>
  <si>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</si>
  <si>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</si>
  <si>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</si>
  <si>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</si>
  <si>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t xml:space="preserve">Nome: 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</si>
  <si>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</si>
  <si>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</si>
  <si>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</si>
  <si>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</si>
  <si>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</si>
  <si>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</si>
  <si>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</si>
  <si>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</si>
  <si>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</si>
  <si>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</si>
  <si>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</si>
  <si>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1.2 - Curso de Especialização concluído (apenas cursos na área de Zootecnia ou afins)</t>
  </si>
  <si>
    <t>1.2.1 Média geral obtida nas disciplinas cursadas</t>
  </si>
  <si>
    <t>Média*2</t>
  </si>
  <si>
    <t>1.3 - Pós-graduação stricto senso</t>
  </si>
  <si>
    <t>1.3.1 - Média geral obtida nas disciplinas cursadas multiplicado pelo número de créditos concluídos</t>
  </si>
  <si>
    <t>Média* no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</si>
  <si>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</si>
  <si>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</si>
  <si>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</si>
  <si>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</si>
  <si>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</si>
  <si>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</si>
  <si>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</si>
  <si>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</si>
  <si>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</si>
  <si>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</si>
  <si>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</si>
  <si>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</si>
  <si>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</si>
  <si>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</si>
  <si>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</si>
  <si>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</si>
  <si>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</si>
  <si>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</si>
  <si>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</si>
  <si>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</si>
  <si>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</si>
  <si>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</si>
  <si>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</si>
  <si>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</si>
  <si>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</si>
  <si>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</si>
  <si>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</si>
  <si>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</si>
  <si>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</si>
  <si>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</si>
  <si>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</si>
  <si>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</si>
  <si>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</si>
  <si>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</si>
  <si>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</si>
  <si>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capítulos*25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</si>
  <si>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</si>
  <si>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</si>
  <si>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</si>
  <si>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</si>
  <si>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</si>
  <si>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</si>
  <si>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</si>
  <si>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</si>
  <si>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</t>
  </si>
  <si>
    <t>No palestras*5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</si>
  <si>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</si>
  <si>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</si>
  <si>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</si>
  <si>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</si>
  <si>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</si>
  <si>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</si>
  <si>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</si>
  <si>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</si>
  <si>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</si>
  <si>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</si>
  <si>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</si>
  <si>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</si>
  <si>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</si>
  <si>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</si>
  <si>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</si>
  <si>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</si>
  <si>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</si>
  <si>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</si>
  <si>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</si>
  <si>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</si>
  <si>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</si>
  <si>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</si>
  <si>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</si>
  <si>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</si>
  <si>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</si>
  <si>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</si>
  <si>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</si>
  <si>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</si>
  <si>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</si>
  <si>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</si>
  <si>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</si>
  <si>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</si>
  <si>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</si>
  <si>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</si>
  <si>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</si>
  <si>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</si>
  <si>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</si>
  <si>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</si>
  <si>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</si>
  <si>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</si>
  <si>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</si>
  <si>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</si>
  <si>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</si>
  <si>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</si>
  <si>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</si>
  <si>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</si>
  <si>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</si>
  <si>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</si>
  <si>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</si>
  <si>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</si>
  <si>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</si>
  <si>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</si>
  <si>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</si>
  <si>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</si>
  <si>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</si>
  <si>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</si>
  <si>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</si>
  <si>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</si>
  <si>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</si>
  <si>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</si>
  <si>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</si>
  <si>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</si>
  <si>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</si>
  <si>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</si>
  <si>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</si>
  <si>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</si>
  <si>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</si>
  <si>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</si>
  <si>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</si>
  <si>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</si>
  <si>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</si>
  <si>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</si>
  <si>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</si>
  <si>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</si>
  <si>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</si>
  <si>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</si>
  <si>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Versão 1.0</t>
  </si>
  <si>
    <t>LEIA ATENTAMENTE AS INFORMAÇÕES DO CABEÇALHO E RODAPÉ.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</si>
</sst>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3:G19" totalsRowShown="0">
  <autoFilter ref="A13:G19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22:G26" totalsRowShown="0" headerRowDxfId="44">
  <autoFilter ref="A22:G26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9:C97" totalsRowShown="0">
  <autoFilter ref="A89:C97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SUM(C83:C89)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6:G86" totalsRowShown="0" headerRowDxfId="35">
  <autoFilter ref="A76:G86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71:G73" totalsRowShown="0" headerRowDxfId="27">
  <autoFilter ref="A71:G73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24"/>
    <tableColumn id="5" xr3:uid="{4F9C6C5E-C35E-E846-81AC-8AB46352A34F}" name="Total de pontos" dataDxfId="23">
      <calculatedColumnFormula>VI[[#This Row],[Peso]]*VI[[#This Row],[Valor informado]]</calculatedColumnFormula>
    </tableColumn>
    <tableColumn id="6" xr3:uid="{3B83D0D2-2B9C-E140-A783-4EFA5B85B3E1}" name="Validado pela comissão" dataDxfId="22"/>
    <tableColumn id="7" xr3:uid="{29A6EF04-9DE8-5A4E-8E5B-9CC8006ADCA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3:G68" totalsRowShown="0" headerRowDxfId="20">
  <autoFilter ref="A63:G68" xr:uid="{E18306F7-5352-9C4D-8B8C-C97A00FFCC24}"/>
  <tableColumns count="7">
    <tableColumn id="1" xr3:uid="{4EE6F234-477C-DF49-9D9D-D06C92E25C5B}" name=" 5 - ATIVIDADES PROFISSIONAIS NOS ÚLTIMOS CINCO ANOS (exceto magistério em ensino superior)" dataDxfId="19"/>
    <tableColumn id="2" xr3:uid="{54250AD5-F51A-224A-B346-6C3881EFB5D1}" name="Critério"/>
    <tableColumn id="3" xr3:uid="{DF392CCC-49C8-1741-92C8-2594664A3B03}" name="Peso" dataDxfId="18"/>
    <tableColumn id="4" xr3:uid="{CEBF1064-4464-1A43-81E4-CD05621037C3}" name="Valor informado" dataDxfId="17"/>
    <tableColumn id="5" xr3:uid="{2A7AFB0E-F980-514D-8045-9C4B2BAE67D0}" name="Total de pontos" dataDxfId="16">
      <calculatedColumnFormula>V[[#This Row],[Peso]]*V[[#This Row],[Valor informado]]</calculatedColumnFormula>
    </tableColumn>
    <tableColumn id="6" xr3:uid="{8259F1E2-BE93-114F-B728-BAEA05AEA34C}" name="Validado pela comissão" dataDxfId="15"/>
    <tableColumn id="7" xr3:uid="{73B1FF88-5404-0E4D-8FB6-C4A0E03B3C16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52:G60" totalsRowShown="0" headerRowDxfId="13">
  <autoFilter ref="A52:G60" xr:uid="{9E6E794C-DF20-BB42-BC2D-DF0A426F0F57}"/>
  <tableColumns count="7">
    <tableColumn id="1" xr3:uid="{9C213D10-217E-6745-85F4-F623840C352C}" name="4 - ATIVIDADES UNIVERSITÁRIAS (com vínculo empregatício)" dataDxfId="12"/>
    <tableColumn id="2" xr3:uid="{A368D89B-0646-6D42-B237-A7AB10827F3E}" name="Critério"/>
    <tableColumn id="3" xr3:uid="{C776EF88-4CCD-1342-8420-0A89E9284497}" name="Peso" dataDxfId="11"/>
    <tableColumn id="4" xr3:uid="{12869620-8AB9-1349-BB79-3D2CD7559713}" name="Valor informado" dataDxfId="10"/>
    <tableColumn id="5" xr3:uid="{FE69AA96-82A1-7948-A5B4-6C5A8E604C0C}" name="Total de pontos" dataDxfId="9">
      <calculatedColumnFormula>IV[[#This Row],[Peso]]*IV[[#This Row],[Valor informado]]</calculatedColumnFormula>
    </tableColumn>
    <tableColumn id="6" xr3:uid="{8E5651E3-FE94-AB4B-9EA0-D3EFFC17C25A}" name="Validado pela comissão" dataDxfId="8"/>
    <tableColumn id="7" xr3:uid="{B93D1C3F-3CBE-4740-8233-B96CC8C51527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9:G49" totalsRowShown="0" headerRowDxfId="6">
  <autoFilter ref="A29:G49" xr:uid="{DB8D485B-24C0-7742-AFB6-CF330D4F0364}"/>
  <tableColumns count="7">
    <tableColumn id="1" xr3:uid="{17699A8A-3BCE-F84C-975E-B37286BEB9DA}" name="3 – ATIVIDADES CIENTÍFICAS (Pontuação do item limitada a 200 pontos)" dataDxfId="5"/>
    <tableColumn id="2" xr3:uid="{4E4B7886-00DE-164D-949C-E2488F888A2D}" name="Critério"/>
    <tableColumn id="3" xr3:uid="{BC38FBF7-9B8B-8C45-A12E-0C32D875F9FC}" name="Peso" dataDxfId="4"/>
    <tableColumn id="4" xr3:uid="{8145B932-4A15-B543-9058-3B3FF8D10376}" name="Valor informado" dataDxfId="3"/>
    <tableColumn id="5" xr3:uid="{C5D0C9EF-32B9-564F-94FD-74D19A70E1CB}" name="Total de pontos" dataDxfId="2">
      <calculatedColumnFormula>III[[#This Row],[Peso]]*III[[#This Row],[Valor informado]]</calculatedColumnFormula>
    </tableColumn>
    <tableColumn id="6" xr3:uid="{9C634B7D-ADD8-7C40-B278-984EED15A18D}" name="Validado pela comissão" dataDxfId="1"/>
    <tableColumn id="7" xr3:uid="{D7FF8A33-1F46-3E42-B157-E7B8599947B8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7"/>
  <sheetViews>
    <sheetView tabSelected="1" zoomScale="110" zoomScaleNormal="110" workbookViewId="0">
      <selection activeCell="B3" sqref="B3:G3"/>
    </sheetView>
  </sheetViews>
  <sheetFormatPr baseColWidth="10" defaultColWidth="11.1640625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17" x14ac:dyDescent="0.2">
      <c r="A1" s="1" t="s">
        <v>147</v>
      </c>
    </row>
    <row r="2" spans="1:7" ht="28" customHeight="1" x14ac:dyDescent="0.25">
      <c r="A2" s="12" t="s">
        <v>148</v>
      </c>
      <c r="B2" s="12"/>
      <c r="C2" s="12"/>
      <c r="D2" s="12"/>
      <c r="E2" s="12"/>
      <c r="F2" s="12"/>
      <c r="G2" s="12"/>
    </row>
    <row r="3" spans="1:7" ht="28" customHeight="1" x14ac:dyDescent="0.25">
      <c r="A3" s="10" t="s">
        <v>7</v>
      </c>
      <c r="B3" s="13"/>
      <c r="C3" s="13"/>
      <c r="D3" s="13"/>
      <c r="E3" s="13"/>
      <c r="F3" s="13"/>
      <c r="G3" s="13"/>
    </row>
    <row r="4" spans="1:7" ht="32" customHeight="1" x14ac:dyDescent="0.2">
      <c r="A4" s="14" t="s">
        <v>0</v>
      </c>
      <c r="B4" s="14"/>
      <c r="C4" s="14"/>
      <c r="D4" s="14"/>
      <c r="E4" s="14"/>
      <c r="F4" s="14"/>
      <c r="G4" s="14"/>
    </row>
    <row r="5" spans="1:7" s="1" customFormat="1" ht="53" customHeight="1" x14ac:dyDescent="0.2">
      <c r="A5" s="15" t="s">
        <v>146</v>
      </c>
      <c r="B5" s="15"/>
      <c r="C5" s="15"/>
      <c r="D5" s="15"/>
      <c r="E5" s="15"/>
      <c r="F5" s="15"/>
      <c r="G5" s="15"/>
    </row>
    <row r="6" spans="1:7" s="1" customFormat="1" ht="16" customHeight="1" x14ac:dyDescent="0.2">
      <c r="A6" s="15" t="s">
        <v>1</v>
      </c>
      <c r="B6" s="15"/>
      <c r="C6" s="15"/>
      <c r="D6" s="15"/>
      <c r="E6" s="15"/>
      <c r="F6" s="15"/>
      <c r="G6" s="15"/>
    </row>
    <row r="7" spans="1:7" s="1" customFormat="1" ht="16" customHeight="1" x14ac:dyDescent="0.2">
      <c r="A7" s="15" t="s">
        <v>2</v>
      </c>
      <c r="B7" s="15"/>
      <c r="C7" s="15"/>
      <c r="D7" s="15"/>
      <c r="E7" s="15"/>
      <c r="F7" s="15"/>
      <c r="G7" s="15"/>
    </row>
    <row r="8" spans="1:7" ht="16" customHeight="1" x14ac:dyDescent="0.2">
      <c r="A8" s="14" t="s">
        <v>3</v>
      </c>
      <c r="B8" s="14"/>
      <c r="C8" s="14"/>
      <c r="D8" s="14"/>
      <c r="E8" s="14"/>
      <c r="F8" s="14"/>
      <c r="G8" s="14"/>
    </row>
    <row r="9" spans="1:7" ht="16" customHeight="1" x14ac:dyDescent="0.2">
      <c r="A9" s="14" t="s">
        <v>4</v>
      </c>
      <c r="B9" s="14"/>
      <c r="C9" s="14"/>
      <c r="D9" s="14"/>
      <c r="E9" s="14"/>
      <c r="F9" s="14"/>
      <c r="G9" s="14"/>
    </row>
    <row r="10" spans="1:7" ht="16" customHeight="1" x14ac:dyDescent="0.2">
      <c r="A10" s="14" t="s">
        <v>5</v>
      </c>
      <c r="B10" s="14"/>
      <c r="C10" s="14"/>
      <c r="D10" s="14"/>
      <c r="E10" s="14"/>
      <c r="F10" s="14"/>
      <c r="G10" s="14"/>
    </row>
    <row r="11" spans="1:7" x14ac:dyDescent="0.2">
      <c r="A11" s="14" t="s">
        <v>6</v>
      </c>
      <c r="B11" s="14"/>
      <c r="C11" s="14"/>
      <c r="D11" s="14"/>
      <c r="E11" s="14"/>
      <c r="F11" s="14"/>
      <c r="G11" s="14"/>
    </row>
    <row r="12" spans="1:7" ht="19" x14ac:dyDescent="0.25">
      <c r="A12" s="11"/>
      <c r="B12" s="16"/>
      <c r="C12" s="16"/>
      <c r="D12" s="16"/>
      <c r="E12" s="16"/>
    </row>
    <row r="13" spans="1:7" ht="20" x14ac:dyDescent="0.2">
      <c r="A13" s="1" t="s">
        <v>8</v>
      </c>
      <c r="B13" t="s">
        <v>9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14</v>
      </c>
    </row>
    <row r="14" spans="1:7" x14ac:dyDescent="0.2">
      <c r="A14" t="s">
        <v>15</v>
      </c>
      <c r="B14" t="s">
        <v>16</v>
      </c>
      <c r="C14" s="3" t="s">
        <v>16</v>
      </c>
      <c r="D14" s="9"/>
      <c r="F14" s="9"/>
    </row>
    <row r="15" spans="1:7" x14ac:dyDescent="0.2">
      <c r="A15" t="s">
        <v>17</v>
      </c>
      <c r="B15" t="s">
        <v>18</v>
      </c>
      <c r="C15" s="3">
        <v>5</v>
      </c>
      <c r="D15" s="9"/>
      <c r="E15" s="3">
        <f>I[[#This Row],[Peso]]*I[[#This Row],[Valor informado]]</f>
        <v>0</v>
      </c>
      <c r="F15" s="9"/>
      <c r="G15" s="3">
        <f>I[[#This Row],[Peso]]*I[[#This Row],[Validado pela comissão]]</f>
        <v>0</v>
      </c>
    </row>
    <row r="16" spans="1:7" x14ac:dyDescent="0.2">
      <c r="A16" t="s">
        <v>19</v>
      </c>
      <c r="B16" t="s">
        <v>16</v>
      </c>
      <c r="C16" s="3" t="s">
        <v>16</v>
      </c>
      <c r="D16" s="9"/>
      <c r="F16" s="9"/>
    </row>
    <row r="17" spans="1:7" x14ac:dyDescent="0.2">
      <c r="A17" t="s">
        <v>20</v>
      </c>
      <c r="B17" t="s">
        <v>21</v>
      </c>
      <c r="C17" s="3">
        <v>2</v>
      </c>
      <c r="D17" s="9"/>
      <c r="E17" s="3">
        <f>I[[#This Row],[Peso]]*I[[#This Row],[Valor informado]]</f>
        <v>0</v>
      </c>
      <c r="F17" s="9"/>
      <c r="G17" s="3">
        <f>I[[#This Row],[Peso]]*I[[#This Row],[Validado pela comissão]]</f>
        <v>0</v>
      </c>
    </row>
    <row r="18" spans="1:7" x14ac:dyDescent="0.2">
      <c r="A18" t="s">
        <v>22</v>
      </c>
      <c r="B18" t="s">
        <v>16</v>
      </c>
      <c r="C18" s="3" t="s">
        <v>16</v>
      </c>
      <c r="D18" s="9"/>
      <c r="F18" s="9"/>
    </row>
    <row r="19" spans="1:7" ht="18" customHeight="1" x14ac:dyDescent="0.2">
      <c r="A19" t="s">
        <v>23</v>
      </c>
      <c r="B19" t="s">
        <v>24</v>
      </c>
      <c r="C19" s="3">
        <v>0.2</v>
      </c>
      <c r="D19" s="9"/>
      <c r="E19" s="3">
        <f>I[[#This Row],[Peso]]*I[[#This Row],[Valor informado]]</f>
        <v>0</v>
      </c>
      <c r="F19" s="9"/>
      <c r="G19" s="3">
        <f>I[[#This Row],[Peso]]*I[[#This Row],[Validado pela comissão]]</f>
        <v>0</v>
      </c>
    </row>
    <row r="20" spans="1:7" ht="17" x14ac:dyDescent="0.2">
      <c r="A20" s="1" t="s">
        <v>25</v>
      </c>
      <c r="D20" s="3" t="s">
        <v>16</v>
      </c>
      <c r="E20" s="3">
        <f>SUM(I[Total de pontos])</f>
        <v>0</v>
      </c>
      <c r="G20" s="3">
        <f>SUM(I[Pontuação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2" t="s">
        <v>9</v>
      </c>
      <c r="C22" s="4" t="s">
        <v>10</v>
      </c>
      <c r="D22" s="4" t="s">
        <v>11</v>
      </c>
      <c r="E22" s="4" t="s">
        <v>12</v>
      </c>
      <c r="F22" s="4" t="s">
        <v>13</v>
      </c>
      <c r="G22" s="5" t="s">
        <v>14</v>
      </c>
    </row>
    <row r="23" spans="1:7" ht="16" customHeight="1" x14ac:dyDescent="0.2">
      <c r="A23" t="s">
        <v>27</v>
      </c>
      <c r="B23" t="s">
        <v>16</v>
      </c>
      <c r="C23" s="3" t="s">
        <v>16</v>
      </c>
      <c r="D23" s="9"/>
      <c r="F23" s="9"/>
    </row>
    <row r="24" spans="1:7" ht="16" customHeight="1" x14ac:dyDescent="0.2">
      <c r="A24" t="s">
        <v>28</v>
      </c>
      <c r="B24" t="s">
        <v>29</v>
      </c>
      <c r="C24" s="3">
        <v>0.05</v>
      </c>
      <c r="D24" s="9"/>
      <c r="E24" s="3">
        <f>II[[#This Row],[Peso]]*II[[#This Row],[Valor informado]]</f>
        <v>0</v>
      </c>
      <c r="F24" s="9"/>
      <c r="G24" s="3">
        <f>II[[#This Row],[Peso]]*II[[#This Row],[Validado pela comissão]]</f>
        <v>0</v>
      </c>
    </row>
    <row r="25" spans="1:7" ht="16" customHeight="1" x14ac:dyDescent="0.2">
      <c r="A25" t="s">
        <v>30</v>
      </c>
      <c r="B25" t="s">
        <v>16</v>
      </c>
      <c r="C25" s="3" t="s">
        <v>16</v>
      </c>
      <c r="D25" s="9"/>
      <c r="F25" s="9"/>
    </row>
    <row r="26" spans="1:7" ht="16" customHeight="1" x14ac:dyDescent="0.2">
      <c r="A26" t="s">
        <v>31</v>
      </c>
      <c r="B26" t="s">
        <v>32</v>
      </c>
      <c r="C26" s="3">
        <v>1</v>
      </c>
      <c r="D26" s="9"/>
      <c r="E26" s="3">
        <f>II[[#This Row],[Peso]]*II[[#This Row],[Valor informado]]</f>
        <v>0</v>
      </c>
      <c r="F26" s="9"/>
      <c r="G26" s="3">
        <f>II[[#This Row],[Peso]]*II[[#This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3">
        <v>200</v>
      </c>
      <c r="D27" s="3" t="s">
        <v>16</v>
      </c>
      <c r="E27" s="3">
        <f>IF(SUM(II[Total de pontos])&gt;$C$27,$C$27,SUM(II[Total de pontos]))</f>
        <v>0</v>
      </c>
      <c r="G27" s="3">
        <f>IF(SUM(II[Pontuação final])&gt;$C$27,$C$27,SUM(II[Pontuação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2" t="s">
        <v>9</v>
      </c>
      <c r="C29" s="4" t="s">
        <v>10</v>
      </c>
      <c r="D29" s="4" t="s">
        <v>11</v>
      </c>
      <c r="E29" s="4" t="s">
        <v>12</v>
      </c>
      <c r="F29" s="4" t="s">
        <v>13</v>
      </c>
      <c r="G29" s="5" t="s">
        <v>14</v>
      </c>
    </row>
    <row r="30" spans="1:7" ht="54" x14ac:dyDescent="0.2">
      <c r="A30" s="1" t="s">
        <v>36</v>
      </c>
      <c r="B30" t="s">
        <v>16</v>
      </c>
      <c r="C30" s="3" t="s">
        <v>16</v>
      </c>
      <c r="D30" s="9"/>
      <c r="F30" s="9"/>
    </row>
    <row r="31" spans="1:7" ht="17" x14ac:dyDescent="0.2">
      <c r="A31" s="1" t="s">
        <v>37</v>
      </c>
      <c r="B31" t="s">
        <v>38</v>
      </c>
      <c r="C31" s="3">
        <v>60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39</v>
      </c>
      <c r="B32" t="s">
        <v>40</v>
      </c>
      <c r="C32" s="3">
        <v>50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17" x14ac:dyDescent="0.2">
      <c r="A33" s="1" t="s">
        <v>41</v>
      </c>
      <c r="B33" t="s">
        <v>42</v>
      </c>
      <c r="C33" s="3">
        <v>40</v>
      </c>
      <c r="D33" s="9"/>
      <c r="E33" s="3">
        <f>III[[#This Row],[Peso]]*III[[#This Row],[Valor informado]]</f>
        <v>0</v>
      </c>
      <c r="F33" s="9"/>
      <c r="G33" s="3">
        <f>III[[#This Row],[Peso]]*III[[#This Row],[Validado pela comissão]]</f>
        <v>0</v>
      </c>
    </row>
    <row r="34" spans="1:7" ht="17" x14ac:dyDescent="0.2">
      <c r="A34" s="1" t="s">
        <v>43</v>
      </c>
      <c r="B34" t="s">
        <v>44</v>
      </c>
      <c r="C34" s="3">
        <v>30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7" x14ac:dyDescent="0.2">
      <c r="A35" s="1" t="s">
        <v>45</v>
      </c>
      <c r="B35" t="s">
        <v>46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54" x14ac:dyDescent="0.2">
      <c r="A36" s="1" t="s">
        <v>47</v>
      </c>
      <c r="D36" s="9"/>
      <c r="F36" s="9"/>
    </row>
    <row r="37" spans="1:7" ht="17" customHeight="1" x14ac:dyDescent="0.2">
      <c r="A37" s="1" t="s">
        <v>48</v>
      </c>
      <c r="B37" t="s">
        <v>49</v>
      </c>
      <c r="C37" s="3">
        <v>12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50</v>
      </c>
      <c r="B38" t="s">
        <v>46</v>
      </c>
      <c r="C38" s="3">
        <v>10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51</v>
      </c>
      <c r="B39" t="s">
        <v>52</v>
      </c>
      <c r="C39" s="3">
        <v>8</v>
      </c>
      <c r="D39" s="9"/>
      <c r="E39" s="3">
        <f>III[[#This Row],[Peso]]*III[[#This Row],[Valor informado]]</f>
        <v>0</v>
      </c>
      <c r="F39" s="9"/>
      <c r="G39" s="3">
        <f>III[[#This Row],[Peso]]*III[[#This Row],[Validado pela comissão]]</f>
        <v>0</v>
      </c>
    </row>
    <row r="40" spans="1:7" ht="17" customHeight="1" x14ac:dyDescent="0.2">
      <c r="A40" s="1" t="s">
        <v>53</v>
      </c>
      <c r="B40" t="s">
        <v>38</v>
      </c>
      <c r="C40" s="3">
        <v>6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7" customHeight="1" x14ac:dyDescent="0.2">
      <c r="A41" s="1" t="s">
        <v>54</v>
      </c>
      <c r="B41" t="s">
        <v>55</v>
      </c>
      <c r="C41" s="3">
        <v>2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56</v>
      </c>
      <c r="B42" t="s">
        <v>16</v>
      </c>
      <c r="C42" s="3" t="s">
        <v>16</v>
      </c>
      <c r="D42" s="9"/>
      <c r="F42" s="9"/>
    </row>
    <row r="43" spans="1:7" ht="17" customHeight="1" x14ac:dyDescent="0.2">
      <c r="A43" s="1" t="s">
        <v>57</v>
      </c>
      <c r="B43" t="s">
        <v>58</v>
      </c>
      <c r="C43" s="3">
        <v>50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59</v>
      </c>
      <c r="B44" t="s">
        <v>60</v>
      </c>
      <c r="C44" s="3">
        <v>25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61</v>
      </c>
      <c r="B45" t="s">
        <v>62</v>
      </c>
      <c r="C45" s="3">
        <v>2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63</v>
      </c>
      <c r="B46" t="s">
        <v>64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65</v>
      </c>
      <c r="B47" t="s">
        <v>66</v>
      </c>
      <c r="C47" s="3">
        <v>3</v>
      </c>
      <c r="D47" s="9"/>
      <c r="E47" s="3">
        <f>III[[#This Row],[Peso]]*III[[#This Row],[Valor informado]]</f>
        <v>0</v>
      </c>
      <c r="F47" s="9"/>
      <c r="G47" s="3">
        <f>III[[#This Row],[Peso]]*III[[#This Row],[Validado pela comissão]]</f>
        <v>0</v>
      </c>
    </row>
    <row r="48" spans="1:7" ht="17" customHeight="1" x14ac:dyDescent="0.2">
      <c r="A48" s="1" t="s">
        <v>67</v>
      </c>
      <c r="B48" t="s">
        <v>68</v>
      </c>
      <c r="C48" s="3">
        <v>1</v>
      </c>
      <c r="D48" s="9"/>
      <c r="E48" s="3">
        <f>III[[#This Row],[Peso]]*III[[#This Row],[Valor informado]]</f>
        <v>0</v>
      </c>
      <c r="F48" s="9"/>
      <c r="G48" s="3">
        <f>III[[#This Row],[Peso]]*III[[#This Row],[Validado pela comissão]]</f>
        <v>0</v>
      </c>
    </row>
    <row r="49" spans="1:7" ht="17" customHeight="1" x14ac:dyDescent="0.2">
      <c r="A49" s="1" t="s">
        <v>69</v>
      </c>
      <c r="B49" t="s">
        <v>70</v>
      </c>
      <c r="C49" s="3">
        <v>5</v>
      </c>
      <c r="D49" s="9"/>
      <c r="E49" s="3">
        <f>III[[#This Row],[Peso]]*III[[#This Row],[Valor informado]]</f>
        <v>0</v>
      </c>
      <c r="F49" s="9"/>
      <c r="G49" s="3">
        <f>III[[#This Row],[Peso]]*III[[#This Row],[Validado pela comissão]]</f>
        <v>0</v>
      </c>
    </row>
    <row r="50" spans="1:7" ht="17" customHeight="1" x14ac:dyDescent="0.2">
      <c r="A50" s="1" t="s">
        <v>71</v>
      </c>
      <c r="B50" t="s">
        <v>34</v>
      </c>
      <c r="C50" s="3">
        <v>200</v>
      </c>
      <c r="D50" s="3" t="s">
        <v>16</v>
      </c>
      <c r="E50" s="3">
        <f>IF(SUM(III[Total de pontos])&gt;C50,C50,SUM(III[Total de pontos]))</f>
        <v>0</v>
      </c>
      <c r="G50" s="3">
        <f>IF(SUM(III[Pontuação final])&gt;C50,C50,SUM(III[Pontuação final]))</f>
        <v>0</v>
      </c>
    </row>
    <row r="52" spans="1:7" ht="17" x14ac:dyDescent="0.2">
      <c r="A52" s="1" t="s">
        <v>72</v>
      </c>
      <c r="B52" s="2" t="s">
        <v>9</v>
      </c>
      <c r="C52" s="4" t="s">
        <v>10</v>
      </c>
      <c r="D52" s="4" t="s">
        <v>11</v>
      </c>
      <c r="E52" s="4" t="s">
        <v>12</v>
      </c>
      <c r="F52" s="4" t="s">
        <v>13</v>
      </c>
      <c r="G52" s="5" t="s">
        <v>14</v>
      </c>
    </row>
    <row r="53" spans="1:7" ht="17" x14ac:dyDescent="0.2">
      <c r="A53" s="1" t="s">
        <v>73</v>
      </c>
      <c r="B53" t="s">
        <v>16</v>
      </c>
      <c r="C53" s="3" t="s">
        <v>16</v>
      </c>
      <c r="D53" s="9"/>
      <c r="F53" s="9"/>
    </row>
    <row r="54" spans="1:7" ht="20" x14ac:dyDescent="0.2">
      <c r="A54" s="1" t="s">
        <v>74</v>
      </c>
      <c r="B54" t="s">
        <v>75</v>
      </c>
      <c r="C54" s="3">
        <v>3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x14ac:dyDescent="0.2">
      <c r="A55" t="s">
        <v>76</v>
      </c>
      <c r="B55" t="s">
        <v>77</v>
      </c>
      <c r="C55" s="3">
        <v>1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78</v>
      </c>
      <c r="B56" t="s">
        <v>79</v>
      </c>
      <c r="C56" s="3">
        <v>2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80</v>
      </c>
      <c r="B57" t="s">
        <v>79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81</v>
      </c>
      <c r="B58" t="s">
        <v>82</v>
      </c>
      <c r="C58" s="3">
        <v>10</v>
      </c>
      <c r="D58" s="9"/>
      <c r="E58" s="3">
        <f>IV[[#This Row],[Peso]]*IV[[#This Row],[Valor informado]]</f>
        <v>0</v>
      </c>
      <c r="F58" s="9"/>
      <c r="G58" s="3">
        <f>IV[[#This Row],[Peso]]*IV[[#This Row],[Validado pela comissão]]</f>
        <v>0</v>
      </c>
    </row>
    <row r="59" spans="1:7" ht="17" x14ac:dyDescent="0.2">
      <c r="A59" s="1" t="s">
        <v>83</v>
      </c>
      <c r="B59" t="s">
        <v>84</v>
      </c>
      <c r="C59" s="3">
        <v>50</v>
      </c>
      <c r="D59" s="9"/>
      <c r="E59" s="3">
        <f>IV[[#This Row],[Peso]]*IV[[#This Row],[Valor informado]]</f>
        <v>0</v>
      </c>
      <c r="F59" s="9"/>
      <c r="G59" s="3">
        <f>IV[[#This Row],[Peso]]*IV[[#This Row],[Validado pela comissão]]</f>
        <v>0</v>
      </c>
    </row>
    <row r="60" spans="1:7" ht="17" x14ac:dyDescent="0.2">
      <c r="A60" s="1" t="s">
        <v>85</v>
      </c>
      <c r="B60" t="s">
        <v>86</v>
      </c>
      <c r="C60" s="3">
        <v>2</v>
      </c>
      <c r="D60" s="9"/>
      <c r="E60" s="3">
        <f>IV[[#This Row],[Peso]]*IV[[#This Row],[Valor informado]]</f>
        <v>0</v>
      </c>
      <c r="F60" s="9"/>
      <c r="G60" s="3">
        <f>IV[[#This Row],[Peso]]*IV[[#This Row],[Validado pela comissão]]</f>
        <v>0</v>
      </c>
    </row>
    <row r="61" spans="1:7" ht="17" x14ac:dyDescent="0.2">
      <c r="A61" s="1" t="s">
        <v>87</v>
      </c>
      <c r="D61" s="3" t="s">
        <v>16</v>
      </c>
      <c r="E61" s="3">
        <f>SUM(IV[Total de pontos])</f>
        <v>0</v>
      </c>
      <c r="G61" s="3">
        <f>SUM(G54:G60)</f>
        <v>0</v>
      </c>
    </row>
    <row r="63" spans="1:7" ht="17" x14ac:dyDescent="0.2">
      <c r="A63" s="1" t="s">
        <v>88</v>
      </c>
      <c r="B63" s="2" t="s">
        <v>9</v>
      </c>
      <c r="C63" s="4" t="s">
        <v>10</v>
      </c>
      <c r="D63" s="4" t="s">
        <v>11</v>
      </c>
      <c r="E63" s="4" t="s">
        <v>12</v>
      </c>
      <c r="F63" s="4" t="s">
        <v>13</v>
      </c>
      <c r="G63" s="5" t="s">
        <v>14</v>
      </c>
    </row>
    <row r="64" spans="1:7" ht="17" x14ac:dyDescent="0.2">
      <c r="A64" s="1" t="s">
        <v>89</v>
      </c>
      <c r="B64" t="s">
        <v>90</v>
      </c>
      <c r="C64" s="3">
        <v>1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91</v>
      </c>
      <c r="B65" t="s">
        <v>92</v>
      </c>
      <c r="C65" s="3">
        <v>0.5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93</v>
      </c>
      <c r="B66" t="s">
        <v>94</v>
      </c>
      <c r="C66" s="3">
        <v>1</v>
      </c>
      <c r="D66" s="9"/>
      <c r="E66" s="3">
        <f>V[[#This Row],[Peso]]*V[[#This Row],[Valor informado]]</f>
        <v>0</v>
      </c>
      <c r="F66" s="9"/>
      <c r="G66" s="3">
        <f>V[[#This Row],[Peso]]*V[[#This Row],[Validado pela comissão]]</f>
        <v>0</v>
      </c>
    </row>
    <row r="67" spans="1:7" ht="17" x14ac:dyDescent="0.2">
      <c r="A67" s="1" t="s">
        <v>95</v>
      </c>
      <c r="B67" t="s">
        <v>96</v>
      </c>
      <c r="C67" s="3">
        <v>0.5</v>
      </c>
      <c r="D67" s="9"/>
      <c r="E67" s="3">
        <f>V[[#This Row],[Peso]]*V[[#This Row],[Valor informado]]</f>
        <v>0</v>
      </c>
      <c r="F67" s="9"/>
      <c r="G67" s="3">
        <f>V[[#This Row],[Peso]]*V[[#This Row],[Validado pela comissão]]</f>
        <v>0</v>
      </c>
    </row>
    <row r="68" spans="1:7" ht="17" x14ac:dyDescent="0.2">
      <c r="A68" s="1" t="s">
        <v>97</v>
      </c>
      <c r="B68" t="s">
        <v>98</v>
      </c>
      <c r="C68" s="3">
        <v>0.3</v>
      </c>
      <c r="D68" s="9"/>
      <c r="E68" s="3">
        <f>V[[#This Row],[Peso]]*V[[#This Row],[Valor informado]]</f>
        <v>0</v>
      </c>
      <c r="F68" s="9"/>
      <c r="G68" s="3">
        <f>V[[#This Row],[Peso]]*V[[#This Row],[Validado pela comissão]]</f>
        <v>0</v>
      </c>
    </row>
    <row r="69" spans="1:7" ht="17" x14ac:dyDescent="0.2">
      <c r="A69" s="1" t="s">
        <v>99</v>
      </c>
      <c r="E69" s="3">
        <f>SUM(V[Total de pontos])</f>
        <v>0</v>
      </c>
      <c r="G69" s="3">
        <f>SUM(V[Pontuação final])</f>
        <v>0</v>
      </c>
    </row>
    <row r="71" spans="1:7" ht="17" x14ac:dyDescent="0.2">
      <c r="A71" s="1" t="s">
        <v>100</v>
      </c>
      <c r="B71" s="2" t="s">
        <v>9</v>
      </c>
      <c r="C71" s="4" t="s">
        <v>10</v>
      </c>
      <c r="D71" s="4" t="s">
        <v>11</v>
      </c>
      <c r="E71" s="4" t="s">
        <v>12</v>
      </c>
      <c r="F71" s="4" t="s">
        <v>13</v>
      </c>
      <c r="G71" s="5" t="s">
        <v>14</v>
      </c>
    </row>
    <row r="72" spans="1:7" ht="17" x14ac:dyDescent="0.2">
      <c r="A72" s="1" t="s">
        <v>101</v>
      </c>
      <c r="B72" t="s">
        <v>102</v>
      </c>
      <c r="C72" s="3">
        <v>2</v>
      </c>
      <c r="D72" s="9"/>
      <c r="E72" s="3">
        <f>VI[[#This Row],[Peso]]*VI[[#This Row],[Valor informado]]</f>
        <v>0</v>
      </c>
      <c r="F72" s="9"/>
      <c r="G72" s="3">
        <f>VI[[#This Row],[Peso]]*VI[[#This Row],[Validado pela comissão]]</f>
        <v>0</v>
      </c>
    </row>
    <row r="73" spans="1:7" ht="17" x14ac:dyDescent="0.2">
      <c r="A73" s="1" t="s">
        <v>103</v>
      </c>
      <c r="B73" t="s">
        <v>104</v>
      </c>
      <c r="C73" s="3">
        <v>1</v>
      </c>
      <c r="D73" s="9"/>
      <c r="E73" s="3">
        <f>VI[[#This Row],[Peso]]*VI[[#This Row],[Valor informado]]</f>
        <v>0</v>
      </c>
      <c r="F73" s="9"/>
      <c r="G73" s="3">
        <f>VI[[#This Row],[Peso]]*VI[[#This Row],[Validado pela comissão]]</f>
        <v>0</v>
      </c>
    </row>
    <row r="74" spans="1:7" ht="17" x14ac:dyDescent="0.2">
      <c r="A74" s="1" t="s">
        <v>105</v>
      </c>
      <c r="D74" s="3" t="s">
        <v>16</v>
      </c>
      <c r="E74" s="3">
        <f>SUM(VI[Total de pontos])</f>
        <v>0</v>
      </c>
      <c r="G74" s="3">
        <f>SUM(VI[Pontuação final])</f>
        <v>0</v>
      </c>
    </row>
    <row r="76" spans="1:7" ht="17" x14ac:dyDescent="0.2">
      <c r="A76" s="1" t="s">
        <v>106</v>
      </c>
      <c r="B76" s="2" t="s">
        <v>9</v>
      </c>
      <c r="C76" s="4" t="s">
        <v>10</v>
      </c>
      <c r="D76" s="4" t="s">
        <v>11</v>
      </c>
      <c r="E76" s="4" t="s">
        <v>12</v>
      </c>
      <c r="F76" s="4" t="s">
        <v>13</v>
      </c>
      <c r="G76" s="5" t="s">
        <v>14</v>
      </c>
    </row>
    <row r="77" spans="1:7" ht="34" x14ac:dyDescent="0.2">
      <c r="A77" s="1" t="s">
        <v>107</v>
      </c>
      <c r="B77" t="s">
        <v>108</v>
      </c>
      <c r="C77" s="3">
        <v>4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109</v>
      </c>
      <c r="B78" t="s">
        <v>110</v>
      </c>
      <c r="C78" s="3">
        <v>5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17" x14ac:dyDescent="0.2">
      <c r="A79" s="1" t="s">
        <v>111</v>
      </c>
      <c r="B79" t="s">
        <v>112</v>
      </c>
      <c r="C79" s="3">
        <v>20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17" x14ac:dyDescent="0.2">
      <c r="A80" s="1" t="s">
        <v>113</v>
      </c>
      <c r="B80" t="s">
        <v>114</v>
      </c>
      <c r="C80" s="3">
        <v>20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115</v>
      </c>
      <c r="B81" t="s">
        <v>116</v>
      </c>
      <c r="C81" s="3">
        <v>60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20" x14ac:dyDescent="0.2">
      <c r="A82" s="1" t="s">
        <v>117</v>
      </c>
      <c r="B82" t="s">
        <v>118</v>
      </c>
      <c r="C82" s="3">
        <v>2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17" x14ac:dyDescent="0.2">
      <c r="A83" s="1" t="s">
        <v>119</v>
      </c>
      <c r="B83" t="s">
        <v>120</v>
      </c>
      <c r="C83" s="3">
        <v>7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17" x14ac:dyDescent="0.2">
      <c r="A84" s="1" t="s">
        <v>121</v>
      </c>
      <c r="B84" t="s">
        <v>122</v>
      </c>
      <c r="C84" s="3">
        <v>2</v>
      </c>
      <c r="D84" s="9"/>
      <c r="E84" s="3">
        <f>VII[[#This Row],[Peso]]*VII[[#This Row],[Valor informado]]</f>
        <v>0</v>
      </c>
      <c r="F84" s="9"/>
      <c r="G84" s="3">
        <f>VII[[#This Row],[Peso]]*VII[[#This Row],[Validado pela comissão]]</f>
        <v>0</v>
      </c>
    </row>
    <row r="85" spans="1:7" ht="20" x14ac:dyDescent="0.2">
      <c r="A85" s="1" t="s">
        <v>123</v>
      </c>
      <c r="B85" t="s">
        <v>124</v>
      </c>
      <c r="C85" s="3">
        <v>1</v>
      </c>
      <c r="D85" s="9"/>
      <c r="E85" s="3">
        <f>VII[[#This Row],[Peso]]*VII[[#This Row],[Valor informado]]</f>
        <v>0</v>
      </c>
      <c r="F85" s="9"/>
      <c r="G85" s="3">
        <f>VII[[#This Row],[Peso]]*VII[[#This Row],[Validado pela comissão]]</f>
        <v>0</v>
      </c>
    </row>
    <row r="86" spans="1:7" ht="20" x14ac:dyDescent="0.2">
      <c r="A86" s="1" t="s">
        <v>125</v>
      </c>
      <c r="B86" t="s">
        <v>124</v>
      </c>
      <c r="C86" s="3">
        <v>1</v>
      </c>
      <c r="D86" s="9"/>
      <c r="E86" s="3">
        <f>VII[[#This Row],[Peso]]*VII[[#This Row],[Valor informado]]</f>
        <v>0</v>
      </c>
      <c r="F86" s="9"/>
      <c r="G86" s="3">
        <f>VII[[#This Row],[Peso]]*VII[[#This Row],[Validado pela comissão]]</f>
        <v>0</v>
      </c>
    </row>
    <row r="87" spans="1:7" ht="17" x14ac:dyDescent="0.2">
      <c r="A87" s="1" t="s">
        <v>126</v>
      </c>
      <c r="D87" s="3" t="s">
        <v>16</v>
      </c>
      <c r="E87" s="3">
        <f>SUM(VII[Total de pontos])</f>
        <v>0</v>
      </c>
      <c r="G87" s="3">
        <f>SUM(VII[Pontuação final])</f>
        <v>0</v>
      </c>
    </row>
    <row r="88" spans="1:7" x14ac:dyDescent="0.2">
      <c r="D88" s="3" t="s">
        <v>16</v>
      </c>
    </row>
    <row r="89" spans="1:7" ht="51" x14ac:dyDescent="0.2">
      <c r="A89" s="1" t="s">
        <v>127</v>
      </c>
      <c r="B89" s="6" t="s">
        <v>128</v>
      </c>
      <c r="C89" s="7" t="s">
        <v>13</v>
      </c>
      <c r="D89"/>
      <c r="E89"/>
      <c r="F89"/>
      <c r="G89"/>
    </row>
    <row r="90" spans="1:7" ht="17" x14ac:dyDescent="0.2">
      <c r="A90" s="1" t="s">
        <v>129</v>
      </c>
      <c r="B90" s="3">
        <f>E20</f>
        <v>0</v>
      </c>
      <c r="C90" s="3">
        <f>G20</f>
        <v>0</v>
      </c>
      <c r="D90"/>
      <c r="E90"/>
      <c r="F90"/>
      <c r="G90"/>
    </row>
    <row r="91" spans="1:7" ht="17" x14ac:dyDescent="0.2">
      <c r="A91" s="1" t="s">
        <v>130</v>
      </c>
      <c r="B91" s="3">
        <f>E27</f>
        <v>0</v>
      </c>
      <c r="C91" s="3">
        <f>G27</f>
        <v>0</v>
      </c>
      <c r="D91"/>
      <c r="E91"/>
      <c r="F91"/>
      <c r="G91"/>
    </row>
    <row r="92" spans="1:7" ht="17" x14ac:dyDescent="0.2">
      <c r="A92" s="1" t="s">
        <v>131</v>
      </c>
      <c r="B92" s="3">
        <f>E50</f>
        <v>0</v>
      </c>
      <c r="C92" s="3">
        <f>G50</f>
        <v>0</v>
      </c>
      <c r="D92"/>
      <c r="E92"/>
      <c r="F92"/>
      <c r="G92"/>
    </row>
    <row r="93" spans="1:7" ht="17" x14ac:dyDescent="0.2">
      <c r="A93" s="1" t="s">
        <v>132</v>
      </c>
      <c r="B93" s="3">
        <f>E61</f>
        <v>0</v>
      </c>
      <c r="C93" s="3">
        <f>G61</f>
        <v>0</v>
      </c>
      <c r="D93"/>
      <c r="E93"/>
      <c r="F93"/>
      <c r="G93"/>
    </row>
    <row r="94" spans="1:7" ht="17" x14ac:dyDescent="0.2">
      <c r="A94" s="1" t="s">
        <v>133</v>
      </c>
      <c r="B94" s="3">
        <f>E69</f>
        <v>0</v>
      </c>
      <c r="C94" s="3">
        <f>G69</f>
        <v>0</v>
      </c>
      <c r="D94"/>
      <c r="E94"/>
      <c r="F94"/>
      <c r="G94"/>
    </row>
    <row r="95" spans="1:7" ht="17" x14ac:dyDescent="0.2">
      <c r="A95" s="1" t="s">
        <v>134</v>
      </c>
      <c r="B95" s="3">
        <f>E74</f>
        <v>0</v>
      </c>
      <c r="C95" s="3">
        <f>G74</f>
        <v>0</v>
      </c>
      <c r="D95"/>
      <c r="E95"/>
      <c r="F95"/>
      <c r="G95"/>
    </row>
    <row r="96" spans="1:7" ht="17" x14ac:dyDescent="0.2">
      <c r="A96" s="1" t="s">
        <v>135</v>
      </c>
      <c r="B96" s="3">
        <f>E87</f>
        <v>0</v>
      </c>
      <c r="C96" s="3">
        <f>G87</f>
        <v>0</v>
      </c>
      <c r="D96"/>
      <c r="E96"/>
      <c r="F96"/>
      <c r="G96"/>
    </row>
    <row r="97" spans="1:7" ht="17" x14ac:dyDescent="0.2">
      <c r="A97" s="1" t="s">
        <v>136</v>
      </c>
      <c r="B97" s="3">
        <f>SUM(B90:B96)</f>
        <v>0</v>
      </c>
      <c r="C97" s="3">
        <f t="shared" ref="C97" si="0">SUM(C90:C96)</f>
        <v>0</v>
      </c>
      <c r="D97"/>
      <c r="E97"/>
      <c r="F97"/>
      <c r="G97"/>
    </row>
    <row r="99" spans="1:7" x14ac:dyDescent="0.2">
      <c r="A99" s="14" t="s">
        <v>137</v>
      </c>
      <c r="B99" s="14"/>
      <c r="C99" s="14"/>
      <c r="D99" s="14"/>
      <c r="E99" s="14"/>
      <c r="F99" s="14"/>
      <c r="G99" s="14"/>
    </row>
    <row r="100" spans="1:7" ht="32" customHeight="1" x14ac:dyDescent="0.2">
      <c r="A100" s="14" t="s">
        <v>138</v>
      </c>
      <c r="B100" s="14"/>
      <c r="C100" s="14"/>
      <c r="D100" s="14"/>
      <c r="E100" s="14"/>
      <c r="F100" s="14"/>
      <c r="G100" s="14"/>
    </row>
    <row r="101" spans="1:7" ht="17" customHeight="1" x14ac:dyDescent="0.2">
      <c r="A101" s="14" t="s">
        <v>139</v>
      </c>
      <c r="B101" s="14"/>
      <c r="C101" s="14"/>
      <c r="D101" s="14"/>
      <c r="E101" s="14"/>
      <c r="F101" s="14"/>
      <c r="G101" s="14"/>
    </row>
    <row r="102" spans="1:7" ht="17" customHeight="1" x14ac:dyDescent="0.2">
      <c r="A102" s="14" t="s">
        <v>140</v>
      </c>
      <c r="B102" s="14"/>
      <c r="C102" s="14"/>
      <c r="D102" s="14"/>
      <c r="E102" s="14"/>
      <c r="F102" s="14"/>
      <c r="G102" s="14"/>
    </row>
    <row r="103" spans="1:7" ht="16" customHeight="1" x14ac:dyDescent="0.2">
      <c r="A103" s="14" t="s">
        <v>141</v>
      </c>
      <c r="B103" s="14"/>
      <c r="C103" s="14"/>
      <c r="D103" s="14"/>
      <c r="E103" s="14"/>
      <c r="F103" s="14"/>
      <c r="G103" s="14"/>
    </row>
    <row r="104" spans="1:7" ht="48" customHeight="1" x14ac:dyDescent="0.2">
      <c r="A104" s="14" t="s">
        <v>142</v>
      </c>
      <c r="B104" s="14"/>
      <c r="C104" s="14"/>
      <c r="D104" s="14"/>
      <c r="E104" s="14"/>
      <c r="F104" s="14"/>
      <c r="G104" s="14"/>
    </row>
    <row r="105" spans="1:7" ht="16" customHeight="1" x14ac:dyDescent="0.2">
      <c r="A105" s="8" t="s">
        <v>143</v>
      </c>
      <c r="B105" s="8"/>
      <c r="C105" s="8"/>
      <c r="D105" s="8"/>
      <c r="E105" s="8"/>
      <c r="F105" s="8"/>
      <c r="G105" s="8"/>
    </row>
    <row r="106" spans="1:7" ht="32" customHeight="1" x14ac:dyDescent="0.2">
      <c r="A106" s="14" t="s">
        <v>144</v>
      </c>
      <c r="B106" s="14"/>
      <c r="C106" s="14"/>
      <c r="D106" s="14"/>
      <c r="E106" s="14"/>
      <c r="F106" s="14"/>
      <c r="G106" s="14"/>
    </row>
    <row r="107" spans="1:7" ht="16" customHeight="1" x14ac:dyDescent="0.2">
      <c r="A107" s="14" t="s">
        <v>145</v>
      </c>
      <c r="B107" s="14"/>
      <c r="C107" s="14"/>
      <c r="D107" s="14"/>
      <c r="E107" s="14"/>
      <c r="F107" s="14"/>
      <c r="G107" s="14"/>
    </row>
  </sheetData>
  <sheetProtection algorithmName="SHA-512" hashValue="1NQzK2yxHdU+3TXkCTGdrtETsAJdaYVazZ5kQjjoOstn7TR1QBNKSDqN0PT8Kj0e81zUMOh4k9Gl5ejlgEMfuw==" saltValue="FpnaJI9b67n4iJuvXVDDVg==" spinCount="100000" sheet="1" objects="1" scenarios="1"/>
  <mergeCells count="19">
    <mergeCell ref="A6:G6"/>
    <mergeCell ref="A7:G7"/>
    <mergeCell ref="B12:E12"/>
    <mergeCell ref="A2:G2"/>
    <mergeCell ref="B3:G3"/>
    <mergeCell ref="A104:G104"/>
    <mergeCell ref="A106:G106"/>
    <mergeCell ref="A107:G107"/>
    <mergeCell ref="A11:G11"/>
    <mergeCell ref="A99:G99"/>
    <mergeCell ref="A100:G100"/>
    <mergeCell ref="A103:G103"/>
    <mergeCell ref="A102:G102"/>
    <mergeCell ref="A10:G10"/>
    <mergeCell ref="A101:G101"/>
    <mergeCell ref="A4:G4"/>
    <mergeCell ref="A8:G8"/>
    <mergeCell ref="A5:G5"/>
    <mergeCell ref="A9:G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Props1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2DB4EA-039F-4DF8-8810-436CFA11487D}"/>
</file>

<file path=customXml/itemProps3.xml><?xml version="1.0" encoding="utf-8"?>
<ds:datastoreItem xmlns:ds="http://schemas.openxmlformats.org/officeDocument/2006/customXml" ds:itemID="{B1E3A20F-C03A-41E1-BE42-E8CF7F9C9A54}">
  <ds:schemaRefs>
    <ds:schemaRef ds:uri="http://purl.org/dc/elements/1.1/"/>
    <ds:schemaRef ds:uri="http://purl.org/dc/terms/"/>
    <ds:schemaRef ds:uri="http://www.w3.org/XML/1998/namespace"/>
    <ds:schemaRef ds:uri="3882b650-f18d-40fc-af7e-385b990dc1fc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76a0792-b412-4c14-ad69-826784618074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Rogério Ferreira</cp:lastModifiedBy>
  <cp:revision/>
  <cp:lastPrinted>2025-04-03T20:37:50Z</cp:lastPrinted>
  <dcterms:created xsi:type="dcterms:W3CDTF">2023-08-13T23:37:13Z</dcterms:created>
  <dcterms:modified xsi:type="dcterms:W3CDTF">2025-04-03T20:38:11Z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