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860059983\Documents\02 PESQUISA\Projetos de pesquisa\2023-2024\Edital PIPES 23-24\00 34a SIC\01 Anna B R Azevedo - Metodologia de estimativa de custo\"/>
    </mc:Choice>
  </mc:AlternateContent>
  <xr:revisionPtr revIDLastSave="0" documentId="13_ncr:1_{79C63BA2-5A6B-4451-9E91-AEB7E296C8E8}" xr6:coauthVersionLast="47" xr6:coauthVersionMax="47" xr10:uidLastSave="{00000000-0000-0000-0000-000000000000}"/>
  <bookViews>
    <workbookView xWindow="-110" yWindow="-110" windowWidth="19420" windowHeight="10300" xr2:uid="{CE409ECF-469C-4816-A708-C91BBDCC4ABD}"/>
  </bookViews>
  <sheets>
    <sheet name="TANQUE" sheetId="3" r:id="rId1"/>
    <sheet name="FILTRO" sheetId="2" r:id="rId2"/>
    <sheet name="SUMIDOURO" sheetId="1" r:id="rId3"/>
    <sheet name="FINA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6" i="5"/>
  <c r="C15" i="5"/>
  <c r="G15" i="2"/>
  <c r="J2" i="3"/>
  <c r="J25" i="3"/>
  <c r="K21" i="3"/>
  <c r="K25" i="3" s="1"/>
  <c r="J162" i="1"/>
  <c r="C18" i="5"/>
  <c r="D16" i="5" s="1"/>
  <c r="J2" i="2"/>
  <c r="K176" i="1"/>
  <c r="K338" i="2"/>
  <c r="K340" i="3"/>
  <c r="K341" i="3"/>
  <c r="K342" i="3"/>
  <c r="K339" i="3"/>
  <c r="J343" i="3"/>
  <c r="K343" i="3"/>
  <c r="K318" i="3"/>
  <c r="K317" i="3"/>
  <c r="K319" i="3"/>
  <c r="K316" i="3"/>
  <c r="J320" i="3"/>
  <c r="K320" i="3"/>
  <c r="J178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65" i="1"/>
  <c r="G143" i="1"/>
  <c r="G136" i="1"/>
  <c r="G134" i="1"/>
  <c r="G135" i="1"/>
  <c r="G137" i="1"/>
  <c r="G138" i="1"/>
  <c r="G139" i="1"/>
  <c r="G140" i="1"/>
  <c r="G141" i="1"/>
  <c r="G142" i="1"/>
  <c r="G144" i="1"/>
  <c r="G145" i="1"/>
  <c r="G146" i="1"/>
  <c r="G133" i="1"/>
  <c r="K161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49" i="1"/>
  <c r="J146" i="1"/>
  <c r="J130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16" i="1"/>
  <c r="G319" i="2"/>
  <c r="J316" i="2"/>
  <c r="J340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14" i="2"/>
  <c r="G315" i="2"/>
  <c r="G316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K315" i="2"/>
  <c r="J292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71" i="2"/>
  <c r="J268" i="2"/>
  <c r="K265" i="2"/>
  <c r="K266" i="2"/>
  <c r="G268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47" i="2"/>
  <c r="J244" i="2"/>
  <c r="K240" i="2" s="1"/>
  <c r="G244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23" i="2"/>
  <c r="J220" i="2"/>
  <c r="J196" i="2"/>
  <c r="G220" i="2"/>
  <c r="G213" i="2"/>
  <c r="G214" i="2"/>
  <c r="G215" i="2"/>
  <c r="G216" i="2"/>
  <c r="G217" i="2"/>
  <c r="G218" i="2"/>
  <c r="G21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199" i="2"/>
  <c r="G34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23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00" i="3"/>
  <c r="J29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77" i="3"/>
  <c r="G267" i="3"/>
  <c r="J27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8" i="3"/>
  <c r="G269" i="3"/>
  <c r="G270" i="3"/>
  <c r="G271" i="3"/>
  <c r="G272" i="3"/>
  <c r="G273" i="3"/>
  <c r="G274" i="3"/>
  <c r="G254" i="3"/>
  <c r="J252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J228" i="3"/>
  <c r="K225" i="3" s="1"/>
  <c r="K226" i="3"/>
  <c r="K227" i="3"/>
  <c r="K224" i="3"/>
  <c r="K228" i="3" s="1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08" i="3"/>
  <c r="J113" i="1"/>
  <c r="K111" i="1"/>
  <c r="K112" i="1"/>
  <c r="G103" i="1"/>
  <c r="G104" i="1"/>
  <c r="G105" i="1"/>
  <c r="G106" i="1"/>
  <c r="G107" i="1"/>
  <c r="G108" i="1"/>
  <c r="G109" i="1"/>
  <c r="G110" i="1"/>
  <c r="G111" i="1"/>
  <c r="G112" i="1"/>
  <c r="G113" i="1"/>
  <c r="G102" i="1"/>
  <c r="J99" i="1"/>
  <c r="K96" i="1"/>
  <c r="K97" i="1"/>
  <c r="K98" i="1"/>
  <c r="K95" i="1"/>
  <c r="K99" i="1" s="1"/>
  <c r="G97" i="1"/>
  <c r="G98" i="1"/>
  <c r="G99" i="1"/>
  <c r="G95" i="1"/>
  <c r="G96" i="1"/>
  <c r="G89" i="1"/>
  <c r="G90" i="1"/>
  <c r="G91" i="1"/>
  <c r="G92" i="1"/>
  <c r="G93" i="1"/>
  <c r="G94" i="1"/>
  <c r="G88" i="1"/>
  <c r="J85" i="1"/>
  <c r="K84" i="1"/>
  <c r="K82" i="1"/>
  <c r="K83" i="1"/>
  <c r="K81" i="1"/>
  <c r="K85" i="1" s="1"/>
  <c r="G85" i="1"/>
  <c r="G75" i="1"/>
  <c r="G76" i="1"/>
  <c r="G77" i="1"/>
  <c r="G78" i="1"/>
  <c r="G79" i="1"/>
  <c r="G80" i="1"/>
  <c r="G81" i="1"/>
  <c r="G82" i="1"/>
  <c r="G83" i="1"/>
  <c r="G84" i="1"/>
  <c r="G74" i="1"/>
  <c r="J71" i="1"/>
  <c r="K70" i="1"/>
  <c r="K68" i="1"/>
  <c r="K67" i="1"/>
  <c r="K71" i="1" s="1"/>
  <c r="G60" i="1"/>
  <c r="G61" i="1"/>
  <c r="G62" i="1"/>
  <c r="G63" i="1"/>
  <c r="G64" i="1"/>
  <c r="G65" i="1"/>
  <c r="G66" i="1"/>
  <c r="G67" i="1"/>
  <c r="G68" i="1"/>
  <c r="G69" i="1"/>
  <c r="G70" i="1"/>
  <c r="G71" i="1"/>
  <c r="G59" i="1"/>
  <c r="G194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5" i="2"/>
  <c r="G196" i="2"/>
  <c r="G177" i="2"/>
  <c r="G171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2" i="2"/>
  <c r="G173" i="2"/>
  <c r="G174" i="2"/>
  <c r="J174" i="2"/>
  <c r="G155" i="2"/>
  <c r="J152" i="2"/>
  <c r="K149" i="2"/>
  <c r="K151" i="2"/>
  <c r="K148" i="2"/>
  <c r="K152" i="2" s="1"/>
  <c r="G149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50" i="2"/>
  <c r="G151" i="2"/>
  <c r="G152" i="2"/>
  <c r="G133" i="2"/>
  <c r="J130" i="2"/>
  <c r="J108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11" i="2"/>
  <c r="G105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89" i="2"/>
  <c r="J86" i="2"/>
  <c r="K84" i="2" s="1"/>
  <c r="G79" i="2"/>
  <c r="G68" i="2"/>
  <c r="G69" i="2"/>
  <c r="G70" i="2"/>
  <c r="G71" i="2"/>
  <c r="G72" i="2"/>
  <c r="G73" i="2"/>
  <c r="G74" i="2"/>
  <c r="G75" i="2"/>
  <c r="G76" i="2"/>
  <c r="G77" i="2"/>
  <c r="G78" i="2"/>
  <c r="G80" i="2"/>
  <c r="G81" i="2"/>
  <c r="G82" i="2"/>
  <c r="G83" i="2"/>
  <c r="G84" i="2"/>
  <c r="G85" i="2"/>
  <c r="G86" i="2"/>
  <c r="G67" i="2"/>
  <c r="J205" i="3"/>
  <c r="G205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187" i="3"/>
  <c r="J184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67" i="3"/>
  <c r="J164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46" i="3"/>
  <c r="J143" i="3"/>
  <c r="G140" i="3"/>
  <c r="G134" i="3"/>
  <c r="G126" i="3"/>
  <c r="G127" i="3"/>
  <c r="G128" i="3"/>
  <c r="G129" i="3"/>
  <c r="G130" i="3"/>
  <c r="G131" i="3"/>
  <c r="G132" i="3"/>
  <c r="G133" i="3"/>
  <c r="G135" i="3"/>
  <c r="G136" i="3"/>
  <c r="G137" i="3"/>
  <c r="G138" i="3"/>
  <c r="G139" i="3"/>
  <c r="G141" i="3"/>
  <c r="G142" i="3"/>
  <c r="G143" i="3"/>
  <c r="G125" i="3"/>
  <c r="J122" i="3"/>
  <c r="K120" i="3" s="1"/>
  <c r="K119" i="3"/>
  <c r="K121" i="3"/>
  <c r="K118" i="3"/>
  <c r="K122" i="3" s="1"/>
  <c r="G112" i="3"/>
  <c r="G121" i="3"/>
  <c r="G105" i="3"/>
  <c r="G106" i="3"/>
  <c r="G107" i="3"/>
  <c r="G108" i="3"/>
  <c r="G109" i="3"/>
  <c r="G110" i="3"/>
  <c r="G111" i="3"/>
  <c r="G113" i="3"/>
  <c r="G114" i="3"/>
  <c r="G115" i="3"/>
  <c r="G116" i="3"/>
  <c r="G117" i="3"/>
  <c r="G118" i="3"/>
  <c r="G119" i="3"/>
  <c r="G120" i="3"/>
  <c r="G122" i="3"/>
  <c r="G104" i="3"/>
  <c r="J101" i="3"/>
  <c r="K97" i="3"/>
  <c r="K101" i="3" s="1"/>
  <c r="K98" i="3"/>
  <c r="K99" i="3"/>
  <c r="G92" i="3"/>
  <c r="G93" i="3"/>
  <c r="G94" i="3"/>
  <c r="G95" i="3"/>
  <c r="G96" i="3"/>
  <c r="G97" i="3"/>
  <c r="G98" i="3"/>
  <c r="G99" i="3"/>
  <c r="G100" i="3"/>
  <c r="G101" i="3"/>
  <c r="G89" i="3"/>
  <c r="G90" i="3"/>
  <c r="G91" i="3"/>
  <c r="G84" i="3"/>
  <c r="G85" i="3"/>
  <c r="G86" i="3"/>
  <c r="G87" i="3"/>
  <c r="G88" i="3"/>
  <c r="G83" i="3"/>
  <c r="G77" i="3"/>
  <c r="G80" i="3"/>
  <c r="G49" i="1"/>
  <c r="G50" i="1"/>
  <c r="G51" i="1"/>
  <c r="G52" i="1"/>
  <c r="G53" i="1"/>
  <c r="G54" i="1"/>
  <c r="G55" i="1"/>
  <c r="G56" i="1"/>
  <c r="J56" i="1"/>
  <c r="K55" i="1"/>
  <c r="K53" i="1"/>
  <c r="K54" i="1"/>
  <c r="K52" i="1"/>
  <c r="K56" i="1"/>
  <c r="G48" i="1"/>
  <c r="J45" i="1"/>
  <c r="K44" i="1"/>
  <c r="G38" i="1"/>
  <c r="G39" i="1"/>
  <c r="G40" i="1"/>
  <c r="G41" i="1"/>
  <c r="G42" i="1"/>
  <c r="G43" i="1"/>
  <c r="G44" i="1"/>
  <c r="G45" i="1"/>
  <c r="K42" i="1"/>
  <c r="K43" i="1"/>
  <c r="K41" i="1"/>
  <c r="K45" i="1" s="1"/>
  <c r="G37" i="1"/>
  <c r="G27" i="1"/>
  <c r="G28" i="1"/>
  <c r="G29" i="1"/>
  <c r="G30" i="1"/>
  <c r="G31" i="1"/>
  <c r="G32" i="1"/>
  <c r="G33" i="1"/>
  <c r="G34" i="1"/>
  <c r="J34" i="1"/>
  <c r="G26" i="1"/>
  <c r="G15" i="1"/>
  <c r="G16" i="1"/>
  <c r="G17" i="1"/>
  <c r="G18" i="1"/>
  <c r="G19" i="1"/>
  <c r="G20" i="1"/>
  <c r="G21" i="1"/>
  <c r="G22" i="1"/>
  <c r="G23" i="1"/>
  <c r="G62" i="2"/>
  <c r="G54" i="2"/>
  <c r="G56" i="2"/>
  <c r="G57" i="2"/>
  <c r="G58" i="2"/>
  <c r="G59" i="2"/>
  <c r="G60" i="2"/>
  <c r="G61" i="2"/>
  <c r="G63" i="2"/>
  <c r="G64" i="2"/>
  <c r="G55" i="2"/>
  <c r="J64" i="2"/>
  <c r="K61" i="2"/>
  <c r="K62" i="2"/>
  <c r="K63" i="2"/>
  <c r="K60" i="2"/>
  <c r="K64" i="2" s="1"/>
  <c r="J51" i="2"/>
  <c r="K50" i="2" s="1"/>
  <c r="G51" i="2"/>
  <c r="G42" i="2"/>
  <c r="G43" i="2"/>
  <c r="G44" i="2"/>
  <c r="G45" i="2"/>
  <c r="G46" i="2"/>
  <c r="G47" i="2"/>
  <c r="G48" i="2"/>
  <c r="G49" i="2"/>
  <c r="G50" i="2"/>
  <c r="G41" i="2"/>
  <c r="J38" i="2"/>
  <c r="K34" i="2" s="1"/>
  <c r="K38" i="2" s="1"/>
  <c r="G37" i="2"/>
  <c r="G38" i="2"/>
  <c r="K35" i="2"/>
  <c r="K36" i="2"/>
  <c r="K37" i="2"/>
  <c r="G29" i="2"/>
  <c r="G30" i="2"/>
  <c r="G31" i="2"/>
  <c r="G32" i="2"/>
  <c r="G33" i="2"/>
  <c r="G34" i="2"/>
  <c r="G35" i="2"/>
  <c r="G36" i="2"/>
  <c r="G28" i="2"/>
  <c r="J26" i="2"/>
  <c r="G16" i="2"/>
  <c r="G17" i="2"/>
  <c r="G18" i="2"/>
  <c r="G19" i="2"/>
  <c r="G20" i="2"/>
  <c r="G21" i="2"/>
  <c r="G22" i="2"/>
  <c r="G23" i="2"/>
  <c r="G24" i="2"/>
  <c r="G25" i="2"/>
  <c r="G79" i="3"/>
  <c r="J80" i="3"/>
  <c r="G73" i="3"/>
  <c r="G74" i="3"/>
  <c r="G75" i="3"/>
  <c r="G76" i="3"/>
  <c r="G78" i="3"/>
  <c r="G72" i="3"/>
  <c r="G68" i="3"/>
  <c r="J69" i="3"/>
  <c r="G69" i="3"/>
  <c r="G62" i="3"/>
  <c r="G63" i="3"/>
  <c r="G64" i="3"/>
  <c r="G65" i="3"/>
  <c r="G66" i="3"/>
  <c r="G67" i="3"/>
  <c r="G61" i="3"/>
  <c r="G50" i="3"/>
  <c r="G56" i="3"/>
  <c r="G57" i="3"/>
  <c r="G58" i="3"/>
  <c r="J58" i="3"/>
  <c r="G54" i="3"/>
  <c r="G55" i="3"/>
  <c r="G51" i="3"/>
  <c r="G52" i="3"/>
  <c r="G53" i="3"/>
  <c r="G47" i="3"/>
  <c r="J47" i="3"/>
  <c r="G41" i="3"/>
  <c r="G42" i="3"/>
  <c r="G43" i="3"/>
  <c r="G44" i="3"/>
  <c r="G45" i="3"/>
  <c r="G46" i="3"/>
  <c r="G40" i="3"/>
  <c r="G39" i="3"/>
  <c r="J36" i="3"/>
  <c r="G33" i="3"/>
  <c r="G34" i="3"/>
  <c r="G35" i="3"/>
  <c r="G36" i="3"/>
  <c r="G31" i="3"/>
  <c r="G32" i="3"/>
  <c r="G30" i="3"/>
  <c r="G29" i="3"/>
  <c r="G28" i="3"/>
  <c r="G25" i="3"/>
  <c r="G24" i="3"/>
  <c r="G23" i="3"/>
  <c r="G22" i="3"/>
  <c r="G21" i="3"/>
  <c r="G20" i="3"/>
  <c r="G19" i="3"/>
  <c r="G18" i="3"/>
  <c r="G17" i="3"/>
  <c r="K25" i="2"/>
  <c r="J23" i="1"/>
  <c r="K19" i="1"/>
  <c r="K20" i="1"/>
  <c r="J2" i="1" l="1"/>
  <c r="D15" i="5"/>
  <c r="D17" i="5"/>
  <c r="K177" i="1"/>
  <c r="K175" i="1"/>
  <c r="K174" i="1"/>
  <c r="K178" i="1" s="1"/>
  <c r="K144" i="1"/>
  <c r="K143" i="1"/>
  <c r="K145" i="1"/>
  <c r="K142" i="1"/>
  <c r="K159" i="1"/>
  <c r="K160" i="1"/>
  <c r="K158" i="1"/>
  <c r="K162" i="1" s="1"/>
  <c r="K146" i="1"/>
  <c r="K127" i="1"/>
  <c r="K128" i="1"/>
  <c r="K129" i="1"/>
  <c r="K126" i="1"/>
  <c r="K130" i="1" s="1"/>
  <c r="K110" i="1"/>
  <c r="K109" i="1"/>
  <c r="K113" i="1" s="1"/>
  <c r="K339" i="2"/>
  <c r="K337" i="2"/>
  <c r="K336" i="2"/>
  <c r="K340" i="2" s="1"/>
  <c r="K314" i="2"/>
  <c r="K313" i="2"/>
  <c r="K312" i="2"/>
  <c r="K316" i="2"/>
  <c r="K289" i="2"/>
  <c r="K290" i="2"/>
  <c r="K291" i="2"/>
  <c r="K288" i="2"/>
  <c r="K292" i="2"/>
  <c r="K267" i="2"/>
  <c r="K264" i="2"/>
  <c r="K268" i="2" s="1"/>
  <c r="K241" i="2"/>
  <c r="K242" i="2"/>
  <c r="K243" i="2"/>
  <c r="K244" i="2"/>
  <c r="K217" i="2"/>
  <c r="K218" i="2"/>
  <c r="K219" i="2"/>
  <c r="K216" i="2"/>
  <c r="K220" i="2" s="1"/>
  <c r="K193" i="2"/>
  <c r="K194" i="2"/>
  <c r="K195" i="2"/>
  <c r="K192" i="2"/>
  <c r="K196" i="2" s="1"/>
  <c r="K172" i="2"/>
  <c r="K170" i="2"/>
  <c r="K171" i="2"/>
  <c r="K173" i="2"/>
  <c r="K294" i="3"/>
  <c r="K295" i="3"/>
  <c r="K296" i="3"/>
  <c r="K293" i="3"/>
  <c r="K297" i="3"/>
  <c r="K273" i="3"/>
  <c r="K271" i="3"/>
  <c r="K272" i="3"/>
  <c r="K270" i="3"/>
  <c r="K274" i="3"/>
  <c r="K251" i="3"/>
  <c r="K249" i="3"/>
  <c r="K250" i="3"/>
  <c r="K248" i="3"/>
  <c r="K252" i="3" s="1"/>
  <c r="K141" i="3"/>
  <c r="K139" i="3"/>
  <c r="K143" i="3" s="1"/>
  <c r="K140" i="3"/>
  <c r="K142" i="3"/>
  <c r="K163" i="3"/>
  <c r="K161" i="3"/>
  <c r="K162" i="3"/>
  <c r="K160" i="3"/>
  <c r="K164" i="3" s="1"/>
  <c r="K182" i="3"/>
  <c r="K181" i="3"/>
  <c r="K183" i="3"/>
  <c r="K180" i="3"/>
  <c r="K184" i="3" s="1"/>
  <c r="K204" i="3"/>
  <c r="K203" i="3"/>
  <c r="K201" i="3"/>
  <c r="K205" i="3" s="1"/>
  <c r="K202" i="3"/>
  <c r="K69" i="1"/>
  <c r="K105" i="2"/>
  <c r="K106" i="2"/>
  <c r="K107" i="2"/>
  <c r="K104" i="2"/>
  <c r="K108" i="2" s="1"/>
  <c r="K127" i="2"/>
  <c r="K128" i="2"/>
  <c r="K129" i="2"/>
  <c r="K126" i="2"/>
  <c r="K130" i="2" s="1"/>
  <c r="K174" i="2"/>
  <c r="K150" i="2"/>
  <c r="K83" i="2"/>
  <c r="K47" i="2"/>
  <c r="K51" i="2" s="1"/>
  <c r="K82" i="2"/>
  <c r="K86" i="2" s="1"/>
  <c r="K48" i="2"/>
  <c r="K85" i="2"/>
  <c r="K49" i="2"/>
  <c r="K100" i="3"/>
  <c r="K79" i="3"/>
  <c r="K77" i="3"/>
  <c r="K78" i="3"/>
  <c r="K76" i="3"/>
  <c r="K80" i="3" s="1"/>
  <c r="K31" i="1"/>
  <c r="K32" i="1"/>
  <c r="K33" i="1"/>
  <c r="K30" i="1"/>
  <c r="K34" i="1"/>
  <c r="K22" i="2"/>
  <c r="K24" i="2"/>
  <c r="K68" i="3"/>
  <c r="K66" i="3"/>
  <c r="K67" i="3"/>
  <c r="K65" i="3"/>
  <c r="K69" i="3" s="1"/>
  <c r="K56" i="3"/>
  <c r="K55" i="3"/>
  <c r="K57" i="3"/>
  <c r="K54" i="3"/>
  <c r="K58" i="3" s="1"/>
  <c r="K45" i="3"/>
  <c r="K44" i="3"/>
  <c r="K46" i="3"/>
  <c r="K43" i="3"/>
  <c r="K47" i="3" s="1"/>
  <c r="K33" i="3"/>
  <c r="K34" i="3"/>
  <c r="K35" i="3"/>
  <c r="K32" i="3"/>
  <c r="K36" i="3" s="1"/>
  <c r="K24" i="3"/>
  <c r="K22" i="3"/>
  <c r="K23" i="3"/>
  <c r="K23" i="2"/>
  <c r="K23" i="1"/>
  <c r="K22" i="1"/>
  <c r="K21" i="1"/>
  <c r="D18" i="5" l="1"/>
  <c r="K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JOAO VICTOR DE ABREU SANTANA</author>
  </authors>
  <commentList>
    <comment ref="G13" authorId="0" shapeId="0" xr:uid="{0B8DC7F8-9730-4CD1-84D2-4700960DB329}">
      <text>
        <r>
          <rPr>
            <b/>
            <sz val="9"/>
            <color indexed="81"/>
            <rFont val="Segoe UI"/>
            <family val="2"/>
          </rPr>
          <t>JOAO VICTOR DE ABREU SANTANA:</t>
        </r>
        <r>
          <rPr>
            <sz val="9"/>
            <color indexed="81"/>
            <rFont val="Segoe UI"/>
            <family val="2"/>
          </rPr>
          <t xml:space="preserve">
Coeficiente x Preço Unitário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JOAO VICTOR DE ABREU SANTANA</author>
  </authors>
  <commentList>
    <comment ref="G13" authorId="0" shapeId="0" xr:uid="{CE743A48-0A82-4E6D-A514-1697620CECF2}">
      <text>
        <r>
          <rPr>
            <b/>
            <sz val="9"/>
            <color indexed="81"/>
            <rFont val="Segoe UI"/>
            <family val="2"/>
          </rPr>
          <t>JOAO VICTOR DE ABREU SANTANA:</t>
        </r>
        <r>
          <rPr>
            <sz val="9"/>
            <color indexed="81"/>
            <rFont val="Segoe UI"/>
            <family val="2"/>
          </rPr>
          <t xml:space="preserve">
Coeficiente x Preço Unitário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JOAO VICTOR DE ABREU SANTANA</author>
  </authors>
  <commentList>
    <comment ref="G13" authorId="0" shapeId="0" xr:uid="{6130AA2D-7A6D-43EC-AD18-C1BCA74B37ED}">
      <text>
        <r>
          <rPr>
            <b/>
            <sz val="9"/>
            <color indexed="81"/>
            <rFont val="Segoe UI"/>
            <family val="2"/>
          </rPr>
          <t>JOAO VICTOR DE ABREU SANTANA:</t>
        </r>
        <r>
          <rPr>
            <sz val="9"/>
            <color indexed="81"/>
            <rFont val="Segoe UI"/>
            <family val="2"/>
          </rPr>
          <t xml:space="preserve">
Coeficiente x Preço Unitário</t>
        </r>
      </text>
    </comment>
  </commentList>
</comments>
</file>

<file path=xl/sharedStrings.xml><?xml version="1.0" encoding="utf-8"?>
<sst xmlns="http://schemas.openxmlformats.org/spreadsheetml/2006/main" count="3352" uniqueCount="245">
  <si>
    <t>Orçamentos Final Tanque</t>
  </si>
  <si>
    <t>Circular concreto pré-moldado</t>
  </si>
  <si>
    <t>Retangular em blocos de concreto</t>
  </si>
  <si>
    <t>Orientador: João Marcos Bosi Mendonça de Moura</t>
  </si>
  <si>
    <t>Código</t>
  </si>
  <si>
    <t>Descrição</t>
  </si>
  <si>
    <t>Unidade</t>
  </si>
  <si>
    <t>Origem</t>
  </si>
  <si>
    <t>Coeficiente</t>
  </si>
  <si>
    <t xml:space="preserve">Preço Unitário </t>
  </si>
  <si>
    <t>Custo Total</t>
  </si>
  <si>
    <t>TOTAL DO TIPO1 : 102</t>
  </si>
  <si>
    <t>TIPO1 : 1840</t>
  </si>
  <si>
    <t>FOSSAS/SUMIDOUROS</t>
  </si>
  <si>
    <t>TANQUE SÉPTICO CIRCULAR, EM CONCRETO PRÉ-MOLDADO, DIÂMETRO INTERNO = 1,10 M, ALTURA INTERNA = 2,50 M, VOLUME ÚTIL: 2138,2 L (PARA 5 CONTRIBUINTES). AF_12/2020_PA</t>
  </si>
  <si>
    <t>UN</t>
  </si>
  <si>
    <t>C - 5678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</si>
  <si>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</si>
  <si>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CHP</t>
  </si>
  <si>
    <t>CR</t>
  </si>
  <si>
    <t>C - 5679</t>
  </si>
  <si>
    <t>CHI</t>
  </si>
  <si>
    <t>I - 12551</t>
  </si>
  <si>
    <t>ANEL EM CONCRETO ARMADO, LISO, PARA POCOS DE VISITA, POCOS DE INSPECAO, FOSSAS SEPTICAS E SUMIDOUROS, SEM FUNDO, DIAMETRO INTERNO DE 1,20 M E ALTURA DE 0,50 M</t>
  </si>
  <si>
    <t>AS</t>
  </si>
  <si>
    <t>C - 88309</t>
  </si>
  <si>
    <t>PEDREIRO COM ENCARGOS COMPLEMENTARES</t>
  </si>
  <si>
    <t>H</t>
  </si>
  <si>
    <t>C</t>
  </si>
  <si>
    <t>C - 88316</t>
  </si>
  <si>
    <t>SERVENTE COM ENCARGOS COMPLEMENTARES</t>
  </si>
  <si>
    <t>EQUIPAMENTO</t>
  </si>
  <si>
    <t>C - 88628</t>
  </si>
  <si>
    <t>ARGAMASSA TRAÇO 1:3 (EM VOLUME DE CIMENTO E AREIA MÉDIA ÚMIDA), PREPARO MECÂNICO COM BETONEIRA 400 L. AF_08/2019</t>
  </si>
  <si>
    <t>M³</t>
  </si>
  <si>
    <t>MATERIAL</t>
  </si>
  <si>
    <t>C - 97738</t>
  </si>
  <si>
    <t>PEÇA CIRCULAR PRÉ-MOLDADA, VOLUME DE CONCRETO DE 10 A 30 LITROS, TAXA DE FIBRA DE POLIPROPILENO APROXIMADA DE 6 KG/M³. AF_03/2024_PS</t>
  </si>
  <si>
    <t>MÃO DE OBRA</t>
  </si>
  <si>
    <t xml:space="preserve"> C - 97739</t>
  </si>
  <si>
    <t>PEÇA CIRCULAR PRÉ-MOLDADA, VOLUME DE CONCRETO DE 30 A 100 LITROS, TAXA DE AÇO APROXIMADA DE 30KG/M³. AF_03/2024</t>
  </si>
  <si>
    <t>OUTROS</t>
  </si>
  <si>
    <t xml:space="preserve"> C - 101623</t>
  </si>
  <si>
    <t>PREPARO DE FUNDO DE VALA COM LARGURA MENOR QUE 1,5 M, COM CAMADA DE BRITA, LANÇAMENTO MECANIZADO. AF_08/2020</t>
  </si>
  <si>
    <t>TOTAL COMPOSIÇÃO</t>
  </si>
  <si>
    <t>ORIGEM DE PREÇO: AS</t>
  </si>
  <si>
    <t>TANQUE SÉPTICO CIRCULAR, EM CONCRETO PRÉ-MOLDADO, DIÂMETRO INTERNO = 1,40 M, ALTURA INTERNA = 2,50 M, VOLUME ÚTIL: 3463,6 L (PARA 13 CONTRIBUINTES). AF_12/2020_PA</t>
  </si>
  <si>
    <t>RETROESCAVADEIRA SOBRE RODAS COM CARREGADEIRA, TRAÇÃO 4X4, POTÊNCIA LÍQ. 8 RACIONAL MÍN. 6.674 KG, PROFUNDIDADE ESCAVAÇÃO MÁX. 4,37 M - CHP DIURNO. A
 F_06/2014</t>
  </si>
  <si>
    <t xml:space="preserve"> RETROESCAVADEIRA SOBRE RODAS COM CARREGADEIRA, TRAÇÃO 4X4, POTÊNCIA LÍQ. 88 HP, CAÇAMBA CARREG. CAP. MÍN. 1 M3, CAÇAMBA RETRO CAP. 0,26 M3, PESO OPERACIONAL MÍN. 6.674 KG, PROFUNDIDADE ESCAVAÇÃO MÁX. 4,37 M - CHI DIURNO. AF_06/2014
</t>
  </si>
  <si>
    <t>I - 12563</t>
  </si>
  <si>
    <t>ANEL EM CONCRETO ARMADO, LISO, PARA, POCOS DE VISITA, POCOS DE INSPECAO, FOSSAS SEPTICAS E SUMIDOUROS, SEM FUNDO, DIAMETRO INTERNO DE 1,50 M E ALTURA  DE 0,50 M</t>
  </si>
  <si>
    <t>C - 97739</t>
  </si>
  <si>
    <t>C - 101624</t>
  </si>
  <si>
    <t xml:space="preserve"> PREPARO DE FUNDO DE VALA COM LARGURA MAIOR OU IGUAL A 1,5 M E MENOR QUE 2, 5 M, COM CAMADA DE BRITA, LANÇAMENTO MECANIZADO. AF_08/2020</t>
  </si>
  <si>
    <t>TANQUE SÉPTICO CIRCULAR, EM CONCRETO PRÉ-MOLDADO, DIÂMETRO INTERNO = 1,88  M, ALTURA INTERNA = 2,50 M, VOLUME ÚTIL: 6245,8 L (PARA 32 CONTRIBUINTES). AF_12/2020_PA</t>
  </si>
  <si>
    <t xml:space="preserve">RETROESCAVADEIRA SOBRE RODAS COM CARREGADEIRA, TRAÇÃO 4X4, POTÊNCIA LÍQ. 88 HP, CAÇAMBA CARREG. CAP. MÍN. 1 M3, CAÇAMBA RETRO CAP. 0,26 M3, PESO OPERACIONAL MÍN. 6.674 KG, PROFUNDIDADE ESCAVAÇÃO MÁX. 4,37 M - CHP DIURNO. AF_06/2014
</t>
  </si>
  <si>
    <t>RETROESCAVADEIRA SOBRE RODAS COM CARREGADEIRA, TRAÇÃO 4X4, POTÊNCIA LÍQ. 88 HP, CAÇAMBA CARREG. CAP. MÍN. 1 M3, CAÇAMBA RETRO CAP. 0,26 M3, PESO OPE
 RACIONAL MÍN. 6.674 KG, PROFUNDIDADE ESCAVAÇÃO MÁX. 4,37 M - CHI DIURNO. AF_06/2014</t>
  </si>
  <si>
    <t>I - 12565</t>
  </si>
  <si>
    <t>ANEL EM CONCRETO ARMADO, LISO, PARA FOSSAS SEPTICAS E SUMIDOUROS, SEM FUNDO, DIAMETRO INTERNO DE 2,00 M E ALTURA DE 0,50 M</t>
  </si>
  <si>
    <t>C - 97740</t>
  </si>
  <si>
    <t>PEÇA CIRCULAR PRÉ-MOLDADA, VOLUME DE CONCRETO ACIMA DE 100 LITROS, TAXA DE AÇO APROXIMADA DE 30KG/M³. AF_03/2024</t>
  </si>
  <si>
    <t>PREPARO DE FUNDO DE VALA COM LARGURA MAIOR OU IGUAL A 1,5 M E MENOR QUE 2, 5 M, COM CAMADA DE BRITA, LANÇAMENTO MECANIZADO. AF_08/2020</t>
  </si>
  <si>
    <t xml:space="preserve">TANQUE SÉPTICO CIRCULAR, EM CONCRETO PRÉ-MOLDADO, DIÂMETRO INTERNO = 2,38 M, ALTURA INTERNA = 2,50 M, VOLUME ÚTIL: 10009,8 L (PARA 69 CONTRIBUINTES). AF_12/2020_PA
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</si>
  <si>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</si>
  <si>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I - 12567</t>
  </si>
  <si>
    <t>ANEL EM CONCRETO ARMADO, LISO, PARA FOSSAS SEPTICAS E SUMIDOUROS, SEM FUNDO, DIAMETRO INTERNO DE 2,50 M E ALTURA DE 0,50 M</t>
  </si>
  <si>
    <t>TANQUE SÉPTICO CIRCULAR, EM CONCRETO PRÉ-MOLDADO, DIÂMETRO INTERNO = 2,38 M, ALTURA INTERNA = 3,0 M, VOLUME ÚTIL: 12234,2 L (PARA 86 CONTRIBUINTES). AF_12/2020_PA</t>
  </si>
  <si>
    <t>RETROESCAVADEIRA SOBRE RODAS COM CARREGADEIRA, TRAÇÃO 4X4, POTÊNCIA LÍQ. 88 HP, CAÇAMBA CARREG. CAP. MÍN. 1 M3, CAÇAMBA RETRO CAP. 0,26 M3, PESO OPERACIONAL MÍN. 6.674 KG, PROFUNDIDADE ESCAVAÇÃO MÁX. 4,37 M - CHP DIURNO.  AF_06/2014</t>
  </si>
  <si>
    <t>RETROESCAVADEIRA SOBRE RODAS COM CARREGADEIRA, TRAÇÃO 4X4, POTÊNCIA LÍQ. 88 HP, CAÇAMBA CARREG. CAP. MÍN. 1 M3, CAÇAMBA RETRO CAP. 0,26 M3, PESO OPERACIONAL MÍN. 6.674 KG, PROFUNDIDADE ESCAVAÇÃO MÁX. 4,37 M - CHI DIURNO.  AF_06/2014</t>
  </si>
  <si>
    <t>TANQUE SÉPTICO CIRCULAR, EM CONCRETO PRÉ-MOLDADO, DIÂMETRO INTERNO = 2,88 M, ALTURA INTERNA = 2,50 M, VOLUME ÚTIL: 14657,4 L (PARA 105 CONTRIBUINTES ). AF_12/2020_PA</t>
  </si>
  <si>
    <t>I - 12568</t>
  </si>
  <si>
    <t>ANEL EM CONCRETO ARMADO, LISO, PARA FOSSAS SEPTICAS E SUMIDOUROS, SEM FUNDO, DIAMETRO INTERNO DE 3,00 M E ALTURA DE 0,50 M</t>
  </si>
  <si>
    <t>TANQUE SÉPTICO RETANGULAR, EM ALVENARIA COM TIJOLOS CERÂMICOS MACIÇOS, DIMENSÕES INTERNAS: 1,0 X 2,0 X H=1,4 M, VOLUME ÚTIL: 2000 L (PARA 5 CONTRIBUINTES). AF_12/2020</t>
  </si>
  <si>
    <t>I - 2692</t>
  </si>
  <si>
    <t>DESMOLDANTE PROTETOR PARA FORMAS DE MADEIRA, DE BASE OLEOSA EMULSIONADA EM L CR 0,0194000 7,70 0,14 ÁGUA</t>
  </si>
  <si>
    <t>L</t>
  </si>
  <si>
    <t>I - 4491</t>
  </si>
  <si>
    <t>PONTALETE *7,5 X 7,5* CM EM PINUS, MISTA OU EQUIVALENTE DA REGIAO - BRUTA</t>
  </si>
  <si>
    <t>M</t>
  </si>
  <si>
    <t>I - 4517</t>
  </si>
  <si>
    <t>SARRAFO *2,5 X 7,5* CM EM PINUS, MISTA OU EQUIVALENTE DA REGIAO - BRUTA</t>
  </si>
  <si>
    <t>I - 5069</t>
  </si>
  <si>
    <t>PREGO DE ACO POLIDO COM CABECA 17 X 27 (2 1/2 X 11)</t>
  </si>
  <si>
    <t>KG</t>
  </si>
  <si>
    <t xml:space="preserve">RETROESCAVADEIRA SOBRE RODAS COM CARREGADEIRA, TRAÇÃO 4X4, POTÊNCIA LÍQ. 88 HP, CAÇAMBA CARREG. CAP. MÍN. 1 M3, CAÇAMBA RETRO CAP. 0,26 M3, PESO OPERACIONAL MÍN. 6.674 KG, PROFUNDIDADE ESCAVAÇÃO MÁX. 4,37 M - CHI DIURNO. AF_06/2014
</t>
  </si>
  <si>
    <t>I - 6193</t>
  </si>
  <si>
    <t>TABUA NAO APARELHADA *2,5 X 20* CM, EM MACARANDUBA/MASSARANDUBA, ANGELIM OU EQUIVALENTE DA REGIAO - BRUTA</t>
  </si>
  <si>
    <t>I - 7258</t>
  </si>
  <si>
    <t>TIJOLO CERAMICO MACICO COMUM DE *5 X 10 X 20* CM (L X A X C)</t>
  </si>
  <si>
    <t>C - 87316</t>
  </si>
  <si>
    <t>ARGAMASSA TRAÇO 1:4 (EM VOLUME DE CIMENTO E AREIA GROSSA ÚMIDA) PARA CHAPISCO CONVENCIONAL, PREPARO MECÂNICO COM BETONEIRA 400 L. AF_08/2019</t>
  </si>
  <si>
    <t xml:space="preserve"> PEDREIRO COM ENCARGOS COMPLEMENTARES </t>
  </si>
  <si>
    <t>C - 89995</t>
  </si>
  <si>
    <t>GRAUTEAMENTO DE CINTA SUPERIOR OU DE VERGA EM ALVENARIA ESTRUTURAL. AF_09/2021</t>
  </si>
  <si>
    <t>C - 89998</t>
  </si>
  <si>
    <t>ARMAÇÃO DE CINTA DE ALVENARIA ESTRUTURAL; DIÂMETRO DE 10,0 MM. AF_09/2021</t>
  </si>
  <si>
    <t>C - 92767</t>
  </si>
  <si>
    <t>ARMAÇÃO DE LAJE DE ESTRUTURA CONVENCIONAL DE CONCRETO ARMADO UTILIZANDO AÇO CA-60 DE 4,2 MM - MONTAGEM. AF_06/2022</t>
  </si>
  <si>
    <t>C - 94970</t>
  </si>
  <si>
    <t xml:space="preserve"> CONCRETO FCK = 20MPA, TRAÇO 1:2,7:3 (EM MASSA SECA DE CIMENTO/ AREIA MÉDIA</t>
  </si>
  <si>
    <t>C - 96536</t>
  </si>
  <si>
    <t>FABRICAÇÃO, MONTAGEM E DESMONTAGEM DE FÔRMA PARA VIGA BALDRAME, EM MADEIRA SERRADA, E=25 MM, 4 UTILIZAÇÕES. AF_01/2024</t>
  </si>
  <si>
    <t>M²</t>
  </si>
  <si>
    <t>C - 97735</t>
  </si>
  <si>
    <t>PEÇA RETANGULAR PRÉ-MOLDADA, VOLUME DE CONCRETO DE 30 A 100 LITROS, TAXA DE AÇO APROXIMADA DE 30KG/M³. AF_03/2024</t>
  </si>
  <si>
    <t>PREPARO DE FUNDO DE VALA COM LARGURA MAIOR OU IGUAL A 1,5 M E MENOR QUE 2,5 M, COM CAMADA DE BRITA, LANÇAMENTO MECANIZADO. AF_08/2020</t>
  </si>
  <si>
    <t>TANQUE SÉPTICO RETANGULAR, EM ALVENARIA COM TIJOLOS CERÂMICOS MACIÇOS, DIMENSÕES INTERNAS: 1,2 X 2,4 X H=1,6 M, VOLUME ÚTIL: 3456 L (PARA 13 CONTRIBUINTES). AF_12/2020</t>
  </si>
  <si>
    <t>DESMOLDANTE PROTETOR PARA FORMAS DE MADEIRA, DE BASE OLEOSA EMULSIONADA EM ÁGUA</t>
  </si>
  <si>
    <t>CONCRETO FCK = 20MPA, TRAÇO 1:2,7:3 (EM MASSA SECA DE CIMENTO/ AREIA MÉDIA/ BRITA 1) - PREPARO MECÂNICO COM BETONEIRA 600 L. AF_05/2021</t>
  </si>
  <si>
    <t>TANQUE SÉPTICO RETANGULAR, EM ALVENARIA COM TIJOLOS CERÂMICOS MACIÇOS, DIMENSÕES INTERNAS: 1,4 X 3,2 X H=1,8 M, VOLUME ÚTIL: 6272 L (PARA 32 CONTRIBUINTES). AF_12/2020</t>
  </si>
  <si>
    <t>RETROESCAVADEIRA SOBRE RODAS COM CARREGADEIRA, TRAÇÃO 4X4, POTÊNCIA LÍQ. 88 HP, CAÇAMBA CARREG. CAP. MÍN. 1 M3, CAÇAMBA RETRO CAP. 0,26 M3, PESO OPERACIONAL MÍN. 6.674 KG, PROFUNDIDADE ESCAVAÇÃO MÁX. 4,37 M - CHP DIURNO. A F_06/2014</t>
  </si>
  <si>
    <t>9 RETROESCAVADEIRA SOBRE RODAS COM CARREGADEIRA, TRAÇÃO 4X4, POTÊNCIA LÍQ. 88 HP, CAÇAMBA CARREG. CAP. MÍN. 1 M3, CAÇAMBA RETRO CAP. 0,26 M3, PESO OPERACIONAL MÍN. 6.674 KG, PROFUNDIDADE ESCAVAÇÃO MÁX. 4,37 M - CHI DIURNO. AF_06/2014</t>
  </si>
  <si>
    <t>CONCRETO FCK = 20MPA, TRAÇO 1:2,7:3 (EM MASSA SECA DE CIMENTO/ AREIA MÉDIA / BRITA 1) - PREPARO MECÂNICO COM BETONEIRA 600 L. AF_05/2021</t>
  </si>
  <si>
    <t>TANQUE SÉPTICO RETANGULAR, EM ALVENARIA COM TIJOLOS CERÂMICOS MACIÇOS, DIMENSÕES INTERNAS: 1,6 X 4,4 X H=1,8 M, VOLUME ÚTIL: 9856 L (PARA 68 CONTRIBUINTES). AF_12/2020</t>
  </si>
  <si>
    <t>C- 5678</t>
  </si>
  <si>
    <t>TANQUE SÉPTICO RETANGULAR, EM ALVENARIA COM TIJOLOS CERÂMICOS MACIÇOS, DIMENSÕES INTERNAS: 1,6 X 4,8 X H=2,0 M, VOLUME ÚTIL: 12288 L (PARA 86 CONTRIBUINTES). AF_12/2020</t>
  </si>
  <si>
    <t xml:space="preserve">C - 88316 </t>
  </si>
  <si>
    <t xml:space="preserve"> CONCRETO FCK = 20MPA, TRAÇO 1:2,7:3 (EM MASSA SECA DE CIMENTO/ AREIA MÉDIA / BRITA 1) - PREPARO MECÂNICO COM BETONEIRA 600 L. AF_05/2021</t>
  </si>
  <si>
    <t>TANQUE SÉPTICO RETANGULAR, EM ALVENARIA COM TIJOLOS CERÂMICOS MACIÇOS, DIMENSÕES INTERNAS: 1,6 X 4,6 X H=2,4 M, VOLUME ÚTIL: 14720 L (PARA 105 CONTRIBUINTES). AF_12/2020</t>
  </si>
  <si>
    <t xml:space="preserve">I - 4491 </t>
  </si>
  <si>
    <t>TANQUE SÉPTICO RETANGULAR, EM ALVENARIA COM BLOCOS DE CONCRETO, DIMENSÕES INTERNAS: 1,0 X 2,0 X H=1,4 M, VOLUME ÚTIL: 2000 L (PARA 5 CONTRIBUINTES).AF_12/2020</t>
  </si>
  <si>
    <t>I - 660</t>
  </si>
  <si>
    <t>CANALETA DE CONCRETO 19 X 19 X 19 CM (CLASSE C - NBR 6136)</t>
  </si>
  <si>
    <t>I - 25067</t>
  </si>
  <si>
    <t>BLOCO DE CONCRETO ESTRUTURAL 19 X 19 X 39 CM, FBK 4,5 MPA (NBR 6136)</t>
  </si>
  <si>
    <t>C - 89993</t>
  </si>
  <si>
    <t>GRAUTEAMENTO VERTICAL EM ALVENARIA ESTRUTURAL. AF_09/2021</t>
  </si>
  <si>
    <t>C - 89996</t>
  </si>
  <si>
    <t>ARMAÇÃO VERTICAL DE ALVENARIA ESTRUTURAL; DIÂMETRO DE 10,0 MM. AF_09/2021</t>
  </si>
  <si>
    <t>TANQUE SÉPTICO RETANGULAR, EM ALVENARIA COM BLOCOS DE CONCRETO, DIMENSÕES INTERNAS: 1,2 X 2,4 X H=1,6 M, VOLUME ÚTIL: 3456 L (PARA 13 CONTRIBUINTES). AF_12/2020</t>
  </si>
  <si>
    <t>I  -2692</t>
  </si>
  <si>
    <t>0 CONCRETO FCK = 20MPA, TRAÇO 1:2,7:3 (EM MASSA SECA DE CIMENTO/ AREIA MÉDIA/ BRITA 1) - PREPARO MECÂNICO COM BETONEIRA 600 L. AF_05/2021</t>
  </si>
  <si>
    <t>TANQUE SÉPTICO RETANGULAR, EM ALVENARIA COM BLOCOS DE CONCRETO, DIMENSÕES INTERNAS: 1,4 X 3,2 X H=1,8 M, VOLUME ÚTIL: 6272 L (PARA 32 CONTRIBUINTES). AF_12/2020</t>
  </si>
  <si>
    <t>0 CANALETA DE CONCRETO 19 X 19 X 19 CM (CLASSE C - NBR 6136)</t>
  </si>
  <si>
    <t>7 SARRAFO *2,5 X 7,5* CM EM PINUS, MISTA OU EQUIVALENTE DA REGIAO - BRUTA</t>
  </si>
  <si>
    <t xml:space="preserve">CONCRETO FCK = 20MPA, TRAÇO 1:2,7:3 (EM MASSA SECA DE CIMENTO/ AREIA MÉDIA/ BRITA 1) - PREPARO MECÂNICO COM BETONEIRA 600 L. AF_05/2021
</t>
  </si>
  <si>
    <t>TANQUE SÉPTICO RETANGULAR, EM ALVENARIA COM BLOCOS DE CONCRETO, DIMENSÕES INTERNAS: 1,6 X 4,4 X H=1,8 M, VOLUME ÚTIL: 9856 L (PARA 68 CONTRIBUINTES). AF_12/2020</t>
  </si>
  <si>
    <t>TANQUE SÉPTICO RETANGULAR, EM ALVENARIA COM BLOCOS DE CONCRETO, DIMENSÕES INTERNAS: 1,6 X 4,8 X H=2,0 M, VOLUME ÚTIL: 12288 L (PARA 86 CONTRIBUINTES). AF_12/2020</t>
  </si>
  <si>
    <t>DESMOLDANTE PROTETOR PARA FORMAS DE MADEIRA, DE BASE OLEOSA EMULSIONADA EM AGUA</t>
  </si>
  <si>
    <t>C- 87316</t>
  </si>
  <si>
    <t xml:space="preserve">PEDREIRO COM ENCARGOS COMPLEMENTARES </t>
  </si>
  <si>
    <t>TANQUE SÉPTICO RETANGULAR, EM ALVENARIA COM BLOCOS DE CONCRETO, DIMENSÕES INTERNAS: 1,6 X 4,6 X H=2,4 M, VOLUME ÚTIL: 14720 L (PARA 105 CONTRIBUINTES). AF_12/2020</t>
  </si>
  <si>
    <t>Orçamento Final Filtro</t>
  </si>
  <si>
    <t>Circular</t>
  </si>
  <si>
    <t>FILTRO ANAERÓBIO CIRCULAR, EM CONCRETO PRÉ-MOLDADO, DIÂMETRO INTERNO = 1,1 0 M, ALTURA INTERNA = 1,50 M, VOLUME ÚTIL: 1140,4 L (PARA 5 CONTRIBUINTES). AF_12/2020_PA</t>
  </si>
  <si>
    <t>I - 4720</t>
  </si>
  <si>
    <t>PEDRA BRITADA N. 0, OU PEDRISCO (4,8 A 9,5 MM) POSTO PEDREIRA/FORNECEDOR, SEM FRETE</t>
  </si>
  <si>
    <t>I - 12532</t>
  </si>
  <si>
    <t>ANEL EM CONCRETO ARMADO, LISO, PARA POÇOS DE INSPEÇÃO, SEM FUNDO, DIÂMETRO INTERNO DE 0,60 M E ALTURA DE 0,50 M</t>
  </si>
  <si>
    <t>ANEL EM CONCRETO ARMADO, LISO, PARA POCOS DE VISITA, POÇOS DE INSPEÇÃO, FOSSAS SÉPTICAS E SUMIDOUROS, SEM FUNDO, DIÂMETRO INTERNO DE 1,20 M E ALTURA DE 0,50 M</t>
  </si>
  <si>
    <t xml:space="preserve"> C</t>
  </si>
  <si>
    <t>6 SERVENTE COM ENCARGOS COMPLEMENTARES</t>
  </si>
  <si>
    <t xml:space="preserve"> PEÇA CIRCULAR PRÉ-MOLDADA, VOLUME DE CONCRETO DE 10 A 30 LITROS, TAXA DE FIBRA DE POLIPROPILENO APROXIMADA DE 6 KG/M³. AF_03/2024_PS</t>
  </si>
  <si>
    <t>C - 101623</t>
  </si>
  <si>
    <t>FILTRO ANAERÓBIO CIRCULAR, EM CONCRETO PRÉ-MOLDADO, DIÂMETRO INTERNO = 1,88 M, ALTURA INTERNA = 1,50 M, VOLUME ÚTIL: 3331,1 L (PARA 19 CONTRIBUINTES). AF_12/2020_PA</t>
  </si>
  <si>
    <t>ANEL EM CONCRETO ARMADO, LISO, PARA POCOS DE INSPECAO, SEM FUNDO, DIÂMETRO INTERNO DE 0,60 M E ALTURA DE 0,50 M</t>
  </si>
  <si>
    <t>FILTRO ANAERÓBIO CIRCULAR, EM CONCRETO PRÉ-MOLDADO, DIÂMETRO INTERNO = 2,38 M, ALTURA INTERNA = 1,50 M, VOLUME ÚTIL: 5338,6 L (PARA 34 CONTRIBUINTES ). AF_12/2020_PA</t>
  </si>
  <si>
    <t>PEDRA BRITADA N. 0, OU PEDRISCO (4,8 A 9,5 MM) POSTO PEDREIRA/FORNECEDOR,</t>
  </si>
  <si>
    <t>ANEL EM CONCRETO ARMADO, LISO, PARA FOSSAS SÉPTICAS E SUMIDOUROS, SEM FUNDO, DIÂMETRO INTERNO DE 2,50 M E ALTURA DE 0,50 M</t>
  </si>
  <si>
    <t>C - 7738</t>
  </si>
  <si>
    <t xml:space="preserve">FILTRO ANAERÓBIO CIRCULAR, EM CONCRETO PRÉ-MOLDADO, DIÂMETRO INTERNO = 2,88 M, ALTURA INTERNA = 1,50 M, VOLUME ÚTIL: 7817,3 L (PARA 75 CONTRIBUINTES). AF_12/2020_PA
</t>
  </si>
  <si>
    <t>ANEL EM CONCRETO ARMADO, LISO, PARA POÇOS DE INSPECAO, SEM FUNDO, DIÂMETRO INTERNO DE 0,60 M E ALTURA DE 0,50 M</t>
  </si>
  <si>
    <t>ANEL EM CONCRETO ARMADO, LISO, PARA FOSSAS SEPTICAS E SUMIDOUROS, SEM FUNDO, DIÂMETRO INTERNO DE 3,00 M E ALTURA DE 0,50 M</t>
  </si>
  <si>
    <t>FILTRO ANAERÓBIO RETANGULAR, EM ALVENARIA COM TIJOLOS CERÂMICOS MACIÇOS, DIMENSÕES INTERNAS: 0,8 X 1,2 X H=1,67 M, VOLUME ÚTIL: 1152 L (PARA 5 CONTR
 IBUINTES). AF_12/2020</t>
  </si>
  <si>
    <t>FILTRO ANAERÓBIO RETANGULAR, EM ALVENARIA COM TIJOLOS CERÂMICOS MACIÇOS, DIMENSÕES INTERNAS: 1,2 X 1,8 X H=1,67 M, VOLUME ÚTIL: 2592 L (PARA 13 CONTRIBUINTES). AF_12/2020</t>
  </si>
  <si>
    <t>TABUA NÃO APARELHADA *2,5 X 20* CM, EM MACARANDUBA/MASSARANDUBA, ANGELIM OU EQUIVALENTE DA REGIAO - BRUTA</t>
  </si>
  <si>
    <t>FILTRO ANAERÓBIO RETANGULAR, EM ALVENARIA COM TIJOLOS CERÂMICOS MACIÇOS, DIMENSÕES INTERNAS: 1,4 X 3,0 X H=1,67 M, VOLUME ÚTIL: 5040 L (PARA 32 CONTRIBUINTES). AF_12/2020</t>
  </si>
  <si>
    <t>DESMOLDANTE PROTETOR PARA FORMAS DE MADEIRA, DE BASE OLEOSA EMULSIONADA  EM ÁGUA</t>
  </si>
  <si>
    <t>CONCRETO FCK = 20MPA, TRAÇO 1:2,7:3 (EM MASSA SECA DE CIMENTO/ AREIA MÉDIA</t>
  </si>
  <si>
    <t>FILTRO ANAERÓBIO RETANGULAR, EM ALVENARIA COM TIJOLOS CERÂMICOS MACIÇOS, DIMENSÕES INTERNAS: 1,4 X 4,2 X H=1,67 M, VOLUME ÚTIL: 7056 L (PARA 67 CONTRIBUINTES). AF_12/2020</t>
  </si>
  <si>
    <t>DESMOLDANTE PROTETOR PARA FORMAS DE MADEIRA, DE BASE OLEOSA EMULSIONADA EM</t>
  </si>
  <si>
    <t>FILTRO ANAERÓBIO RETANGULAR, EM ALVENARIA COM TIJOLOS CERÂMICOS MACIÇOS, DIMENSÕES INTERNAS: 1,6 X 4,6 X H=1,67 M, VOLUME ÚTIL: 8832 L (PARA 84 CONTRIBUINTES). AF_12/2020</t>
  </si>
  <si>
    <t xml:space="preserve"> I - 2692</t>
  </si>
  <si>
    <t xml:space="preserve">I - 5069 </t>
  </si>
  <si>
    <t>FILTRO ANAERÓBIO RETANGULAR, EM ALVENARIA COM TIJOLOS CERÂMICOS MACIÇOS, DIMENSÕES INTERNAS: 1,6 X 5,6 X H=1,67 M, VOLUME ÚTIL: 10752 L (PARA 103 CONTRIBUINTES). AF_12/2020</t>
  </si>
  <si>
    <t>DESMOLDANTE PROTETOR PARA FORMAS DE MADEIRA, DE BASE OLEOSA EMULSIONADA EM ÁGUA AGUA</t>
  </si>
  <si>
    <t>FILTRO ANAERÓBIO RETANGULAR, EM ALVENARIA COM BLOCOS DE CONCRETO, DIMENSÕES INTERNAS: 0,8 X 1,2 X H=1,67 M, VOLUME ÚTIL: 1152 L (PARA 5 CONTRIBUINTES). AF_12/2020</t>
  </si>
  <si>
    <t>FILTRO ANAERÓBIO RETANGULAR, EM ALVENARIA COM BLOCOS DE CONCRETO, DIMENSÕES INTERNAS: 1,2 X 1,8 X H=1,67 M, VOLUME ÚTIL: 2592 L (PARA 13 CONTRIBUINTES). AF_12/2020</t>
  </si>
  <si>
    <t>FILTRO ANAERÓBIO RETANGULAR, EM ALVENARIA COM BLOCOS DE CONCRETO, DIMENSÕES INTERNAS: 1,4 X 3,0 X H=1,67 M, VOLUME ÚTIL: 5040 L (PARA 32 CONTRIBUINT
 ES). AF_12/2020</t>
  </si>
  <si>
    <t xml:space="preserve"> 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</si>
  <si>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C - 89995 </t>
  </si>
  <si>
    <t>FILTRO ANAERÓBIO RETANGULAR, EM ALVENARIA COM BLOCOS DE CONCRETO, DIMENSÕES INTERNAS: 1,4 X 4,2 X H=1,67 M, VOLUME ÚTIL: 7056 L (PARA 67 CONTRIBUINTES). AF_12/2020</t>
  </si>
  <si>
    <t xml:space="preserve">C - 5678 </t>
  </si>
  <si>
    <t>ARGAMASSA TRAÇO 1:3 (EM VOLUME DE CIMENTO E AREIA MÉDIA ÚMIDA), PREPARO ME</t>
  </si>
  <si>
    <t>PEÇA RETANGULAR PRÉ-MOLDADA, VOLUME DE CONCRETO DE 30 A 100 LITROS, TAXA D M3 AS 1,1466000 2.612,02 2.994,94 E AÇO APROXIMADA DE 30KG/M³. AF_03/2024</t>
  </si>
  <si>
    <t>FILTRO ANAERÓBIO RETANGULAR, EM ALVENARIA COM BLOCOS DE CONCRETO, DIMENSÕES INTERNAS: 1,6 X 4,6 X H=1,67 M, VOLUME ÚTIL: 8832 L (PARA 84 CONTRIBUINTES). AF_12/2020</t>
  </si>
  <si>
    <t xml:space="preserve">DESMOLDANTE PROTETOR PARA FORMAS DE MADEIRA, DE BASE OLEOSA EMULSIONADA EM ÁGUA </t>
  </si>
  <si>
    <t xml:space="preserve">PEDRA BRITADA N. 0, OU PEDRISCO (4,8 A 9,5 MM) POSTO PEDREIRA/FORNECEDOR, SEM FRETE </t>
  </si>
  <si>
    <t xml:space="preserve"> GRAUTEAMENTO VERTICAL EM ALVENARIA ESTRUTURAL. AF_09/2021 </t>
  </si>
  <si>
    <t xml:space="preserve"> GRAUTEAMENTO DE CINTA SUPERIOR OU DE VERGA EM ALVENARIA ESTRUTURAL. AF_09/2021</t>
  </si>
  <si>
    <t>ARMAÇÃO DE CINTA DE ALVENARIA ESTRUTURAL; DIÂMETRO DE 10,0 MM. AF_09/2021 KG</t>
  </si>
  <si>
    <t>FILTRO ANAERÓBIO RETANGULAR, EM ALVENARIA COM BLOCOS DE CONCRETO, DIMENSÕES INTERNAS: 1,6 X 5,6 X H=1,67 M, VOLUME ÚTIL: 10752 L (PARA 103 CONTRIBUINTES). AF_12/2020</t>
  </si>
  <si>
    <t xml:space="preserve"> CONCRETO FCK = 20MPA, TRAÇO 1:2,7:3 (EM MASSA SECA DE CIMENTO/ AREIA MÉDIA/ BRITA 1) - PREPARO MECÂNICO COM BETONEIRA 600 L. AF_05/2021</t>
  </si>
  <si>
    <t>Orçamento Final Sumidouro</t>
  </si>
  <si>
    <t>SUMIDOURO CIRCULAR, EM CONCRETO PRÉ-MOLDADO, DIÂMETRO INTERNO = 1,88 M, ALTURA INTERNA = 2,00 M, ÁREA DE INFILTRAÇÃO: 13,1 M² (PARA 5 CONTRIBUINTES). AF_12/2020_PA</t>
  </si>
  <si>
    <t>I - 43446</t>
  </si>
  <si>
    <t xml:space="preserve">C - 88309 </t>
  </si>
  <si>
    <t>C - 100475</t>
  </si>
  <si>
    <t>ARGAMASSA TRAÇO 1:3 (EM VOLUME DE CIMENTO E AREIA MÉDIA ÚMIDA) COM ADIÇÃO DE IMPERMEABILIZANTE, PREPARO MECÂNICO COM BETONEIRA 400 L. AF_08/2019</t>
  </si>
  <si>
    <t>SUMIDOURO CIRCULAR, EM CONCRETO PRÉ-MOLDADO, DIÂMETRO INTERNO = 2,38 M, ALTURA INTERNA = 2,50 M, ÁREA DE INFILTRAÇÃO: 21,3 M² (PARA 8 CONTRIBUINTES). AF_12/2020_PA</t>
  </si>
  <si>
    <t>I - 43447</t>
  </si>
  <si>
    <t>ANEL EM CONCRETO ARMADO, PERFURADO, PARA FOSSAS SEPTICAS E SUMIDOUROS, SEM FUNDO, DIAMETRO INTERNO DE 2,50 M E ALTURA DE 0,50 M</t>
  </si>
  <si>
    <t>SUMIDOURO CIRCULAR, EM CONCRETO PRÉ-MOLDADO, DIÂMETRO INTERNO = 2,38 M, ALTURA INTERNA = 3,0 M, ÁREA DE INFILTRAÇÃO: 25 M² (PARA 10 CONTRIBUINTES). AF_12/2020_PA</t>
  </si>
  <si>
    <t>ANEL EM CONCRETO ARMADO, PERFURADO, PARA FOSSAS SEPTICAS E SUMIDOUROS, SEM FUNDO, DIÂMETRO INTERNO DE 2,50 M E ALTURA DE 0,50 M</t>
  </si>
  <si>
    <t>SUMIDOURO CIRCULAR, EM CONCRETO PRÉ-MOLDADO, DIÂMETRO INTERNO = 2,88 M, ALTURA INTERNA = 3,0 M, ÁREA DE INFILTRAÇÃO: 31,4 M² (PARA 12 CONTRIBUINTES). AF_12/2020_PA</t>
  </si>
  <si>
    <t>I - 43448</t>
  </si>
  <si>
    <t>ANEL EM CONCRETO ARMADO, PERFURADO, PARA FOSSAS SEPTICAS E SUMIDOUROS, SEM FUNDO, DIAMETRO INTERNO DE 3,00 M E ALTURA DE 0,50 M</t>
  </si>
  <si>
    <t>SUMIDOURO RETANGULAR, EM ALVENARIA COM TIJOLOS CERÂMICOS MACIÇOS, DIMENSÕE UN S INTERNAS: 0,8 X 1,4 X H=3,0 M, ÁREA DE INFILTRAÇÃO: 13,2 M² (PARA 5 CONT RIBUINTES). AF_12/2020</t>
  </si>
  <si>
    <t>C - 97734</t>
  </si>
  <si>
    <t>PEÇA RETANGULAR PRÉ-MOLDADA, VOLUME DE CONCRETO DE 10 A 30 LITROS, TAXA DE AÇO APROXIMADA DE 30KG/M³. AF_03/2024</t>
  </si>
  <si>
    <t>C - 101625</t>
  </si>
  <si>
    <t>PREPARO DE FUNDO DE VALA COM LARGURA MAIOR OU IGUAL A 1,5 M E MENOR QUE 2,5 M, COM CAMADA DE AREIA, LANÇAMENTO MECANIZADO. AF_08/2020</t>
  </si>
  <si>
    <t>SUMIDOURO RETANGULAR, EM ALVENARIA COM TIJOLOS CERÂMICOS MACIÇOS, DIMENSÕES INTERNAS: 1,0 X 3,0 X H=3,0 M, ÁREA DE INFILTRAÇÃO: 25 M² (PARA 10 CONTRIBUINTES). AF_12/2020</t>
  </si>
  <si>
    <t>PEÇA RETANGULAR PRÉ-MOLDADA, VOLUME DE CONCRETO DE 30 A 100 LITROS, TAXA D</t>
  </si>
  <si>
    <t>101625 PREPARO DE FUNDO DE VALA COM LARGURA MAIOR OU IGUAL A 1,5 M E MENOR QUE 2,5 M, COM CAMADA DE AREIA, LANÇAMENTO MECANIZADO. AF_08/2020</t>
  </si>
  <si>
    <t xml:space="preserve">SUMIDOURO RETANGULAR, EM ALVENARIA COM TIJOLOS CERÂMICOS MACIÇOS, DIMENSÕES INTERNAS: 1,6 X 3,4 X H=3,0 M, ÁREA DE INFILTRAÇÃO: 32,9 M² (PARA 13 CON
 TRIBUINTES). AF_12/2020
</t>
  </si>
  <si>
    <t>8 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</si>
  <si>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AS </t>
  </si>
  <si>
    <t>SUMIDOURO RETANGULAR, EM ALVENARIA COM TIJOLOS CERÂMICOS MACIÇOS, DIMENSÕES INTERNAS: 1,6 X 5,8 X H=3,0 M, ÁREA DE INFILTRAÇÃO: 50 M² (PARA 20 CONTRIBUINTES). AF_12/2020</t>
  </si>
  <si>
    <t xml:space="preserve">PEÇA RETANGULAR PRÉ-MOLDADA, VOLUME DE CONCRETO DE 30 A 100 LITROS, TAXA DE AÇO APROXIMADA DE 30KG/M³. AF_03/2024
</t>
  </si>
  <si>
    <t>SUMIDOURO RETANGULAR, EM ALVENARIA COM BLOCOS DE CONCRETO, DIMENSÕES INTERNAS: 0,8 X 1,4 X H=3,0 M, ÁREA DE INFILTRAÇÃO: 13,2 M² (PARA 5 CONTRIBUINTES). AF_12/2020</t>
  </si>
  <si>
    <t xml:space="preserve">C - 5679 </t>
  </si>
  <si>
    <t>5 GRAUTEAMENTO DE CINTA SUPERIOR OU DE VERGA EM ALVENARIA ESTRUTURAL. AF_09/2021</t>
  </si>
  <si>
    <t>SUMIDOURO RETANGULAR, EM ALVENARIA COM BLOCOS DE CONCRETO, DIMENSÕES INTERNAS: 1,0 X 3,0 X H=3,0 M, ÁREA DE INFILTRAÇÃO: 25 M² (PARA 10 CONTRIBUINTES). AF_12/2020</t>
  </si>
  <si>
    <t xml:space="preserve">BLOCO DE CONCRETO ESTRUTURAL 19 X 19 X 39 CM, FBK 4,5 MPA (NBR 6136) </t>
  </si>
  <si>
    <t xml:space="preserve">ARMAÇÃO DE CINTA DE ALVENARIA ESTRUTURAL; DIÂMETRO DE 10,0 MM. AF_09/2021 </t>
  </si>
  <si>
    <t>SUMIDOURO RETANGULAR, EM ALVENARIA COM BLOCOS DE CONCRETO, DIMENSÕES INTERNAS: 1,6 X 3,4 X H=3,0 M, ÁREA DE INFILTRAÇÃO: 32,9 M² (PARA 13 CONTRIBUINES). . AF_12/2020</t>
  </si>
  <si>
    <t xml:space="preserve"> PREPARO DE FUNDO DE VALA COM LARGURA MAIOR OU IGUAL A 1,5 M E MENOR QUE 2,5 M, COM CAMADA DE AREIA, LANÇAMENTO MECANIZADO. AF_08/2020</t>
  </si>
  <si>
    <t>SUMIDOURO RETANGULAR, EM ALVENARIA COM BLOCOS DE CONCRETO, DIMENSÕES INTERNAS: 1,6 X 5,8 X H=3,0 M, ÁREA DE INFILTRAÇÃO: 50 M² (PARA 20 CONTRIBUINTES). . AF_12/2020</t>
  </si>
  <si>
    <t xml:space="preserve"> CANALETA DE CONCRETO 19 X 19 X 19 CM (CLASSE C - NBR 6136) </t>
  </si>
  <si>
    <t xml:space="preserve">SERVENTE COM ENCARGOS COMPLEMENTARES </t>
  </si>
  <si>
    <t>Unidades Operacionais</t>
  </si>
  <si>
    <t>$</t>
  </si>
  <si>
    <t>%</t>
  </si>
  <si>
    <t>Tanque Séptico</t>
  </si>
  <si>
    <t>Filtro Anaeróbio</t>
  </si>
  <si>
    <t>Sumidouro</t>
  </si>
  <si>
    <t>Orçamento Final</t>
  </si>
  <si>
    <t xml:space="preserve">Orientador: Prof Dr. João Marcos Bosi Mendonça de Moura </t>
  </si>
  <si>
    <t>Curso: Engenharia Civil</t>
  </si>
  <si>
    <t>Retangular alvenaria tijolos cerâmicos</t>
  </si>
  <si>
    <t>ANEL EM CONCRETO ARMADO, PERFURADO, PARA FOSSAS SEPTICAS E SUMIDOUROS, SEM FUNDO, DIAMETRO INTERNO DE 2,00 M E ALTURA DE 0,50 M</t>
  </si>
  <si>
    <t>Composições unitárias de custo para sistema locais de tratamento</t>
  </si>
  <si>
    <t>Custos do Sistema Local de Tratamento</t>
  </si>
  <si>
    <t>Acadêmicos:  Anna Beatriz Rodrigues de Azevedo, Brendha Duarte da Silva, Celine Helena Moraes Vahldick e João Victor de Abreu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</si>
</sst>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_-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 val="double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Border="1"/>
    <xf numFmtId="0" fontId="9" fillId="0" borderId="0" xfId="0" applyFont="1" applyAlignment="1">
      <alignment horizontal="center"/>
    </xf>
    <xf numFmtId="10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10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10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/>
    </xf>
    <xf numFmtId="0" fontId="12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164" fontId="0" fillId="0" borderId="14" xfId="0" applyNumberFormat="1" applyBorder="1"/>
    <xf numFmtId="0" fontId="0" fillId="0" borderId="3" xfId="0" applyBorder="1"/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24" xfId="0" applyBorder="1"/>
    <xf numFmtId="0" fontId="0" fillId="0" borderId="5" xfId="0" applyBorder="1" applyAlignment="1">
      <alignment wrapText="1"/>
    </xf>
    <xf numFmtId="0" fontId="0" fillId="0" borderId="12" xfId="0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5" fillId="2" borderId="12" xfId="0" applyFont="1" applyFill="1" applyBorder="1" applyAlignment="1">
      <alignment horizontal="left" vertical="center"/>
    </xf>
    <xf numFmtId="0" fontId="0" fillId="3" borderId="0" xfId="0" applyFill="1"/>
    <xf numFmtId="0" fontId="0" fillId="2" borderId="0" xfId="0" applyFill="1"/>
    <xf numFmtId="0" fontId="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2"/>
    <xf numFmtId="0" fontId="0" fillId="0" borderId="16" xfId="0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left"/>
    </xf>
    <xf numFmtId="0" fontId="5" fillId="3" borderId="6" xfId="0" applyFont="1" applyFill="1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4" fillId="3" borderId="12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/>
    </xf>
    <xf numFmtId="0" fontId="0" fillId="4" borderId="0" xfId="0" applyFill="1"/>
    <xf numFmtId="0" fontId="5" fillId="4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28" xfId="0" applyBorder="1" applyAlignment="1">
      <alignment horizontal="center"/>
    </xf>
    <xf numFmtId="0" fontId="5" fillId="4" borderId="6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/>
    </xf>
    <xf numFmtId="0" fontId="0" fillId="4" borderId="2" xfId="0" applyFill="1" applyBorder="1"/>
    <xf numFmtId="0" fontId="0" fillId="4" borderId="6" xfId="0" applyFill="1" applyBorder="1"/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8" xfId="0" applyBorder="1" applyAlignment="1">
      <alignment horizontal="center" vertical="center"/>
    </xf>
    <xf numFmtId="0" fontId="0" fillId="4" borderId="12" xfId="0" applyFill="1" applyBorder="1"/>
    <xf numFmtId="0" fontId="14" fillId="4" borderId="1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4" borderId="6" xfId="0" applyFont="1" applyFill="1" applyBorder="1" applyAlignment="1">
      <alignment vertical="center"/>
    </xf>
    <xf numFmtId="165" fontId="0" fillId="0" borderId="0" xfId="0" applyNumberFormat="1"/>
    <xf numFmtId="165" fontId="4" fillId="0" borderId="0" xfId="0" applyNumberFormat="1" applyFont="1" applyAlignment="1">
      <alignment vertical="center"/>
    </xf>
    <xf numFmtId="165" fontId="0" fillId="0" borderId="6" xfId="0" applyNumberFormat="1" applyBorder="1"/>
    <xf numFmtId="165" fontId="0" fillId="0" borderId="2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2" xfId="0" applyNumberFormat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/>
    <xf numFmtId="165" fontId="0" fillId="0" borderId="24" xfId="0" applyNumberFormat="1" applyBorder="1" applyAlignment="1">
      <alignment horizont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 vertical="center"/>
    </xf>
    <xf numFmtId="0" fontId="0" fillId="0" borderId="29" xfId="0" applyBorder="1"/>
    <xf numFmtId="164" fontId="0" fillId="0" borderId="30" xfId="0" applyNumberFormat="1" applyBorder="1"/>
    <xf numFmtId="0" fontId="0" fillId="0" borderId="29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5" fillId="0" borderId="1" xfId="0" applyFont="1" applyBorder="1"/>
    <xf numFmtId="16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7" xfId="0" applyNumberFormat="1" applyBorder="1"/>
    <xf numFmtId="164" fontId="0" fillId="0" borderId="7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/>
    <xf numFmtId="164" fontId="0" fillId="0" borderId="2" xfId="0" applyNumberFormat="1" applyBorder="1"/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left"/>
    </xf>
    <xf numFmtId="164" fontId="0" fillId="0" borderId="8" xfId="0" applyNumberFormat="1" applyBorder="1"/>
    <xf numFmtId="164" fontId="0" fillId="0" borderId="5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3" xfId="0" applyNumberFormat="1" applyBorder="1"/>
    <xf numFmtId="164" fontId="0" fillId="0" borderId="20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8" xfId="0" applyNumberFormat="1" applyBorder="1" applyAlignment="1">
      <alignment horizontal="center" vertical="center"/>
    </xf>
    <xf numFmtId="164" fontId="0" fillId="0" borderId="22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14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2" borderId="0" xfId="0" applyNumberFormat="1" applyFill="1"/>
    <xf numFmtId="164" fontId="0" fillId="0" borderId="1" xfId="3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3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Orçamento por Unidade Operacional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E-4A50-B614-47E451A9A3D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111111111111"/>
                      <c:h val="0.101782589676290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A3E-4A50-B614-47E451A9A3D2}"/>
                </c:ext>
              </c:extLst>
            </c:dLbl>
            <c:dLbl>
              <c:idx val="2"/>
              <c:layout>
                <c:manualLayout>
                  <c:x val="-1.0185067526415994E-16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E-4A50-B614-47E451A9A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FINAL!$B$15:$B$17</c:f>
              <c:strCache>
                <c:ptCount val="3"/>
                <c:pt idx="0">
                  <c:v>Tanque Séptico</c:v>
                </c:pt>
                <c:pt idx="1">
                  <c:v>Filtro Anaeróbio</c:v>
                </c:pt>
                <c:pt idx="2">
                  <c:v>Sumidouro</c:v>
                </c:pt>
              </c:strCache>
            </c:strRef>
          </c:cat>
          <c:val>
            <c:numRef>
              <c:f>FINAL!$C$15:$C$17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E-4A50-B614-47E451A9A3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8184960"/>
        <c:axId val="1718185376"/>
        <c:axId val="0"/>
      </c:bar3DChart>
      <c:catAx>
        <c:axId val="17181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18185376"/>
        <c:crosses val="autoZero"/>
        <c:auto val="1"/>
        <c:lblAlgn val="ctr"/>
        <c:lblOffset val="100"/>
        <c:noMultiLvlLbl val="0"/>
      </c:catAx>
      <c:valAx>
        <c:axId val="17181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$&quot;\ * #,##0.00_-;\-&quot;R$&quot;\ * #,##0.00_-;_-&quot;R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1818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Orçamento por Unidade Operacional</a:t>
            </a:r>
            <a:endParaRPr lang="pt-B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5C-445A-82B3-AE67E5024D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5C-445A-82B3-AE67E5024D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5C-445A-82B3-AE67E5024D21}"/>
              </c:ext>
            </c:extLst>
          </c:dPt>
          <c:cat>
            <c:strRef>
              <c:f>FINAL!$B$15:$B$17</c:f>
              <c:strCache>
                <c:ptCount val="3"/>
                <c:pt idx="0">
                  <c:v>Tanque Séptico</c:v>
                </c:pt>
                <c:pt idx="1">
                  <c:v>Filtro Anaeróbio</c:v>
                </c:pt>
                <c:pt idx="2">
                  <c:v>Sumidouro</c:v>
                </c:pt>
              </c:strCache>
            </c:strRef>
          </c:cat>
          <c:val>
            <c:numRef>
              <c:f>FINAL!$C$15:$C$17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F-48D5-B562-F1DFE25A0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4145178</xdr:colOff>
      <xdr:row>3</xdr:row>
      <xdr:rowOff>59643</xdr:rowOff>
    </xdr:to>
    <xdr:pic>
      <xdr:nvPicPr>
        <xdr:cNvPr id="2" name="Imagem 1" descr="Marca UDESC">
          <a:extLst>
            <a:ext uri="{FF2B5EF4-FFF2-40B4-BE49-F238E27FC236}">
              <a16:creationId xmlns:a16="http://schemas.microsoft.com/office/drawing/2014/main" id="{2D388446-59E4-4A8D-9051-6173EA94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513603" cy="77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4145178</xdr:colOff>
      <xdr:row>3</xdr:row>
      <xdr:rowOff>59643</xdr:rowOff>
    </xdr:to>
    <xdr:pic>
      <xdr:nvPicPr>
        <xdr:cNvPr id="2" name="Imagem 1" descr="Marca UDESC">
          <a:extLst>
            <a:ext uri="{FF2B5EF4-FFF2-40B4-BE49-F238E27FC236}">
              <a16:creationId xmlns:a16="http://schemas.microsoft.com/office/drawing/2014/main" id="{75F3E7CF-BF1A-4172-90F8-2A391024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513603" cy="77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4142003</xdr:colOff>
      <xdr:row>3</xdr:row>
      <xdr:rowOff>54881</xdr:rowOff>
    </xdr:to>
    <xdr:pic>
      <xdr:nvPicPr>
        <xdr:cNvPr id="3" name="Imagem 2" descr="Marca UDESC">
          <a:extLst>
            <a:ext uri="{FF2B5EF4-FFF2-40B4-BE49-F238E27FC236}">
              <a16:creationId xmlns:a16="http://schemas.microsoft.com/office/drawing/2014/main" id="{45BDB438-C28F-4D2C-B31F-8578CCD3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511222" cy="77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4</xdr:col>
      <xdr:colOff>701097</xdr:colOff>
      <xdr:row>3</xdr:row>
      <xdr:rowOff>78693</xdr:rowOff>
    </xdr:to>
    <xdr:pic>
      <xdr:nvPicPr>
        <xdr:cNvPr id="2" name="Imagem 1" descr="Marca UDESC">
          <a:extLst>
            <a:ext uri="{FF2B5EF4-FFF2-40B4-BE49-F238E27FC236}">
              <a16:creationId xmlns:a16="http://schemas.microsoft.com/office/drawing/2014/main" id="{F88528B8-90B0-485C-977B-F5E22D9A8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5511222" cy="76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142875</xdr:colOff>
      <xdr:row>10</xdr:row>
      <xdr:rowOff>39289</xdr:rowOff>
    </xdr:from>
    <xdr:to>
      <xdr:col>10</xdr:col>
      <xdr:colOff>1393031</xdr:colOff>
      <xdr:row>23</xdr:row>
      <xdr:rowOff>67864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3B3247-D10C-4DEA-AA28-6D5AF46D5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261938</xdr:colOff>
      <xdr:row>10</xdr:row>
      <xdr:rowOff>39290</xdr:rowOff>
    </xdr:from>
    <xdr:to>
      <xdr:col>18</xdr:col>
      <xdr:colOff>583407</xdr:colOff>
      <xdr:row>23</xdr:row>
      <xdr:rowOff>67865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990AB4-E21E-41EB-A7DB-88198B0C5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2823-D584-48E1-B706-48D2EC0349E8}">
  <dimension ref="A1:X343"/>
  <sheetViews>
    <sheetView showGridLines="0" tabSelected="1" zoomScale="70" zoomScaleNormal="70" workbookViewId="0">
      <selection activeCell="A9" sqref="A9:G9"/>
    </sheetView>
  </sheetViews>
  <sheetFormatPr defaultRowHeight="14.5" x14ac:dyDescent="0.35"/>
  <cols>
    <col min="1" max="1" width="21.26953125" bestFit="1" customWidth="1"/>
    <col min="2" max="2" width="169.81640625" customWidth="1"/>
    <col min="5" max="5" width="12.26953125" style="170" bestFit="1" customWidth="1"/>
    <col min="6" max="6" width="15.7265625" style="209" bestFit="1" customWidth="1"/>
    <col min="7" max="7" width="12.1796875" style="209" bestFit="1" customWidth="1"/>
    <col min="9" max="9" width="26.7265625" bestFit="1" customWidth="1"/>
    <col min="10" max="10" width="11.453125" bestFit="1" customWidth="1"/>
    <col min="12" max="12" width="22.1796875" bestFit="1" customWidth="1"/>
  </cols>
  <sheetData>
    <row r="1" spans="1:22" ht="15" thickBot="1" x14ac:dyDescent="0.4"/>
    <row r="2" spans="1:22" ht="29" thickBot="1" x14ac:dyDescent="0.7">
      <c r="A2" s="3"/>
      <c r="I2" s="198" t="s">
        <v>0</v>
      </c>
      <c r="J2" s="199">
        <f>J25+J36+J47+J58+J69+J80+J101+J122+J143+J164+J184+J205+J228+J252+J274+J297+J320+J343</f>
        <v>0</v>
      </c>
    </row>
    <row r="3" spans="1:22" x14ac:dyDescent="0.35">
      <c r="C3" s="103"/>
      <c r="D3" t="s">
        <v>1</v>
      </c>
    </row>
    <row r="4" spans="1:22" x14ac:dyDescent="0.35">
      <c r="C4" s="102"/>
      <c r="D4" t="s">
        <v>240</v>
      </c>
    </row>
    <row r="5" spans="1:22" x14ac:dyDescent="0.35">
      <c r="C5" s="146"/>
      <c r="D5" t="s">
        <v>2</v>
      </c>
    </row>
    <row r="6" spans="1:22" s="4" customFormat="1" ht="27" customHeight="1" x14ac:dyDescent="0.35">
      <c r="A6" s="253" t="s">
        <v>242</v>
      </c>
      <c r="B6" s="253"/>
      <c r="C6" s="253"/>
      <c r="D6" s="253"/>
      <c r="E6" s="253"/>
      <c r="F6" s="253"/>
      <c r="G6" s="253"/>
      <c r="H6" s="25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5">
      <c r="B7" s="2"/>
      <c r="C7" s="2"/>
      <c r="D7" s="2"/>
      <c r="E7" s="185"/>
      <c r="F7" s="210"/>
      <c r="G7" s="2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35">
      <c r="A8" s="254" t="s">
        <v>238</v>
      </c>
      <c r="B8" s="254"/>
      <c r="C8" s="254"/>
      <c r="D8" s="254"/>
      <c r="E8" s="254"/>
      <c r="F8" s="252"/>
      <c r="G8" s="25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5">
      <c r="A9" s="254" t="s">
        <v>244</v>
      </c>
      <c r="B9" s="254"/>
      <c r="C9" s="254"/>
      <c r="D9" s="254"/>
      <c r="E9" s="254"/>
      <c r="F9" s="254"/>
      <c r="G9" s="25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5">
      <c r="A10" s="254" t="s">
        <v>239</v>
      </c>
      <c r="B10" s="254"/>
      <c r="C10" s="254"/>
      <c r="D10" s="254"/>
      <c r="E10" s="254"/>
      <c r="F10" s="254"/>
      <c r="G10" s="254"/>
      <c r="H10" s="2"/>
      <c r="I10" s="2"/>
      <c r="J10" s="2"/>
      <c r="K10" s="2"/>
      <c r="L10" s="2"/>
      <c r="M10" s="2"/>
      <c r="N10" s="2"/>
      <c r="P10" s="2"/>
      <c r="Q10" s="2"/>
      <c r="R10" s="2"/>
      <c r="S10" s="2"/>
      <c r="T10" s="2"/>
      <c r="U10" s="2"/>
      <c r="V10" s="2"/>
    </row>
    <row r="11" spans="1:22" ht="15" customHeight="1" x14ac:dyDescent="0.35">
      <c r="A11" s="117"/>
      <c r="B11" s="74"/>
      <c r="C11" s="2"/>
      <c r="D11" s="2"/>
      <c r="E11" s="171"/>
      <c r="F11" s="210"/>
      <c r="G11" s="210"/>
      <c r="H11" s="2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U11" s="2"/>
      <c r="V11" s="2"/>
    </row>
    <row r="13" spans="1:22" x14ac:dyDescent="0.35">
      <c r="A13" s="8" t="s">
        <v>4</v>
      </c>
      <c r="B13" s="8" t="s">
        <v>5</v>
      </c>
      <c r="C13" s="8" t="s">
        <v>6</v>
      </c>
      <c r="D13" s="8" t="s">
        <v>7</v>
      </c>
      <c r="E13" s="206" t="s">
        <v>8</v>
      </c>
      <c r="F13" s="211" t="s">
        <v>9</v>
      </c>
      <c r="G13" s="211" t="s">
        <v>10</v>
      </c>
    </row>
    <row r="14" spans="1:22" x14ac:dyDescent="0.35">
      <c r="A14" s="8" t="s">
        <v>11</v>
      </c>
      <c r="B14" s="5"/>
      <c r="C14" s="5"/>
      <c r="D14" s="5"/>
      <c r="E14" s="186"/>
      <c r="F14" s="10"/>
      <c r="G14" s="10"/>
    </row>
    <row r="15" spans="1:22" x14ac:dyDescent="0.35">
      <c r="A15" s="8" t="s">
        <v>12</v>
      </c>
      <c r="B15" s="9" t="s">
        <v>13</v>
      </c>
      <c r="C15" s="5"/>
      <c r="D15" s="5"/>
      <c r="E15" s="186"/>
      <c r="F15" s="10"/>
      <c r="G15" s="10"/>
    </row>
    <row r="16" spans="1:22" x14ac:dyDescent="0.35">
      <c r="A16" s="88">
        <v>98052</v>
      </c>
      <c r="B16" s="89" t="s">
        <v>14</v>
      </c>
      <c r="C16" s="6" t="s">
        <v>15</v>
      </c>
      <c r="D16" s="5"/>
      <c r="E16" s="186"/>
      <c r="F16" s="10"/>
      <c r="G16" s="10"/>
    </row>
    <row r="17" spans="1:24" ht="29" x14ac:dyDescent="0.35">
      <c r="A17" s="6" t="s">
        <v>16</v>
      </c>
      <c r="B17" s="13" t="s">
        <v>17</v>
      </c>
      <c r="C17" s="6" t="s">
        <v>18</v>
      </c>
      <c r="D17" s="6" t="s">
        <v>19</v>
      </c>
      <c r="E17" s="7">
        <v>0.35449999999999998</v>
      </c>
      <c r="F17" s="10"/>
      <c r="G17" s="212">
        <f>E17*F17</f>
        <v>0</v>
      </c>
    </row>
    <row r="18" spans="1:24" ht="29" x14ac:dyDescent="0.35">
      <c r="A18" s="6" t="s">
        <v>20</v>
      </c>
      <c r="B18" s="13" t="s">
        <v>17</v>
      </c>
      <c r="C18" s="6" t="s">
        <v>21</v>
      </c>
      <c r="D18" s="6" t="s">
        <v>19</v>
      </c>
      <c r="E18" s="7">
        <v>0.72240000000000004</v>
      </c>
      <c r="F18" s="10"/>
      <c r="G18" s="212">
        <f t="shared" ref="G18:G25" si="0">E18*F18</f>
        <v>0</v>
      </c>
    </row>
    <row r="19" spans="1:24" x14ac:dyDescent="0.35">
      <c r="A19" s="6" t="s">
        <v>22</v>
      </c>
      <c r="B19" s="13" t="s">
        <v>23</v>
      </c>
      <c r="C19" s="6" t="s">
        <v>15</v>
      </c>
      <c r="D19" s="6" t="s">
        <v>24</v>
      </c>
      <c r="E19" s="7">
        <v>5</v>
      </c>
      <c r="F19" s="10"/>
      <c r="G19" s="212">
        <f t="shared" si="0"/>
        <v>0</v>
      </c>
      <c r="N19" s="255"/>
      <c r="O19" s="255"/>
      <c r="P19" s="255"/>
      <c r="Q19" s="255"/>
    </row>
    <row r="20" spans="1:24" x14ac:dyDescent="0.35">
      <c r="A20" s="6" t="s">
        <v>25</v>
      </c>
      <c r="B20" s="14" t="s">
        <v>26</v>
      </c>
      <c r="C20" s="6" t="s">
        <v>27</v>
      </c>
      <c r="D20" s="6" t="s">
        <v>28</v>
      </c>
      <c r="E20" s="7">
        <v>1.5562</v>
      </c>
      <c r="F20" s="212"/>
      <c r="G20" s="212">
        <f t="shared" si="0"/>
        <v>0</v>
      </c>
    </row>
    <row r="21" spans="1:24" x14ac:dyDescent="0.35">
      <c r="A21" s="6" t="s">
        <v>29</v>
      </c>
      <c r="B21" s="13" t="s">
        <v>30</v>
      </c>
      <c r="C21" s="6" t="s">
        <v>27</v>
      </c>
      <c r="D21" s="6" t="s">
        <v>28</v>
      </c>
      <c r="E21" s="7">
        <v>1.2228000000000001</v>
      </c>
      <c r="F21" s="10"/>
      <c r="G21" s="212">
        <f t="shared" si="0"/>
        <v>0</v>
      </c>
      <c r="I21" s="5" t="s">
        <v>31</v>
      </c>
      <c r="J21" s="10"/>
      <c r="K21" s="12" t="e">
        <f>(J21/$J$25)</f>
        <v>#DIV/0!</v>
      </c>
      <c r="O21" s="255"/>
      <c r="P21" s="255"/>
      <c r="Q21" s="255"/>
      <c r="R21" s="255"/>
      <c r="S21" s="255"/>
      <c r="T21" s="255"/>
      <c r="U21" s="255"/>
      <c r="V21" s="255"/>
      <c r="W21" s="255"/>
      <c r="X21" s="255"/>
    </row>
    <row r="22" spans="1:24" x14ac:dyDescent="0.35">
      <c r="A22" s="6" t="s">
        <v>32</v>
      </c>
      <c r="B22" s="13" t="s">
        <v>33</v>
      </c>
      <c r="C22" s="6" t="s">
        <v>34</v>
      </c>
      <c r="D22" s="6" t="s">
        <v>19</v>
      </c>
      <c r="E22" s="7">
        <v>4.7800000000000002E-2</v>
      </c>
      <c r="F22" s="10"/>
      <c r="G22" s="212">
        <f t="shared" si="0"/>
        <v>0</v>
      </c>
      <c r="I22" s="5" t="s">
        <v>35</v>
      </c>
      <c r="J22" s="10"/>
      <c r="K22" s="12" t="e">
        <f>(J22/$J$25)</f>
        <v>#DIV/0!</v>
      </c>
    </row>
    <row r="23" spans="1:24" x14ac:dyDescent="0.35">
      <c r="A23" s="6" t="s">
        <v>36</v>
      </c>
      <c r="B23" s="13" t="s">
        <v>37</v>
      </c>
      <c r="C23" s="6" t="s">
        <v>34</v>
      </c>
      <c r="D23" s="6" t="s">
        <v>24</v>
      </c>
      <c r="E23" s="7">
        <v>1.54E-2</v>
      </c>
      <c r="F23" s="10"/>
      <c r="G23" s="212">
        <f t="shared" si="0"/>
        <v>0</v>
      </c>
      <c r="I23" s="5" t="s">
        <v>38</v>
      </c>
      <c r="J23" s="10"/>
      <c r="K23" s="12" t="e">
        <f>(J23/$J$25)</f>
        <v>#DIV/0!</v>
      </c>
    </row>
    <row r="24" spans="1:24" x14ac:dyDescent="0.35">
      <c r="A24" s="6" t="s">
        <v>39</v>
      </c>
      <c r="B24" s="13" t="s">
        <v>40</v>
      </c>
      <c r="C24" s="6" t="s">
        <v>34</v>
      </c>
      <c r="D24" s="6" t="s">
        <v>24</v>
      </c>
      <c r="E24" s="7">
        <v>7.9200000000000007E-2</v>
      </c>
      <c r="F24" s="10"/>
      <c r="G24" s="212">
        <f t="shared" si="0"/>
        <v>0</v>
      </c>
      <c r="I24" s="5" t="s">
        <v>41</v>
      </c>
      <c r="J24" s="10"/>
      <c r="K24" s="12" t="e">
        <f>(J24/$J$25)</f>
        <v>#DIV/0!</v>
      </c>
    </row>
    <row r="25" spans="1:24" x14ac:dyDescent="0.35">
      <c r="A25" s="6" t="s">
        <v>42</v>
      </c>
      <c r="B25" s="14" t="s">
        <v>43</v>
      </c>
      <c r="C25" s="6" t="s">
        <v>34</v>
      </c>
      <c r="D25" s="6" t="s">
        <v>24</v>
      </c>
      <c r="E25" s="7">
        <v>0.15390000000000001</v>
      </c>
      <c r="F25" s="10"/>
      <c r="G25" s="212">
        <f t="shared" si="0"/>
        <v>0</v>
      </c>
      <c r="I25" s="5" t="s">
        <v>44</v>
      </c>
      <c r="J25" s="10">
        <f>SUM(J21:J24)</f>
        <v>0</v>
      </c>
      <c r="K25" s="12" t="e">
        <f>SUM(K21:K24)</f>
        <v>#DIV/0!</v>
      </c>
      <c r="L25" s="11" t="s">
        <v>45</v>
      </c>
    </row>
    <row r="27" spans="1:24" x14ac:dyDescent="0.35">
      <c r="A27" s="88">
        <v>98053</v>
      </c>
      <c r="B27" s="90" t="s">
        <v>46</v>
      </c>
      <c r="C27" s="15" t="s">
        <v>15</v>
      </c>
      <c r="D27" s="15"/>
      <c r="E27" s="187"/>
      <c r="F27" s="204"/>
      <c r="G27" s="204"/>
    </row>
    <row r="28" spans="1:24" ht="29" x14ac:dyDescent="0.35">
      <c r="A28" s="21" t="s">
        <v>16</v>
      </c>
      <c r="B28" s="22" t="s">
        <v>47</v>
      </c>
      <c r="C28" s="21" t="s">
        <v>18</v>
      </c>
      <c r="D28" s="21" t="s">
        <v>19</v>
      </c>
      <c r="E28" s="188">
        <v>0.39589999999999997</v>
      </c>
      <c r="F28" s="213"/>
      <c r="G28" s="213">
        <f>E28*F28</f>
        <v>0</v>
      </c>
    </row>
    <row r="29" spans="1:24" ht="42" customHeight="1" x14ac:dyDescent="0.35">
      <c r="A29" s="25" t="s">
        <v>20</v>
      </c>
      <c r="B29" s="48" t="s">
        <v>48</v>
      </c>
      <c r="C29" s="20" t="s">
        <v>21</v>
      </c>
      <c r="D29" s="20" t="s">
        <v>19</v>
      </c>
      <c r="E29" s="174">
        <v>0.80679999999999996</v>
      </c>
      <c r="F29" s="219"/>
      <c r="G29" s="214">
        <f>E29*F29</f>
        <v>0</v>
      </c>
    </row>
    <row r="30" spans="1:24" x14ac:dyDescent="0.35">
      <c r="A30" s="34" t="s">
        <v>49</v>
      </c>
      <c r="B30" s="36" t="s">
        <v>50</v>
      </c>
      <c r="C30" s="21" t="s">
        <v>15</v>
      </c>
      <c r="D30" s="33" t="s">
        <v>24</v>
      </c>
      <c r="E30" s="189">
        <v>5</v>
      </c>
      <c r="F30" s="230"/>
      <c r="G30" s="215">
        <f>E30*F30</f>
        <v>0</v>
      </c>
    </row>
    <row r="31" spans="1:24" x14ac:dyDescent="0.35">
      <c r="A31" s="37" t="s">
        <v>25</v>
      </c>
      <c r="B31" s="35" t="s">
        <v>26</v>
      </c>
      <c r="C31" s="40" t="s">
        <v>27</v>
      </c>
      <c r="D31" s="34" t="s">
        <v>28</v>
      </c>
      <c r="E31" s="190">
        <v>1.8684000000000001</v>
      </c>
      <c r="F31" s="231"/>
      <c r="G31" s="215">
        <f>E31*F31</f>
        <v>0</v>
      </c>
    </row>
    <row r="32" spans="1:24" x14ac:dyDescent="0.35">
      <c r="A32" s="37" t="s">
        <v>29</v>
      </c>
      <c r="B32" s="35" t="s">
        <v>30</v>
      </c>
      <c r="C32" s="19" t="s">
        <v>27</v>
      </c>
      <c r="D32" s="34" t="s">
        <v>28</v>
      </c>
      <c r="E32" s="190">
        <v>1.468</v>
      </c>
      <c r="F32" s="231"/>
      <c r="G32" s="215">
        <f>E32*F32</f>
        <v>0</v>
      </c>
      <c r="I32" s="5" t="s">
        <v>31</v>
      </c>
      <c r="J32" s="10"/>
      <c r="K32" s="12" t="e">
        <f>(J32/$J$36)</f>
        <v>#DIV/0!</v>
      </c>
    </row>
    <row r="33" spans="1:12" x14ac:dyDescent="0.35">
      <c r="A33" s="37" t="s">
        <v>32</v>
      </c>
      <c r="B33" s="35" t="s">
        <v>33</v>
      </c>
      <c r="C33" s="6" t="s">
        <v>34</v>
      </c>
      <c r="D33" s="38" t="s">
        <v>19</v>
      </c>
      <c r="E33" s="177">
        <v>6.0900000000000003E-2</v>
      </c>
      <c r="F33" s="231"/>
      <c r="G33" s="215">
        <f t="shared" ref="G33:G36" si="1">E33*F33</f>
        <v>0</v>
      </c>
      <c r="I33" s="5" t="s">
        <v>35</v>
      </c>
      <c r="J33" s="10"/>
      <c r="K33" s="12" t="e">
        <f>(J33/$J$36)</f>
        <v>#DIV/0!</v>
      </c>
    </row>
    <row r="34" spans="1:12" x14ac:dyDescent="0.35">
      <c r="A34" s="37" t="s">
        <v>36</v>
      </c>
      <c r="B34" s="31" t="s">
        <v>37</v>
      </c>
      <c r="C34" s="41" t="s">
        <v>34</v>
      </c>
      <c r="D34" s="42" t="s">
        <v>24</v>
      </c>
      <c r="E34" s="177">
        <v>1.54E-2</v>
      </c>
      <c r="F34" s="231"/>
      <c r="G34" s="215">
        <f t="shared" si="1"/>
        <v>0</v>
      </c>
      <c r="I34" s="5" t="s">
        <v>38</v>
      </c>
      <c r="J34" s="10"/>
      <c r="K34" s="12" t="e">
        <f>(J34/$J$36)</f>
        <v>#DIV/0!</v>
      </c>
    </row>
    <row r="35" spans="1:12" x14ac:dyDescent="0.35">
      <c r="A35" s="37" t="s">
        <v>51</v>
      </c>
      <c r="B35" s="31" t="s">
        <v>40</v>
      </c>
      <c r="C35" s="43" t="s">
        <v>34</v>
      </c>
      <c r="D35" s="38" t="s">
        <v>24</v>
      </c>
      <c r="E35" s="177">
        <v>0.13009999999999999</v>
      </c>
      <c r="F35" s="231"/>
      <c r="G35" s="215">
        <f t="shared" si="1"/>
        <v>0</v>
      </c>
      <c r="I35" s="5" t="s">
        <v>41</v>
      </c>
      <c r="J35" s="10"/>
      <c r="K35" s="12" t="e">
        <f>(J35/$J$36)</f>
        <v>#DIV/0!</v>
      </c>
    </row>
    <row r="36" spans="1:12" x14ac:dyDescent="0.35">
      <c r="A36" s="38" t="s">
        <v>52</v>
      </c>
      <c r="B36" s="17" t="s">
        <v>53</v>
      </c>
      <c r="C36" s="44" t="s">
        <v>34</v>
      </c>
      <c r="D36" s="38" t="s">
        <v>24</v>
      </c>
      <c r="E36" s="175">
        <v>0.22700000000000001</v>
      </c>
      <c r="F36" s="231"/>
      <c r="G36" s="215">
        <f t="shared" si="1"/>
        <v>0</v>
      </c>
      <c r="I36" s="5" t="s">
        <v>44</v>
      </c>
      <c r="J36" s="10">
        <f>SUM(J32:J35)</f>
        <v>0</v>
      </c>
      <c r="K36" s="12" t="e">
        <f>SUM(K32:K35)</f>
        <v>#DIV/0!</v>
      </c>
      <c r="L36" s="11" t="s">
        <v>45</v>
      </c>
    </row>
    <row r="38" spans="1:12" x14ac:dyDescent="0.35">
      <c r="A38" s="91">
        <v>98054</v>
      </c>
      <c r="B38" s="92" t="s">
        <v>54</v>
      </c>
      <c r="C38" s="46" t="s">
        <v>15</v>
      </c>
      <c r="D38" s="28"/>
      <c r="E38" s="191"/>
      <c r="F38" s="222"/>
      <c r="G38" s="216"/>
    </row>
    <row r="39" spans="1:12" ht="60.75" customHeight="1" x14ac:dyDescent="0.35">
      <c r="A39" s="25" t="s">
        <v>16</v>
      </c>
      <c r="B39" s="55" t="s">
        <v>55</v>
      </c>
      <c r="C39" s="21" t="s">
        <v>18</v>
      </c>
      <c r="D39" s="53" t="s">
        <v>19</v>
      </c>
      <c r="E39" s="174">
        <v>0.50749999999999995</v>
      </c>
      <c r="F39" s="216"/>
      <c r="G39" s="217">
        <f t="shared" ref="G39:G46" si="2">E39*F39</f>
        <v>0</v>
      </c>
    </row>
    <row r="40" spans="1:12" ht="29" x14ac:dyDescent="0.35">
      <c r="A40" s="53" t="s">
        <v>20</v>
      </c>
      <c r="B40" s="57" t="s">
        <v>56</v>
      </c>
      <c r="C40" s="54" t="s">
        <v>21</v>
      </c>
      <c r="D40" s="53" t="s">
        <v>19</v>
      </c>
      <c r="E40" s="174">
        <v>1.0343</v>
      </c>
      <c r="F40" s="216"/>
      <c r="G40" s="217">
        <f t="shared" si="2"/>
        <v>0</v>
      </c>
    </row>
    <row r="41" spans="1:12" x14ac:dyDescent="0.35">
      <c r="A41" s="37" t="s">
        <v>57</v>
      </c>
      <c r="B41" s="31" t="s">
        <v>58</v>
      </c>
      <c r="C41" s="56" t="s">
        <v>15</v>
      </c>
      <c r="D41" s="37" t="s">
        <v>24</v>
      </c>
      <c r="E41" s="177">
        <v>5</v>
      </c>
      <c r="F41" s="216"/>
      <c r="G41" s="217">
        <f t="shared" si="2"/>
        <v>0</v>
      </c>
    </row>
    <row r="42" spans="1:12" x14ac:dyDescent="0.35">
      <c r="A42" s="37" t="s">
        <v>25</v>
      </c>
      <c r="B42" s="31" t="s">
        <v>26</v>
      </c>
      <c r="C42" s="47" t="s">
        <v>27</v>
      </c>
      <c r="D42" s="37" t="s">
        <v>28</v>
      </c>
      <c r="E42" s="177">
        <v>2.4573</v>
      </c>
      <c r="F42" s="216"/>
      <c r="G42" s="217">
        <f t="shared" si="2"/>
        <v>0</v>
      </c>
    </row>
    <row r="43" spans="1:12" x14ac:dyDescent="0.35">
      <c r="A43" s="37" t="s">
        <v>29</v>
      </c>
      <c r="B43" s="31" t="s">
        <v>30</v>
      </c>
      <c r="C43" s="58" t="s">
        <v>27</v>
      </c>
      <c r="D43" s="37" t="s">
        <v>28</v>
      </c>
      <c r="E43" s="177">
        <v>1.9307000000000001</v>
      </c>
      <c r="F43" s="216"/>
      <c r="G43" s="217">
        <f t="shared" si="2"/>
        <v>0</v>
      </c>
      <c r="I43" s="5" t="s">
        <v>31</v>
      </c>
      <c r="J43" s="10"/>
      <c r="K43" s="12" t="e">
        <f>(J43/$J$47)</f>
        <v>#DIV/0!</v>
      </c>
    </row>
    <row r="44" spans="1:12" x14ac:dyDescent="0.35">
      <c r="A44" s="37" t="s">
        <v>32</v>
      </c>
      <c r="B44" s="31" t="s">
        <v>33</v>
      </c>
      <c r="C44" s="34" t="s">
        <v>34</v>
      </c>
      <c r="D44" s="59" t="s">
        <v>19</v>
      </c>
      <c r="E44" s="177">
        <v>8.5800000000000001E-2</v>
      </c>
      <c r="F44" s="216"/>
      <c r="G44" s="217">
        <f t="shared" si="2"/>
        <v>0</v>
      </c>
      <c r="I44" s="5" t="s">
        <v>35</v>
      </c>
      <c r="J44" s="10"/>
      <c r="K44" s="12" t="e">
        <f>(J44/$J$47)</f>
        <v>#DIV/0!</v>
      </c>
    </row>
    <row r="45" spans="1:12" x14ac:dyDescent="0.35">
      <c r="A45" s="37" t="s">
        <v>36</v>
      </c>
      <c r="B45" s="31" t="s">
        <v>37</v>
      </c>
      <c r="C45" s="34" t="s">
        <v>34</v>
      </c>
      <c r="D45" s="30" t="s">
        <v>24</v>
      </c>
      <c r="E45" s="177">
        <v>1.54E-2</v>
      </c>
      <c r="F45" s="216"/>
      <c r="G45" s="217">
        <f t="shared" si="2"/>
        <v>0</v>
      </c>
      <c r="I45" s="5" t="s">
        <v>38</v>
      </c>
      <c r="J45" s="10"/>
      <c r="K45" s="12" t="e">
        <f>(J45/$J$47)</f>
        <v>#DIV/0!</v>
      </c>
    </row>
    <row r="46" spans="1:12" x14ac:dyDescent="0.35">
      <c r="A46" s="40" t="s">
        <v>59</v>
      </c>
      <c r="B46" s="32" t="s">
        <v>60</v>
      </c>
      <c r="C46" s="34" t="s">
        <v>34</v>
      </c>
      <c r="D46" s="30" t="s">
        <v>24</v>
      </c>
      <c r="E46" s="177">
        <v>0.24</v>
      </c>
      <c r="F46" s="232"/>
      <c r="G46" s="218">
        <f t="shared" si="2"/>
        <v>0</v>
      </c>
      <c r="I46" s="5" t="s">
        <v>41</v>
      </c>
      <c r="J46" s="10"/>
      <c r="K46" s="12" t="e">
        <f>(J46/$J$47)</f>
        <v>#DIV/0!</v>
      </c>
    </row>
    <row r="47" spans="1:12" x14ac:dyDescent="0.35">
      <c r="A47" s="19" t="s">
        <v>52</v>
      </c>
      <c r="B47" s="24" t="s">
        <v>61</v>
      </c>
      <c r="C47" s="19" t="s">
        <v>34</v>
      </c>
      <c r="D47" s="29" t="s">
        <v>24</v>
      </c>
      <c r="E47" s="175">
        <v>0.37330000000000002</v>
      </c>
      <c r="F47" s="216"/>
      <c r="G47" s="217">
        <f t="shared" ref="G47" si="3">E47*F47</f>
        <v>0</v>
      </c>
      <c r="I47" s="5" t="s">
        <v>44</v>
      </c>
      <c r="J47" s="10">
        <f>SUM(J43:J46)</f>
        <v>0</v>
      </c>
      <c r="K47" s="12" t="e">
        <f>SUM(K43:K46)</f>
        <v>#DIV/0!</v>
      </c>
      <c r="L47" s="11" t="s">
        <v>45</v>
      </c>
    </row>
    <row r="48" spans="1:12" x14ac:dyDescent="0.35">
      <c r="A48" s="49"/>
      <c r="C48" s="50"/>
    </row>
    <row r="49" spans="1:12" ht="15" customHeight="1" x14ac:dyDescent="0.35">
      <c r="A49" s="110">
        <v>98055</v>
      </c>
      <c r="B49" s="101" t="s">
        <v>62</v>
      </c>
      <c r="C49" s="53" t="s">
        <v>15</v>
      </c>
      <c r="D49" s="35"/>
      <c r="E49" s="172"/>
      <c r="F49" s="221"/>
      <c r="G49" s="219"/>
    </row>
    <row r="50" spans="1:12" ht="29" x14ac:dyDescent="0.35">
      <c r="A50" s="53" t="s">
        <v>16</v>
      </c>
      <c r="B50" s="61" t="s">
        <v>63</v>
      </c>
      <c r="C50" s="25" t="s">
        <v>18</v>
      </c>
      <c r="D50" s="25" t="s">
        <v>19</v>
      </c>
      <c r="E50" s="174">
        <v>0.60009999999999997</v>
      </c>
      <c r="F50" s="233"/>
      <c r="G50" s="219">
        <f>E50*F50</f>
        <v>0</v>
      </c>
    </row>
    <row r="51" spans="1:12" ht="29" x14ac:dyDescent="0.35">
      <c r="A51" s="53" t="s">
        <v>20</v>
      </c>
      <c r="B51" s="57" t="s">
        <v>17</v>
      </c>
      <c r="C51" s="25" t="s">
        <v>21</v>
      </c>
      <c r="D51" s="25" t="s">
        <v>19</v>
      </c>
      <c r="E51" s="174">
        <v>1.2230000000000001</v>
      </c>
      <c r="F51" s="221"/>
      <c r="G51" s="219">
        <f t="shared" ref="G51:G58" si="4">E51*F51</f>
        <v>0</v>
      </c>
    </row>
    <row r="52" spans="1:12" x14ac:dyDescent="0.35">
      <c r="A52" s="40" t="s">
        <v>64</v>
      </c>
      <c r="B52" s="32" t="s">
        <v>65</v>
      </c>
      <c r="C52" s="25" t="s">
        <v>15</v>
      </c>
      <c r="D52" s="40" t="s">
        <v>24</v>
      </c>
      <c r="E52" s="177">
        <v>5</v>
      </c>
      <c r="F52" s="221"/>
      <c r="G52" s="219">
        <f t="shared" si="4"/>
        <v>0</v>
      </c>
    </row>
    <row r="53" spans="1:12" x14ac:dyDescent="0.35">
      <c r="A53" s="40" t="s">
        <v>25</v>
      </c>
      <c r="B53" s="31" t="s">
        <v>26</v>
      </c>
      <c r="C53" s="45" t="s">
        <v>27</v>
      </c>
      <c r="D53" s="19" t="s">
        <v>28</v>
      </c>
      <c r="E53" s="177">
        <v>3.0238999999999998</v>
      </c>
      <c r="F53" s="233"/>
      <c r="G53" s="219">
        <f t="shared" si="4"/>
        <v>0</v>
      </c>
    </row>
    <row r="54" spans="1:12" x14ac:dyDescent="0.35">
      <c r="A54" s="38" t="s">
        <v>29</v>
      </c>
      <c r="B54" s="17" t="s">
        <v>30</v>
      </c>
      <c r="C54" s="62" t="s">
        <v>27</v>
      </c>
      <c r="D54" s="37" t="s">
        <v>28</v>
      </c>
      <c r="E54" s="175">
        <v>2.3759000000000001</v>
      </c>
      <c r="F54" s="232"/>
      <c r="G54" s="219">
        <f t="shared" si="4"/>
        <v>0</v>
      </c>
      <c r="I54" s="5" t="s">
        <v>31</v>
      </c>
      <c r="J54" s="10"/>
      <c r="K54" s="12" t="e">
        <f>(J54/$J$58)</f>
        <v>#DIV/0!</v>
      </c>
    </row>
    <row r="55" spans="1:12" x14ac:dyDescent="0.35">
      <c r="A55" s="37" t="s">
        <v>32</v>
      </c>
      <c r="B55" s="35" t="s">
        <v>33</v>
      </c>
      <c r="C55" s="40" t="s">
        <v>34</v>
      </c>
      <c r="D55" s="53" t="s">
        <v>19</v>
      </c>
      <c r="E55" s="177">
        <v>0.1086</v>
      </c>
      <c r="F55" s="234"/>
      <c r="G55" s="219">
        <f t="shared" si="4"/>
        <v>0</v>
      </c>
      <c r="I55" s="5" t="s">
        <v>35</v>
      </c>
      <c r="J55" s="10"/>
      <c r="K55" s="12" t="e">
        <f>(J55/$J$58)</f>
        <v>#DIV/0!</v>
      </c>
    </row>
    <row r="56" spans="1:12" x14ac:dyDescent="0.35">
      <c r="A56" s="37" t="s">
        <v>36</v>
      </c>
      <c r="B56" s="35" t="s">
        <v>37</v>
      </c>
      <c r="C56" s="19" t="s">
        <v>34</v>
      </c>
      <c r="D56" s="19" t="s">
        <v>24</v>
      </c>
      <c r="E56" s="175">
        <v>1.54E-2</v>
      </c>
      <c r="F56" s="224"/>
      <c r="G56" s="219">
        <f t="shared" si="4"/>
        <v>0</v>
      </c>
      <c r="I56" s="5" t="s">
        <v>38</v>
      </c>
      <c r="J56" s="10"/>
      <c r="K56" s="12" t="e">
        <f>(J56/$J$58)</f>
        <v>#DIV/0!</v>
      </c>
    </row>
    <row r="57" spans="1:12" x14ac:dyDescent="0.35">
      <c r="A57" s="38" t="s">
        <v>59</v>
      </c>
      <c r="B57" s="17" t="s">
        <v>60</v>
      </c>
      <c r="C57" s="27" t="s">
        <v>34</v>
      </c>
      <c r="D57" s="19" t="s">
        <v>24</v>
      </c>
      <c r="E57" s="177">
        <v>0.38140000000000002</v>
      </c>
      <c r="F57" s="223"/>
      <c r="G57" s="219">
        <f t="shared" si="4"/>
        <v>0</v>
      </c>
      <c r="I57" s="5" t="s">
        <v>41</v>
      </c>
      <c r="J57" s="10"/>
      <c r="K57" s="12" t="e">
        <f>(J57/$J$58)</f>
        <v>#DIV/0!</v>
      </c>
    </row>
    <row r="58" spans="1:12" x14ac:dyDescent="0.35">
      <c r="A58" s="38" t="s">
        <v>52</v>
      </c>
      <c r="B58" s="17" t="s">
        <v>61</v>
      </c>
      <c r="C58" s="27" t="s">
        <v>34</v>
      </c>
      <c r="D58" s="38" t="s">
        <v>24</v>
      </c>
      <c r="E58" s="175">
        <v>0.56410000000000005</v>
      </c>
      <c r="F58" s="230"/>
      <c r="G58" s="220">
        <f t="shared" si="4"/>
        <v>0</v>
      </c>
      <c r="I58" s="5" t="s">
        <v>44</v>
      </c>
      <c r="J58" s="10">
        <f>SUM(J54:J57)</f>
        <v>0</v>
      </c>
      <c r="K58" s="12" t="e">
        <f>SUM(K54:K57)</f>
        <v>#DIV/0!</v>
      </c>
      <c r="L58" s="11" t="s">
        <v>45</v>
      </c>
    </row>
    <row r="60" spans="1:12" x14ac:dyDescent="0.35">
      <c r="A60" s="94">
        <v>98056</v>
      </c>
      <c r="B60" s="93" t="s">
        <v>66</v>
      </c>
      <c r="C60" s="25" t="s">
        <v>15</v>
      </c>
      <c r="D60" s="31"/>
      <c r="E60" s="172"/>
      <c r="F60" s="221"/>
      <c r="G60" s="221"/>
    </row>
    <row r="61" spans="1:12" ht="29" x14ac:dyDescent="0.35">
      <c r="A61" s="53" t="s">
        <v>16</v>
      </c>
      <c r="B61" s="61" t="s">
        <v>67</v>
      </c>
      <c r="C61" s="25" t="s">
        <v>18</v>
      </c>
      <c r="D61" s="59" t="s">
        <v>19</v>
      </c>
      <c r="E61" s="174">
        <v>0.72570000000000001</v>
      </c>
      <c r="F61" s="232"/>
      <c r="G61" s="219">
        <f>E61*F61</f>
        <v>0</v>
      </c>
    </row>
    <row r="62" spans="1:12" ht="29" x14ac:dyDescent="0.35">
      <c r="A62" s="25" t="s">
        <v>20</v>
      </c>
      <c r="B62" s="61" t="s">
        <v>68</v>
      </c>
      <c r="C62" s="25" t="s">
        <v>21</v>
      </c>
      <c r="D62" s="53" t="s">
        <v>19</v>
      </c>
      <c r="E62" s="174">
        <v>1.4790000000000001</v>
      </c>
      <c r="F62" s="232"/>
      <c r="G62" s="219">
        <f t="shared" ref="G62:G69" si="5">E62*F62</f>
        <v>0</v>
      </c>
    </row>
    <row r="63" spans="1:12" x14ac:dyDescent="0.35">
      <c r="A63" s="40" t="s">
        <v>64</v>
      </c>
      <c r="B63" s="31" t="s">
        <v>65</v>
      </c>
      <c r="C63" s="25" t="s">
        <v>15</v>
      </c>
      <c r="D63" s="37" t="s">
        <v>24</v>
      </c>
      <c r="E63" s="175">
        <v>6</v>
      </c>
      <c r="F63" s="232"/>
      <c r="G63" s="219">
        <f t="shared" si="5"/>
        <v>0</v>
      </c>
    </row>
    <row r="64" spans="1:12" x14ac:dyDescent="0.35">
      <c r="A64" s="40" t="s">
        <v>25</v>
      </c>
      <c r="B64" s="17" t="s">
        <v>26</v>
      </c>
      <c r="C64" s="19" t="s">
        <v>27</v>
      </c>
      <c r="D64" s="19" t="s">
        <v>28</v>
      </c>
      <c r="E64" s="176">
        <v>3.5762999999999998</v>
      </c>
      <c r="F64" s="233"/>
      <c r="G64" s="219">
        <f t="shared" si="5"/>
        <v>0</v>
      </c>
    </row>
    <row r="65" spans="1:12" x14ac:dyDescent="0.35">
      <c r="A65" s="19" t="s">
        <v>29</v>
      </c>
      <c r="B65" t="s">
        <v>30</v>
      </c>
      <c r="C65" s="40" t="s">
        <v>27</v>
      </c>
      <c r="D65" s="37" t="s">
        <v>28</v>
      </c>
      <c r="E65" s="177">
        <v>2.81</v>
      </c>
      <c r="F65" s="233"/>
      <c r="G65" s="219">
        <f t="shared" si="5"/>
        <v>0</v>
      </c>
      <c r="I65" s="5" t="s">
        <v>31</v>
      </c>
      <c r="J65" s="10"/>
      <c r="K65" s="12" t="e">
        <f>(J65/$J$69)</f>
        <v>#DIV/0!</v>
      </c>
    </row>
    <row r="66" spans="1:12" x14ac:dyDescent="0.35">
      <c r="A66" s="37" t="s">
        <v>32</v>
      </c>
      <c r="B66" s="31" t="s">
        <v>33</v>
      </c>
      <c r="C66" s="40" t="s">
        <v>34</v>
      </c>
      <c r="D66" s="53" t="s">
        <v>19</v>
      </c>
      <c r="E66" s="175">
        <v>0.12709999999999999</v>
      </c>
      <c r="F66" s="232"/>
      <c r="G66" s="219">
        <f t="shared" si="5"/>
        <v>0</v>
      </c>
      <c r="I66" s="5" t="s">
        <v>35</v>
      </c>
      <c r="J66" s="10"/>
      <c r="K66" s="12" t="e">
        <f>(J66/$J$69)</f>
        <v>#DIV/0!</v>
      </c>
    </row>
    <row r="67" spans="1:12" x14ac:dyDescent="0.35">
      <c r="A67" s="37" t="s">
        <v>36</v>
      </c>
      <c r="B67" s="31" t="s">
        <v>37</v>
      </c>
      <c r="C67" s="40" t="s">
        <v>34</v>
      </c>
      <c r="D67" s="37" t="s">
        <v>24</v>
      </c>
      <c r="E67" s="177">
        <v>1.54E-2</v>
      </c>
      <c r="F67" s="232"/>
      <c r="G67" s="219">
        <f t="shared" si="5"/>
        <v>0</v>
      </c>
      <c r="I67" s="5" t="s">
        <v>38</v>
      </c>
      <c r="J67" s="10"/>
      <c r="K67" s="12" t="e">
        <f>(J67/$J$69)</f>
        <v>#DIV/0!</v>
      </c>
    </row>
    <row r="68" spans="1:12" x14ac:dyDescent="0.35">
      <c r="A68" s="19" t="s">
        <v>59</v>
      </c>
      <c r="B68" s="17" t="s">
        <v>60</v>
      </c>
      <c r="C68" s="19" t="s">
        <v>34</v>
      </c>
      <c r="D68" s="19" t="s">
        <v>24</v>
      </c>
      <c r="E68" s="177">
        <v>0.38140000000000002</v>
      </c>
      <c r="F68" s="222"/>
      <c r="G68" s="219">
        <f>E68*F68</f>
        <v>0</v>
      </c>
      <c r="I68" s="5" t="s">
        <v>41</v>
      </c>
      <c r="J68" s="10"/>
      <c r="K68" s="12" t="e">
        <f>(J68/$J$69)</f>
        <v>#DIV/0!</v>
      </c>
    </row>
    <row r="69" spans="1:12" x14ac:dyDescent="0.35">
      <c r="A69" s="19" t="s">
        <v>52</v>
      </c>
      <c r="B69" s="17" t="s">
        <v>61</v>
      </c>
      <c r="C69" s="19" t="s">
        <v>34</v>
      </c>
      <c r="D69" s="38" t="s">
        <v>24</v>
      </c>
      <c r="E69" s="175">
        <v>0.56410000000000005</v>
      </c>
      <c r="F69" s="231"/>
      <c r="G69" s="220">
        <f t="shared" si="5"/>
        <v>0</v>
      </c>
      <c r="I69" s="5" t="s">
        <v>44</v>
      </c>
      <c r="J69" s="10">
        <f>SUM(J65:J68)</f>
        <v>0</v>
      </c>
      <c r="K69" s="12" t="e">
        <f>SUM(K65:K68)</f>
        <v>#DIV/0!</v>
      </c>
      <c r="L69" s="11" t="s">
        <v>45</v>
      </c>
    </row>
    <row r="71" spans="1:12" x14ac:dyDescent="0.35">
      <c r="A71" s="94">
        <v>98057</v>
      </c>
      <c r="B71" s="93" t="s">
        <v>69</v>
      </c>
      <c r="C71" s="25" t="s">
        <v>15</v>
      </c>
      <c r="D71" s="31"/>
      <c r="E71" s="172"/>
      <c r="F71" s="221"/>
      <c r="G71" s="221"/>
    </row>
    <row r="72" spans="1:12" ht="29" x14ac:dyDescent="0.35">
      <c r="A72" s="37" t="s">
        <v>16</v>
      </c>
      <c r="B72" s="57" t="s">
        <v>67</v>
      </c>
      <c r="C72" s="25" t="s">
        <v>18</v>
      </c>
      <c r="D72" s="25" t="s">
        <v>19</v>
      </c>
      <c r="E72" s="174">
        <v>0.70040000000000002</v>
      </c>
      <c r="F72" s="221"/>
      <c r="G72" s="219">
        <f>E72*F72</f>
        <v>0</v>
      </c>
    </row>
    <row r="73" spans="1:12" ht="29" x14ac:dyDescent="0.35">
      <c r="A73" s="40" t="s">
        <v>20</v>
      </c>
      <c r="B73" s="55" t="s">
        <v>17</v>
      </c>
      <c r="C73" s="25" t="s">
        <v>21</v>
      </c>
      <c r="D73" s="25" t="s">
        <v>19</v>
      </c>
      <c r="E73" s="177">
        <v>1.4273</v>
      </c>
      <c r="F73" s="221"/>
      <c r="G73" s="219">
        <f t="shared" ref="G73:G78" si="6">E73*F73</f>
        <v>0</v>
      </c>
    </row>
    <row r="74" spans="1:12" x14ac:dyDescent="0.35">
      <c r="A74" s="37" t="s">
        <v>70</v>
      </c>
      <c r="B74" s="31" t="s">
        <v>71</v>
      </c>
      <c r="C74" s="25" t="s">
        <v>15</v>
      </c>
      <c r="D74" s="40" t="s">
        <v>24</v>
      </c>
      <c r="E74" s="177">
        <v>5</v>
      </c>
      <c r="F74" s="221"/>
      <c r="G74" s="219">
        <f t="shared" si="6"/>
        <v>0</v>
      </c>
    </row>
    <row r="75" spans="1:12" x14ac:dyDescent="0.35">
      <c r="A75" s="19" t="s">
        <v>25</v>
      </c>
      <c r="B75" s="17" t="s">
        <v>26</v>
      </c>
      <c r="C75" s="19" t="s">
        <v>27</v>
      </c>
      <c r="D75" s="19" t="s">
        <v>28</v>
      </c>
      <c r="E75" s="175">
        <v>3.6057000000000001</v>
      </c>
      <c r="F75" s="222"/>
      <c r="G75" s="219">
        <f t="shared" si="6"/>
        <v>0</v>
      </c>
    </row>
    <row r="76" spans="1:12" x14ac:dyDescent="0.35">
      <c r="A76" s="19" t="s">
        <v>29</v>
      </c>
      <c r="B76" s="17" t="s">
        <v>30</v>
      </c>
      <c r="C76" s="19" t="s">
        <v>27</v>
      </c>
      <c r="D76" s="19" t="s">
        <v>28</v>
      </c>
      <c r="E76" s="175">
        <v>2.8331</v>
      </c>
      <c r="F76" s="222"/>
      <c r="G76" s="219">
        <f t="shared" si="6"/>
        <v>0</v>
      </c>
      <c r="I76" s="5" t="s">
        <v>31</v>
      </c>
      <c r="J76" s="10"/>
      <c r="K76" s="12" t="e">
        <f>(J76/$J$80)</f>
        <v>#DIV/0!</v>
      </c>
    </row>
    <row r="77" spans="1:12" x14ac:dyDescent="0.35">
      <c r="A77" s="19" t="s">
        <v>32</v>
      </c>
      <c r="B77" s="17" t="s">
        <v>33</v>
      </c>
      <c r="C77" s="19" t="s">
        <v>34</v>
      </c>
      <c r="D77" s="20" t="s">
        <v>19</v>
      </c>
      <c r="E77" s="177">
        <v>0.13139999999999999</v>
      </c>
      <c r="F77" s="222"/>
      <c r="G77" s="219">
        <f>E77*F77</f>
        <v>0</v>
      </c>
      <c r="I77" s="5" t="s">
        <v>35</v>
      </c>
      <c r="J77" s="10"/>
      <c r="K77" s="12" t="e">
        <f>(J77/$J$80)</f>
        <v>#DIV/0!</v>
      </c>
    </row>
    <row r="78" spans="1:12" x14ac:dyDescent="0.35">
      <c r="A78" s="40" t="s">
        <v>36</v>
      </c>
      <c r="B78" s="31" t="s">
        <v>37</v>
      </c>
      <c r="C78" s="40" t="s">
        <v>34</v>
      </c>
      <c r="D78" s="37" t="s">
        <v>24</v>
      </c>
      <c r="E78" s="175">
        <v>1.54E-2</v>
      </c>
      <c r="F78" s="232"/>
      <c r="G78" s="219">
        <f t="shared" si="6"/>
        <v>0</v>
      </c>
      <c r="I78" s="5" t="s">
        <v>38</v>
      </c>
      <c r="J78" s="10"/>
      <c r="K78" s="12" t="e">
        <f>(J78/$J$80)</f>
        <v>#DIV/0!</v>
      </c>
    </row>
    <row r="79" spans="1:12" x14ac:dyDescent="0.35">
      <c r="A79" s="40" t="s">
        <v>59</v>
      </c>
      <c r="B79" s="31" t="s">
        <v>60</v>
      </c>
      <c r="C79" s="40" t="s">
        <v>34</v>
      </c>
      <c r="D79" s="37" t="s">
        <v>24</v>
      </c>
      <c r="E79" s="177">
        <v>0.55420000000000003</v>
      </c>
      <c r="F79" s="232"/>
      <c r="G79" s="219">
        <f>E79*F79</f>
        <v>0</v>
      </c>
      <c r="I79" s="5" t="s">
        <v>41</v>
      </c>
      <c r="J79" s="10"/>
      <c r="K79" s="12" t="e">
        <f>(J79/$J$80)</f>
        <v>#DIV/0!</v>
      </c>
    </row>
    <row r="80" spans="1:12" x14ac:dyDescent="0.35">
      <c r="A80" s="19" t="s">
        <v>52</v>
      </c>
      <c r="B80" s="17" t="s">
        <v>61</v>
      </c>
      <c r="C80" s="19" t="s">
        <v>34</v>
      </c>
      <c r="D80" s="19" t="s">
        <v>24</v>
      </c>
      <c r="E80" s="175">
        <v>0.79420000000000002</v>
      </c>
      <c r="F80" s="230"/>
      <c r="G80" s="220">
        <f>E80*F80</f>
        <v>0</v>
      </c>
      <c r="I80" s="5" t="s">
        <v>44</v>
      </c>
      <c r="J80" s="10">
        <f>SUM(J76:J79)</f>
        <v>0</v>
      </c>
      <c r="K80" s="12" t="e">
        <f>SUM(K76:K79)</f>
        <v>#DIV/0!</v>
      </c>
      <c r="L80" s="11" t="s">
        <v>45</v>
      </c>
    </row>
    <row r="82" spans="1:7" ht="15" customHeight="1" x14ac:dyDescent="0.35">
      <c r="A82" s="109">
        <v>98066</v>
      </c>
      <c r="B82" s="95" t="s">
        <v>72</v>
      </c>
      <c r="C82" s="20" t="s">
        <v>15</v>
      </c>
      <c r="D82" s="31"/>
      <c r="E82" s="172"/>
      <c r="F82" s="222"/>
      <c r="G82" s="222"/>
    </row>
    <row r="83" spans="1:7" x14ac:dyDescent="0.35">
      <c r="A83" s="40" t="s">
        <v>73</v>
      </c>
      <c r="B83" s="31" t="s">
        <v>74</v>
      </c>
      <c r="C83" s="37" t="s">
        <v>75</v>
      </c>
      <c r="D83" s="20" t="s">
        <v>19</v>
      </c>
      <c r="E83" s="175">
        <v>1.9400000000000001E-2</v>
      </c>
      <c r="F83" s="232"/>
      <c r="G83" s="223">
        <f>E83*F83</f>
        <v>0</v>
      </c>
    </row>
    <row r="84" spans="1:7" x14ac:dyDescent="0.35">
      <c r="A84" s="40" t="s">
        <v>76</v>
      </c>
      <c r="B84" s="31" t="s">
        <v>77</v>
      </c>
      <c r="C84" s="37" t="s">
        <v>78</v>
      </c>
      <c r="D84" s="40" t="s">
        <v>19</v>
      </c>
      <c r="E84" s="177">
        <v>0.42180000000000001</v>
      </c>
      <c r="F84" s="232"/>
      <c r="G84" s="223">
        <f t="shared" ref="G84:G101" si="7">E84*F84</f>
        <v>0</v>
      </c>
    </row>
    <row r="85" spans="1:7" x14ac:dyDescent="0.35">
      <c r="A85" s="37" t="s">
        <v>79</v>
      </c>
      <c r="B85" s="31" t="s">
        <v>80</v>
      </c>
      <c r="C85" s="40" t="s">
        <v>78</v>
      </c>
      <c r="D85" s="40" t="s">
        <v>19</v>
      </c>
      <c r="E85" s="177">
        <v>0.50160000000000005</v>
      </c>
      <c r="F85" s="221"/>
      <c r="G85" s="223">
        <f t="shared" si="7"/>
        <v>0</v>
      </c>
    </row>
    <row r="86" spans="1:7" x14ac:dyDescent="0.35">
      <c r="A86" s="40" t="s">
        <v>81</v>
      </c>
      <c r="B86" s="31" t="s">
        <v>82</v>
      </c>
      <c r="C86" s="40" t="s">
        <v>83</v>
      </c>
      <c r="D86" s="37" t="s">
        <v>19</v>
      </c>
      <c r="E86" s="177">
        <v>4.4499999999999998E-2</v>
      </c>
      <c r="F86" s="232"/>
      <c r="G86" s="223">
        <f t="shared" si="7"/>
        <v>0</v>
      </c>
    </row>
    <row r="87" spans="1:7" ht="29" x14ac:dyDescent="0.35">
      <c r="A87" s="25" t="s">
        <v>16</v>
      </c>
      <c r="B87" s="57" t="s">
        <v>63</v>
      </c>
      <c r="C87" s="25" t="s">
        <v>18</v>
      </c>
      <c r="D87" s="53" t="s">
        <v>19</v>
      </c>
      <c r="E87" s="173">
        <v>7.0499999999999993E-2</v>
      </c>
      <c r="F87" s="232"/>
      <c r="G87" s="219">
        <f t="shared" si="7"/>
        <v>0</v>
      </c>
    </row>
    <row r="88" spans="1:7" ht="43.5" x14ac:dyDescent="0.35">
      <c r="A88" s="53" t="s">
        <v>20</v>
      </c>
      <c r="B88" s="57" t="s">
        <v>84</v>
      </c>
      <c r="C88" s="63" t="s">
        <v>21</v>
      </c>
      <c r="D88" s="53" t="s">
        <v>19</v>
      </c>
      <c r="E88" s="174">
        <v>0.14369999999999999</v>
      </c>
      <c r="F88" s="234"/>
      <c r="G88" s="219">
        <f t="shared" si="7"/>
        <v>0</v>
      </c>
    </row>
    <row r="89" spans="1:7" x14ac:dyDescent="0.35">
      <c r="A89" s="37" t="s">
        <v>85</v>
      </c>
      <c r="B89" s="31" t="s">
        <v>86</v>
      </c>
      <c r="C89" s="40" t="s">
        <v>78</v>
      </c>
      <c r="D89" s="37" t="s">
        <v>19</v>
      </c>
      <c r="E89" s="175">
        <v>1.5731999999999999</v>
      </c>
      <c r="F89" s="232"/>
      <c r="G89" s="219">
        <f t="shared" si="7"/>
        <v>0</v>
      </c>
    </row>
    <row r="90" spans="1:7" x14ac:dyDescent="0.35">
      <c r="A90" s="40" t="s">
        <v>87</v>
      </c>
      <c r="B90" s="31" t="s">
        <v>88</v>
      </c>
      <c r="C90" s="40" t="s">
        <v>15</v>
      </c>
      <c r="D90" s="37" t="s">
        <v>19</v>
      </c>
      <c r="E90" s="175">
        <v>1403.8646000000001</v>
      </c>
      <c r="F90" s="232"/>
      <c r="G90" s="219">
        <f t="shared" si="7"/>
        <v>0</v>
      </c>
    </row>
    <row r="91" spans="1:7" x14ac:dyDescent="0.35">
      <c r="A91" s="40" t="s">
        <v>89</v>
      </c>
      <c r="B91" s="31" t="s">
        <v>90</v>
      </c>
      <c r="C91" s="40" t="s">
        <v>34</v>
      </c>
      <c r="D91" s="40" t="s">
        <v>19</v>
      </c>
      <c r="E91" s="192">
        <v>8.8200000000000001E-2</v>
      </c>
      <c r="F91" s="233"/>
      <c r="G91" s="219">
        <f t="shared" si="7"/>
        <v>0</v>
      </c>
    </row>
    <row r="92" spans="1:7" x14ac:dyDescent="0.35">
      <c r="A92" s="40" t="s">
        <v>25</v>
      </c>
      <c r="B92" s="31" t="s">
        <v>91</v>
      </c>
      <c r="C92" s="40" t="s">
        <v>27</v>
      </c>
      <c r="D92" s="40" t="s">
        <v>28</v>
      </c>
      <c r="E92" s="177">
        <v>30.4787</v>
      </c>
      <c r="F92" s="221"/>
      <c r="G92" s="219">
        <f t="shared" si="7"/>
        <v>0</v>
      </c>
    </row>
    <row r="93" spans="1:7" x14ac:dyDescent="0.35">
      <c r="A93" s="40" t="s">
        <v>29</v>
      </c>
      <c r="B93" s="36" t="s">
        <v>30</v>
      </c>
      <c r="C93" s="40" t="s">
        <v>27</v>
      </c>
      <c r="D93" s="40" t="s">
        <v>28</v>
      </c>
      <c r="E93" s="177">
        <v>23.947600000000001</v>
      </c>
      <c r="F93" s="221"/>
      <c r="G93" s="219">
        <f t="shared" si="7"/>
        <v>0</v>
      </c>
    </row>
    <row r="94" spans="1:7" x14ac:dyDescent="0.35">
      <c r="A94" s="19" t="s">
        <v>32</v>
      </c>
      <c r="B94" s="26" t="s">
        <v>33</v>
      </c>
      <c r="C94" s="19" t="s">
        <v>34</v>
      </c>
      <c r="D94" s="38" t="s">
        <v>19</v>
      </c>
      <c r="E94" s="175">
        <v>1.1576</v>
      </c>
      <c r="F94" s="231"/>
      <c r="G94" s="219">
        <f t="shared" si="7"/>
        <v>0</v>
      </c>
    </row>
    <row r="95" spans="1:7" x14ac:dyDescent="0.35">
      <c r="A95" s="19" t="s">
        <v>92</v>
      </c>
      <c r="B95" s="26" t="s">
        <v>93</v>
      </c>
      <c r="C95" s="19" t="s">
        <v>34</v>
      </c>
      <c r="D95" s="38" t="s">
        <v>19</v>
      </c>
      <c r="E95" s="175">
        <v>0.13600000000000001</v>
      </c>
      <c r="F95" s="231"/>
      <c r="G95" s="219">
        <f t="shared" si="7"/>
        <v>0</v>
      </c>
    </row>
    <row r="96" spans="1:7" x14ac:dyDescent="0.35">
      <c r="A96" s="19" t="s">
        <v>94</v>
      </c>
      <c r="B96" s="26" t="s">
        <v>95</v>
      </c>
      <c r="C96" s="19" t="s">
        <v>83</v>
      </c>
      <c r="D96" s="38" t="s">
        <v>19</v>
      </c>
      <c r="E96" s="175">
        <v>4.1955999999999998</v>
      </c>
      <c r="F96" s="231"/>
      <c r="G96" s="219">
        <f t="shared" si="7"/>
        <v>0</v>
      </c>
    </row>
    <row r="97" spans="1:12" x14ac:dyDescent="0.35">
      <c r="A97" s="19" t="s">
        <v>96</v>
      </c>
      <c r="B97" s="32" t="s">
        <v>97</v>
      </c>
      <c r="C97" s="40" t="s">
        <v>83</v>
      </c>
      <c r="D97" s="37" t="s">
        <v>19</v>
      </c>
      <c r="E97" s="177">
        <v>20.0124</v>
      </c>
      <c r="F97" s="234"/>
      <c r="G97" s="219">
        <f t="shared" si="7"/>
        <v>0</v>
      </c>
      <c r="I97" s="5" t="s">
        <v>31</v>
      </c>
      <c r="J97" s="10"/>
      <c r="K97" s="12" t="e">
        <f>(J97/$J$101)</f>
        <v>#DIV/0!</v>
      </c>
    </row>
    <row r="98" spans="1:12" x14ac:dyDescent="0.35">
      <c r="A98" s="37" t="s">
        <v>98</v>
      </c>
      <c r="B98" s="17" t="s">
        <v>99</v>
      </c>
      <c r="C98" s="19" t="s">
        <v>34</v>
      </c>
      <c r="D98" s="19" t="s">
        <v>19</v>
      </c>
      <c r="E98" s="177">
        <v>0.75390000000000001</v>
      </c>
      <c r="F98" s="222"/>
      <c r="G98" s="219">
        <f t="shared" si="7"/>
        <v>0</v>
      </c>
      <c r="I98" s="5" t="s">
        <v>35</v>
      </c>
      <c r="J98" s="10"/>
      <c r="K98" s="12" t="e">
        <f>(J98/$J$101)</f>
        <v>#DIV/0!</v>
      </c>
    </row>
    <row r="99" spans="1:12" x14ac:dyDescent="0.35">
      <c r="A99" s="19" t="s">
        <v>100</v>
      </c>
      <c r="B99" s="32" t="s">
        <v>101</v>
      </c>
      <c r="C99" s="40" t="s">
        <v>102</v>
      </c>
      <c r="D99" s="37" t="s">
        <v>24</v>
      </c>
      <c r="E99" s="175">
        <v>1.36</v>
      </c>
      <c r="F99" s="232"/>
      <c r="G99" s="219">
        <f t="shared" si="7"/>
        <v>0</v>
      </c>
      <c r="I99" s="5" t="s">
        <v>38</v>
      </c>
      <c r="J99" s="10"/>
      <c r="K99" s="12" t="e">
        <f>(J99/$J$101)</f>
        <v>#DIV/0!</v>
      </c>
    </row>
    <row r="100" spans="1:12" x14ac:dyDescent="0.35">
      <c r="A100" s="37" t="s">
        <v>103</v>
      </c>
      <c r="B100" s="31" t="s">
        <v>104</v>
      </c>
      <c r="C100" s="37" t="s">
        <v>34</v>
      </c>
      <c r="D100" s="37" t="s">
        <v>24</v>
      </c>
      <c r="E100" s="175">
        <v>0.23519999999999999</v>
      </c>
      <c r="F100" s="232"/>
      <c r="G100" s="219">
        <f t="shared" si="7"/>
        <v>0</v>
      </c>
      <c r="I100" s="5" t="s">
        <v>41</v>
      </c>
      <c r="J100" s="10"/>
      <c r="K100" s="12" t="e">
        <f>(J100/$J$101)</f>
        <v>#DIV/0!</v>
      </c>
    </row>
    <row r="101" spans="1:12" x14ac:dyDescent="0.35">
      <c r="A101" s="20" t="s">
        <v>52</v>
      </c>
      <c r="B101" s="60" t="s">
        <v>105</v>
      </c>
      <c r="C101" s="20" t="s">
        <v>34</v>
      </c>
      <c r="D101" s="20" t="s">
        <v>24</v>
      </c>
      <c r="E101" s="193">
        <v>0.29899999999999999</v>
      </c>
      <c r="F101" s="231"/>
      <c r="G101" s="220">
        <f t="shared" si="7"/>
        <v>0</v>
      </c>
      <c r="I101" s="5" t="s">
        <v>44</v>
      </c>
      <c r="J101" s="10">
        <f>SUM(J97:J100)</f>
        <v>0</v>
      </c>
      <c r="K101" s="12" t="e">
        <f>SUM(K97:K100)</f>
        <v>#DIV/0!</v>
      </c>
      <c r="L101" s="11" t="s">
        <v>45</v>
      </c>
    </row>
    <row r="103" spans="1:12" ht="15" customHeight="1" x14ac:dyDescent="0.35">
      <c r="A103" s="109">
        <v>98067</v>
      </c>
      <c r="B103" s="96" t="s">
        <v>106</v>
      </c>
      <c r="C103" s="20" t="s">
        <v>15</v>
      </c>
      <c r="D103" s="17"/>
      <c r="E103" s="172"/>
      <c r="F103" s="222"/>
      <c r="G103" s="222"/>
    </row>
    <row r="104" spans="1:12" x14ac:dyDescent="0.35">
      <c r="A104" s="40" t="s">
        <v>73</v>
      </c>
      <c r="B104" s="31" t="s">
        <v>107</v>
      </c>
      <c r="C104" s="40" t="s">
        <v>75</v>
      </c>
      <c r="D104" s="37" t="s">
        <v>19</v>
      </c>
      <c r="E104" s="177">
        <v>2.24E-2</v>
      </c>
      <c r="F104" s="216"/>
      <c r="G104" s="224">
        <f t="shared" ref="G104:G122" si="8">E104*F104</f>
        <v>0</v>
      </c>
    </row>
    <row r="105" spans="1:12" x14ac:dyDescent="0.35">
      <c r="A105" s="19" t="s">
        <v>76</v>
      </c>
      <c r="B105" s="28" t="s">
        <v>77</v>
      </c>
      <c r="C105" s="19" t="s">
        <v>78</v>
      </c>
      <c r="D105" s="19" t="s">
        <v>19</v>
      </c>
      <c r="E105" s="175">
        <v>0.4884</v>
      </c>
      <c r="F105" s="232"/>
      <c r="G105" s="224">
        <f t="shared" si="8"/>
        <v>0</v>
      </c>
    </row>
    <row r="106" spans="1:12" x14ac:dyDescent="0.35">
      <c r="A106" s="40" t="s">
        <v>79</v>
      </c>
      <c r="B106" s="35" t="s">
        <v>80</v>
      </c>
      <c r="C106" s="40" t="s">
        <v>78</v>
      </c>
      <c r="D106" s="40" t="s">
        <v>19</v>
      </c>
      <c r="E106" s="177">
        <v>0.58079999999999998</v>
      </c>
      <c r="F106" s="232"/>
      <c r="G106" s="224">
        <f t="shared" si="8"/>
        <v>0</v>
      </c>
    </row>
    <row r="107" spans="1:12" x14ac:dyDescent="0.35">
      <c r="A107" s="37" t="s">
        <v>81</v>
      </c>
      <c r="B107" s="35" t="s">
        <v>82</v>
      </c>
      <c r="C107" s="40" t="s">
        <v>83</v>
      </c>
      <c r="D107" s="40" t="s">
        <v>19</v>
      </c>
      <c r="E107" s="177">
        <v>5.1499999999999997E-2</v>
      </c>
      <c r="F107" s="223"/>
      <c r="G107" s="224">
        <f t="shared" si="8"/>
        <v>0</v>
      </c>
    </row>
    <row r="108" spans="1:12" ht="29" x14ac:dyDescent="0.35">
      <c r="A108" s="53" t="s">
        <v>16</v>
      </c>
      <c r="B108" s="61" t="s">
        <v>63</v>
      </c>
      <c r="C108" s="25" t="s">
        <v>18</v>
      </c>
      <c r="D108" s="25" t="s">
        <v>19</v>
      </c>
      <c r="E108" s="174">
        <v>9.2299999999999993E-2</v>
      </c>
      <c r="F108" s="221"/>
      <c r="G108" s="224">
        <f t="shared" si="8"/>
        <v>0</v>
      </c>
    </row>
    <row r="109" spans="1:12" ht="29" x14ac:dyDescent="0.35">
      <c r="A109" s="53" t="s">
        <v>20</v>
      </c>
      <c r="B109" s="57" t="s">
        <v>17</v>
      </c>
      <c r="C109" s="63" t="s">
        <v>21</v>
      </c>
      <c r="D109" s="25" t="s">
        <v>19</v>
      </c>
      <c r="E109" s="174">
        <v>0.18820000000000001</v>
      </c>
      <c r="F109" s="221"/>
      <c r="G109" s="224">
        <f t="shared" si="8"/>
        <v>0</v>
      </c>
    </row>
    <row r="110" spans="1:12" x14ac:dyDescent="0.35">
      <c r="A110" s="40" t="s">
        <v>85</v>
      </c>
      <c r="B110" s="31" t="s">
        <v>86</v>
      </c>
      <c r="C110" s="40" t="s">
        <v>78</v>
      </c>
      <c r="D110" s="40" t="s">
        <v>19</v>
      </c>
      <c r="E110" s="177">
        <v>1.8216000000000001</v>
      </c>
      <c r="F110" s="221"/>
      <c r="G110" s="224">
        <f t="shared" si="8"/>
        <v>0</v>
      </c>
    </row>
    <row r="111" spans="1:12" x14ac:dyDescent="0.35">
      <c r="A111" s="40" t="s">
        <v>87</v>
      </c>
      <c r="B111" s="31" t="s">
        <v>88</v>
      </c>
      <c r="C111" s="40" t="s">
        <v>15</v>
      </c>
      <c r="D111" s="40" t="s">
        <v>19</v>
      </c>
      <c r="E111" s="177">
        <v>1906.5918999999999</v>
      </c>
      <c r="F111" s="221"/>
      <c r="G111" s="224">
        <f t="shared" si="8"/>
        <v>0</v>
      </c>
    </row>
    <row r="112" spans="1:12" x14ac:dyDescent="0.35">
      <c r="A112" s="19" t="s">
        <v>89</v>
      </c>
      <c r="B112" s="36" t="s">
        <v>90</v>
      </c>
      <c r="C112" s="40" t="s">
        <v>34</v>
      </c>
      <c r="D112" s="40" t="s">
        <v>19</v>
      </c>
      <c r="E112" s="177">
        <v>0.1195</v>
      </c>
      <c r="F112" s="221"/>
      <c r="G112" s="224">
        <f t="shared" si="8"/>
        <v>0</v>
      </c>
    </row>
    <row r="113" spans="1:12" x14ac:dyDescent="0.35">
      <c r="A113" s="37" t="s">
        <v>25</v>
      </c>
      <c r="B113" s="31" t="s">
        <v>26</v>
      </c>
      <c r="C113" s="19" t="s">
        <v>27</v>
      </c>
      <c r="D113" s="19" t="s">
        <v>28</v>
      </c>
      <c r="E113" s="177">
        <v>41.419199999999996</v>
      </c>
      <c r="F113" s="222"/>
      <c r="G113" s="224">
        <f t="shared" si="8"/>
        <v>0</v>
      </c>
    </row>
    <row r="114" spans="1:12" x14ac:dyDescent="0.35">
      <c r="A114" s="40" t="s">
        <v>29</v>
      </c>
      <c r="B114" s="32" t="s">
        <v>30</v>
      </c>
      <c r="C114" s="34" t="s">
        <v>27</v>
      </c>
      <c r="D114" s="37" t="s">
        <v>28</v>
      </c>
      <c r="E114" s="177">
        <v>32.543599999999998</v>
      </c>
      <c r="F114" s="216"/>
      <c r="G114" s="224">
        <f t="shared" si="8"/>
        <v>0</v>
      </c>
    </row>
    <row r="115" spans="1:12" x14ac:dyDescent="0.35">
      <c r="A115" s="37" t="s">
        <v>32</v>
      </c>
      <c r="B115" s="31" t="s">
        <v>33</v>
      </c>
      <c r="C115" s="19" t="s">
        <v>34</v>
      </c>
      <c r="D115" s="19" t="s">
        <v>19</v>
      </c>
      <c r="E115" s="177">
        <v>1.58</v>
      </c>
      <c r="F115" s="232"/>
      <c r="G115" s="224">
        <f t="shared" si="8"/>
        <v>0</v>
      </c>
    </row>
    <row r="116" spans="1:12" x14ac:dyDescent="0.35">
      <c r="A116" s="53" t="s">
        <v>92</v>
      </c>
      <c r="B116" s="57" t="s">
        <v>93</v>
      </c>
      <c r="C116" s="34" t="s">
        <v>34</v>
      </c>
      <c r="D116" s="37" t="s">
        <v>19</v>
      </c>
      <c r="E116" s="174">
        <v>0.16</v>
      </c>
      <c r="F116" s="216"/>
      <c r="G116" s="224">
        <f t="shared" si="8"/>
        <v>0</v>
      </c>
    </row>
    <row r="117" spans="1:12" x14ac:dyDescent="0.35">
      <c r="A117" s="19" t="s">
        <v>94</v>
      </c>
      <c r="B117" s="31" t="s">
        <v>95</v>
      </c>
      <c r="C117" s="25" t="s">
        <v>83</v>
      </c>
      <c r="D117" s="25" t="s">
        <v>19</v>
      </c>
      <c r="E117" s="174">
        <v>4.9359999999999999</v>
      </c>
      <c r="F117" s="216"/>
      <c r="G117" s="224">
        <f t="shared" si="8"/>
        <v>0</v>
      </c>
    </row>
    <row r="118" spans="1:12" x14ac:dyDescent="0.35">
      <c r="A118" s="37" t="s">
        <v>96</v>
      </c>
      <c r="B118" s="17" t="s">
        <v>97</v>
      </c>
      <c r="C118" s="63" t="s">
        <v>83</v>
      </c>
      <c r="D118" s="25" t="s">
        <v>19</v>
      </c>
      <c r="E118" s="177">
        <v>25.680399999999999</v>
      </c>
      <c r="F118" s="216"/>
      <c r="G118" s="224">
        <f t="shared" si="8"/>
        <v>0</v>
      </c>
      <c r="I118" s="5" t="s">
        <v>31</v>
      </c>
      <c r="J118" s="10"/>
      <c r="K118" s="12" t="e">
        <f>(J118/$J$122)</f>
        <v>#DIV/0!</v>
      </c>
    </row>
    <row r="119" spans="1:12" x14ac:dyDescent="0.35">
      <c r="A119" s="37" t="s">
        <v>98</v>
      </c>
      <c r="B119" s="35" t="s">
        <v>108</v>
      </c>
      <c r="C119" s="19" t="s">
        <v>34</v>
      </c>
      <c r="D119" s="19" t="s">
        <v>19</v>
      </c>
      <c r="E119" s="175">
        <v>0.96740000000000004</v>
      </c>
      <c r="F119" s="232"/>
      <c r="G119" s="224">
        <f t="shared" si="8"/>
        <v>0</v>
      </c>
      <c r="I119" s="5" t="s">
        <v>35</v>
      </c>
      <c r="J119" s="10"/>
      <c r="K119" s="12" t="e">
        <f>(J119/$J$122)</f>
        <v>#DIV/0!</v>
      </c>
    </row>
    <row r="120" spans="1:12" x14ac:dyDescent="0.35">
      <c r="A120" s="37" t="s">
        <v>100</v>
      </c>
      <c r="B120" s="35" t="s">
        <v>101</v>
      </c>
      <c r="C120" s="40" t="s">
        <v>102</v>
      </c>
      <c r="D120" s="40" t="s">
        <v>24</v>
      </c>
      <c r="E120" s="177">
        <v>1.6</v>
      </c>
      <c r="F120" s="232"/>
      <c r="G120" s="224">
        <f t="shared" si="8"/>
        <v>0</v>
      </c>
      <c r="I120" s="5" t="s">
        <v>38</v>
      </c>
      <c r="J120" s="10"/>
      <c r="K120" s="12" t="e">
        <f>(J120/$J$122)</f>
        <v>#DIV/0!</v>
      </c>
    </row>
    <row r="121" spans="1:12" x14ac:dyDescent="0.35">
      <c r="A121" s="37" t="s">
        <v>103</v>
      </c>
      <c r="B121" s="35" t="s">
        <v>104</v>
      </c>
      <c r="C121" s="40" t="s">
        <v>34</v>
      </c>
      <c r="D121" s="37" t="s">
        <v>24</v>
      </c>
      <c r="E121" s="175">
        <v>0.31359999999999999</v>
      </c>
      <c r="F121" s="221"/>
      <c r="G121" s="225">
        <f t="shared" si="8"/>
        <v>0</v>
      </c>
      <c r="I121" s="5" t="s">
        <v>41</v>
      </c>
      <c r="J121" s="10"/>
      <c r="K121" s="12" t="e">
        <f>(J121/$J$122)</f>
        <v>#DIV/0!</v>
      </c>
    </row>
    <row r="122" spans="1:12" x14ac:dyDescent="0.35">
      <c r="A122" s="20" t="s">
        <v>52</v>
      </c>
      <c r="B122" s="18" t="s">
        <v>105</v>
      </c>
      <c r="C122" s="20" t="s">
        <v>34</v>
      </c>
      <c r="D122" s="52" t="s">
        <v>24</v>
      </c>
      <c r="E122" s="194">
        <v>0.40500000000000003</v>
      </c>
      <c r="F122" s="222"/>
      <c r="G122" s="224">
        <f t="shared" si="8"/>
        <v>0</v>
      </c>
      <c r="I122" s="5" t="s">
        <v>44</v>
      </c>
      <c r="J122" s="10">
        <f>SUM(J118:J121)</f>
        <v>0</v>
      </c>
      <c r="K122" s="12" t="e">
        <f>SUM(K118:K121)</f>
        <v>#DIV/0!</v>
      </c>
      <c r="L122" s="11" t="s">
        <v>45</v>
      </c>
    </row>
    <row r="124" spans="1:12" x14ac:dyDescent="0.35">
      <c r="A124" s="108">
        <v>98068</v>
      </c>
      <c r="B124" s="100" t="s">
        <v>109</v>
      </c>
      <c r="C124" s="40" t="s">
        <v>15</v>
      </c>
      <c r="D124" s="31"/>
      <c r="E124" s="172"/>
      <c r="F124" s="221"/>
      <c r="G124" s="221"/>
    </row>
    <row r="125" spans="1:12" x14ac:dyDescent="0.35">
      <c r="A125" s="6" t="s">
        <v>73</v>
      </c>
      <c r="B125" s="5" t="s">
        <v>107</v>
      </c>
      <c r="C125" s="15" t="s">
        <v>75</v>
      </c>
      <c r="D125" s="15" t="s">
        <v>19</v>
      </c>
      <c r="E125" s="187">
        <v>2.75E-2</v>
      </c>
      <c r="F125" s="204"/>
      <c r="G125" s="204">
        <f>E125*F125</f>
        <v>0</v>
      </c>
    </row>
    <row r="126" spans="1:12" x14ac:dyDescent="0.35">
      <c r="A126" s="6" t="s">
        <v>76</v>
      </c>
      <c r="B126" s="5" t="s">
        <v>77</v>
      </c>
      <c r="C126" s="15" t="s">
        <v>78</v>
      </c>
      <c r="D126" s="15" t="s">
        <v>19</v>
      </c>
      <c r="E126" s="187">
        <v>0.59940000000000004</v>
      </c>
      <c r="F126" s="204"/>
      <c r="G126" s="204">
        <f t="shared" ref="G126:G143" si="9">E126*F126</f>
        <v>0</v>
      </c>
    </row>
    <row r="127" spans="1:12" x14ac:dyDescent="0.35">
      <c r="A127" s="6" t="s">
        <v>79</v>
      </c>
      <c r="B127" s="5" t="s">
        <v>80</v>
      </c>
      <c r="C127" s="15" t="s">
        <v>78</v>
      </c>
      <c r="D127" s="15" t="s">
        <v>19</v>
      </c>
      <c r="E127" s="187">
        <v>0.71279999999999999</v>
      </c>
      <c r="F127" s="204"/>
      <c r="G127" s="204">
        <f t="shared" si="9"/>
        <v>0</v>
      </c>
    </row>
    <row r="128" spans="1:12" x14ac:dyDescent="0.35">
      <c r="A128" s="6" t="s">
        <v>81</v>
      </c>
      <c r="B128" s="5" t="s">
        <v>82</v>
      </c>
      <c r="C128" s="15" t="s">
        <v>83</v>
      </c>
      <c r="D128" s="15" t="s">
        <v>19</v>
      </c>
      <c r="E128" s="187">
        <v>6.3200000000000006E-2</v>
      </c>
      <c r="F128" s="204"/>
      <c r="G128" s="204">
        <f t="shared" si="9"/>
        <v>0</v>
      </c>
    </row>
    <row r="129" spans="1:12" ht="29" x14ac:dyDescent="0.35">
      <c r="A129" s="15" t="s">
        <v>16</v>
      </c>
      <c r="B129" s="13" t="s">
        <v>110</v>
      </c>
      <c r="C129" s="15" t="s">
        <v>18</v>
      </c>
      <c r="D129" s="15" t="s">
        <v>19</v>
      </c>
      <c r="E129" s="187">
        <v>0.1293</v>
      </c>
      <c r="F129" s="204"/>
      <c r="G129" s="204">
        <f t="shared" si="9"/>
        <v>0</v>
      </c>
    </row>
    <row r="130" spans="1:12" ht="29" x14ac:dyDescent="0.35">
      <c r="A130" s="15" t="s">
        <v>20</v>
      </c>
      <c r="B130" s="13" t="s">
        <v>111</v>
      </c>
      <c r="C130" s="15" t="s">
        <v>21</v>
      </c>
      <c r="D130" s="15" t="s">
        <v>19</v>
      </c>
      <c r="E130" s="187">
        <v>0.26340000000000002</v>
      </c>
      <c r="F130" s="204"/>
      <c r="G130" s="204">
        <f t="shared" si="9"/>
        <v>0</v>
      </c>
    </row>
    <row r="131" spans="1:12" x14ac:dyDescent="0.35">
      <c r="A131" s="6" t="s">
        <v>85</v>
      </c>
      <c r="B131" s="5" t="s">
        <v>86</v>
      </c>
      <c r="C131" s="15" t="s">
        <v>78</v>
      </c>
      <c r="D131" s="15" t="s">
        <v>19</v>
      </c>
      <c r="E131" s="187">
        <v>2.2355999999999998</v>
      </c>
      <c r="F131" s="204"/>
      <c r="G131" s="204">
        <f t="shared" si="9"/>
        <v>0</v>
      </c>
    </row>
    <row r="132" spans="1:12" x14ac:dyDescent="0.35">
      <c r="A132" s="6" t="s">
        <v>87</v>
      </c>
      <c r="B132" s="5" t="s">
        <v>88</v>
      </c>
      <c r="C132" s="15" t="s">
        <v>15</v>
      </c>
      <c r="D132" s="15" t="s">
        <v>19</v>
      </c>
      <c r="E132" s="187">
        <v>2702.0464999999999</v>
      </c>
      <c r="F132" s="204"/>
      <c r="G132" s="204">
        <f t="shared" si="9"/>
        <v>0</v>
      </c>
    </row>
    <row r="133" spans="1:12" x14ac:dyDescent="0.35">
      <c r="A133" s="6" t="s">
        <v>89</v>
      </c>
      <c r="B133" s="5" t="s">
        <v>90</v>
      </c>
      <c r="C133" s="15" t="s">
        <v>34</v>
      </c>
      <c r="D133" s="15" t="s">
        <v>19</v>
      </c>
      <c r="E133" s="187">
        <v>0.1699</v>
      </c>
      <c r="F133" s="204"/>
      <c r="G133" s="204">
        <f t="shared" si="9"/>
        <v>0</v>
      </c>
    </row>
    <row r="134" spans="1:12" x14ac:dyDescent="0.35">
      <c r="A134" s="6" t="s">
        <v>25</v>
      </c>
      <c r="B134" s="5" t="s">
        <v>26</v>
      </c>
      <c r="C134" s="15" t="s">
        <v>27</v>
      </c>
      <c r="D134" s="15" t="s">
        <v>28</v>
      </c>
      <c r="E134" s="187">
        <v>59.129300000000001</v>
      </c>
      <c r="F134" s="204"/>
      <c r="G134" s="204">
        <f>E134*F134</f>
        <v>0</v>
      </c>
    </row>
    <row r="135" spans="1:12" x14ac:dyDescent="0.35">
      <c r="A135" s="6" t="s">
        <v>29</v>
      </c>
      <c r="B135" s="5" t="s">
        <v>30</v>
      </c>
      <c r="C135" s="15" t="s">
        <v>27</v>
      </c>
      <c r="D135" s="15" t="s">
        <v>28</v>
      </c>
      <c r="E135" s="187">
        <v>46.458799999999997</v>
      </c>
      <c r="F135" s="204"/>
      <c r="G135" s="204">
        <f t="shared" si="9"/>
        <v>0</v>
      </c>
    </row>
    <row r="136" spans="1:12" x14ac:dyDescent="0.35">
      <c r="A136" s="6" t="s">
        <v>32</v>
      </c>
      <c r="B136" s="5" t="s">
        <v>33</v>
      </c>
      <c r="C136" s="15" t="s">
        <v>34</v>
      </c>
      <c r="D136" s="15" t="s">
        <v>19</v>
      </c>
      <c r="E136" s="187">
        <v>2.2572999999999999</v>
      </c>
      <c r="F136" s="204"/>
      <c r="G136" s="204">
        <f t="shared" si="9"/>
        <v>0</v>
      </c>
    </row>
    <row r="137" spans="1:12" x14ac:dyDescent="0.35">
      <c r="A137" s="6" t="s">
        <v>92</v>
      </c>
      <c r="B137" s="5" t="s">
        <v>93</v>
      </c>
      <c r="C137" s="15" t="s">
        <v>34</v>
      </c>
      <c r="D137" s="15" t="s">
        <v>19</v>
      </c>
      <c r="E137" s="187">
        <v>0.2</v>
      </c>
      <c r="F137" s="204"/>
      <c r="G137" s="204">
        <f t="shared" si="9"/>
        <v>0</v>
      </c>
    </row>
    <row r="138" spans="1:12" x14ac:dyDescent="0.35">
      <c r="A138" s="6" t="s">
        <v>94</v>
      </c>
      <c r="B138" s="5" t="s">
        <v>95</v>
      </c>
      <c r="C138" s="15" t="s">
        <v>83</v>
      </c>
      <c r="D138" s="15" t="s">
        <v>19</v>
      </c>
      <c r="E138" s="187">
        <v>6.17</v>
      </c>
      <c r="F138" s="204"/>
      <c r="G138" s="204">
        <f t="shared" si="9"/>
        <v>0</v>
      </c>
    </row>
    <row r="139" spans="1:12" x14ac:dyDescent="0.35">
      <c r="A139" s="6" t="s">
        <v>96</v>
      </c>
      <c r="B139" s="5" t="s">
        <v>97</v>
      </c>
      <c r="C139" s="15" t="s">
        <v>83</v>
      </c>
      <c r="D139" s="15" t="s">
        <v>19</v>
      </c>
      <c r="E139" s="187">
        <v>35.708399999999997</v>
      </c>
      <c r="F139" s="204"/>
      <c r="G139" s="204">
        <f t="shared" si="9"/>
        <v>0</v>
      </c>
      <c r="I139" s="5" t="s">
        <v>31</v>
      </c>
      <c r="J139" s="10"/>
      <c r="K139" s="12" t="e">
        <f>(J139/$J$143)</f>
        <v>#DIV/0!</v>
      </c>
    </row>
    <row r="140" spans="1:12" x14ac:dyDescent="0.35">
      <c r="A140" s="6" t="s">
        <v>98</v>
      </c>
      <c r="B140" s="5" t="s">
        <v>112</v>
      </c>
      <c r="C140" s="15" t="s">
        <v>34</v>
      </c>
      <c r="D140" s="15" t="s">
        <v>19</v>
      </c>
      <c r="E140" s="187">
        <v>1.3452</v>
      </c>
      <c r="F140" s="204"/>
      <c r="G140" s="204">
        <f>E140*F140</f>
        <v>0</v>
      </c>
      <c r="I140" s="5" t="s">
        <v>35</v>
      </c>
      <c r="J140" s="10"/>
      <c r="K140" s="12" t="e">
        <f t="shared" ref="K140:K142" si="10">(J140/$J$143)</f>
        <v>#DIV/0!</v>
      </c>
    </row>
    <row r="141" spans="1:12" x14ac:dyDescent="0.35">
      <c r="A141" s="6" t="s">
        <v>100</v>
      </c>
      <c r="B141" s="5" t="s">
        <v>101</v>
      </c>
      <c r="C141" s="15" t="s">
        <v>102</v>
      </c>
      <c r="D141" s="15" t="s">
        <v>24</v>
      </c>
      <c r="E141" s="187">
        <v>2</v>
      </c>
      <c r="F141" s="204"/>
      <c r="G141" s="204">
        <f t="shared" si="9"/>
        <v>0</v>
      </c>
      <c r="I141" s="5" t="s">
        <v>38</v>
      </c>
      <c r="J141" s="10"/>
      <c r="K141" s="12" t="e">
        <f>(J141/$J$143)</f>
        <v>#DIV/0!</v>
      </c>
    </row>
    <row r="142" spans="1:12" x14ac:dyDescent="0.35">
      <c r="A142" s="6" t="s">
        <v>103</v>
      </c>
      <c r="B142" s="5" t="s">
        <v>104</v>
      </c>
      <c r="C142" s="15" t="s">
        <v>34</v>
      </c>
      <c r="D142" s="15" t="s">
        <v>24</v>
      </c>
      <c r="E142" s="187">
        <v>0.4536</v>
      </c>
      <c r="F142" s="204"/>
      <c r="G142" s="204">
        <f t="shared" si="9"/>
        <v>0</v>
      </c>
      <c r="I142" s="5" t="s">
        <v>41</v>
      </c>
      <c r="J142" s="10"/>
      <c r="K142" s="12" t="e">
        <f t="shared" si="10"/>
        <v>#DIV/0!</v>
      </c>
    </row>
    <row r="143" spans="1:12" x14ac:dyDescent="0.35">
      <c r="A143" s="6" t="s">
        <v>52</v>
      </c>
      <c r="B143" s="5" t="s">
        <v>105</v>
      </c>
      <c r="C143" s="15" t="s">
        <v>34</v>
      </c>
      <c r="D143" s="15" t="s">
        <v>24</v>
      </c>
      <c r="E143" s="187">
        <v>0.59499999999999997</v>
      </c>
      <c r="F143" s="204"/>
      <c r="G143" s="204">
        <f t="shared" si="9"/>
        <v>0</v>
      </c>
      <c r="I143" s="5" t="s">
        <v>44</v>
      </c>
      <c r="J143" s="10">
        <f>SUM(J139:J142)</f>
        <v>0</v>
      </c>
      <c r="K143" s="12" t="e">
        <f>SUM(K139:K142)</f>
        <v>#DIV/0!</v>
      </c>
      <c r="L143" s="11" t="s">
        <v>45</v>
      </c>
    </row>
    <row r="145" spans="1:11" x14ac:dyDescent="0.35">
      <c r="A145" s="98">
        <v>98069</v>
      </c>
      <c r="B145" s="97" t="s">
        <v>113</v>
      </c>
      <c r="C145" s="6" t="s">
        <v>15</v>
      </c>
      <c r="D145" s="5"/>
      <c r="E145" s="186"/>
      <c r="F145" s="10"/>
      <c r="G145" s="10"/>
    </row>
    <row r="146" spans="1:11" x14ac:dyDescent="0.35">
      <c r="A146" s="6" t="s">
        <v>73</v>
      </c>
      <c r="B146" s="5" t="s">
        <v>107</v>
      </c>
      <c r="C146" s="6" t="s">
        <v>75</v>
      </c>
      <c r="D146" s="6" t="s">
        <v>19</v>
      </c>
      <c r="E146" s="7">
        <v>3.4700000000000002E-2</v>
      </c>
      <c r="F146" s="212"/>
      <c r="G146" s="204">
        <f>E146*F146</f>
        <v>0</v>
      </c>
    </row>
    <row r="147" spans="1:11" x14ac:dyDescent="0.35">
      <c r="A147" s="6" t="s">
        <v>76</v>
      </c>
      <c r="B147" s="5" t="s">
        <v>77</v>
      </c>
      <c r="C147" s="6" t="s">
        <v>78</v>
      </c>
      <c r="D147" s="6" t="s">
        <v>19</v>
      </c>
      <c r="E147" s="7">
        <v>0.75480000000000003</v>
      </c>
      <c r="F147" s="212"/>
      <c r="G147" s="204">
        <f t="shared" ref="G147:G164" si="11">E147*F147</f>
        <v>0</v>
      </c>
    </row>
    <row r="148" spans="1:11" x14ac:dyDescent="0.35">
      <c r="A148" s="6" t="s">
        <v>79</v>
      </c>
      <c r="B148" s="5" t="s">
        <v>80</v>
      </c>
      <c r="C148" s="6" t="s">
        <v>78</v>
      </c>
      <c r="D148" s="6" t="s">
        <v>19</v>
      </c>
      <c r="E148" s="7">
        <v>0.89759999999999995</v>
      </c>
      <c r="F148" s="212"/>
      <c r="G148" s="204">
        <f t="shared" si="11"/>
        <v>0</v>
      </c>
    </row>
    <row r="149" spans="1:11" x14ac:dyDescent="0.35">
      <c r="A149" s="6" t="s">
        <v>81</v>
      </c>
      <c r="B149" s="5" t="s">
        <v>82</v>
      </c>
      <c r="C149" s="6" t="s">
        <v>83</v>
      </c>
      <c r="D149" s="6" t="s">
        <v>19</v>
      </c>
      <c r="E149" s="7">
        <v>7.9600000000000004E-2</v>
      </c>
      <c r="F149" s="212"/>
      <c r="G149" s="204">
        <f t="shared" si="11"/>
        <v>0</v>
      </c>
    </row>
    <row r="150" spans="1:11" ht="29" x14ac:dyDescent="0.35">
      <c r="A150" s="15" t="s">
        <v>114</v>
      </c>
      <c r="B150" s="13" t="s">
        <v>63</v>
      </c>
      <c r="C150" s="15" t="s">
        <v>18</v>
      </c>
      <c r="D150" s="15" t="s">
        <v>19</v>
      </c>
      <c r="E150" s="187">
        <v>0.19059999999999999</v>
      </c>
      <c r="F150" s="204"/>
      <c r="G150" s="204">
        <f t="shared" si="11"/>
        <v>0</v>
      </c>
    </row>
    <row r="151" spans="1:11" ht="29" x14ac:dyDescent="0.35">
      <c r="A151" s="15" t="s">
        <v>20</v>
      </c>
      <c r="B151" s="13" t="s">
        <v>17</v>
      </c>
      <c r="C151" s="15" t="s">
        <v>21</v>
      </c>
      <c r="D151" s="15" t="s">
        <v>19</v>
      </c>
      <c r="E151" s="187">
        <v>0.38840000000000002</v>
      </c>
      <c r="F151" s="204"/>
      <c r="G151" s="204">
        <f t="shared" si="11"/>
        <v>0</v>
      </c>
    </row>
    <row r="152" spans="1:11" x14ac:dyDescent="0.35">
      <c r="A152" s="6" t="s">
        <v>85</v>
      </c>
      <c r="B152" s="5" t="s">
        <v>86</v>
      </c>
      <c r="C152" s="6" t="s">
        <v>78</v>
      </c>
      <c r="D152" s="6" t="s">
        <v>19</v>
      </c>
      <c r="E152" s="7">
        <v>2.8151999999999999</v>
      </c>
      <c r="F152" s="212"/>
      <c r="G152" s="204">
        <f t="shared" si="11"/>
        <v>0</v>
      </c>
    </row>
    <row r="153" spans="1:11" x14ac:dyDescent="0.35">
      <c r="A153" s="6" t="s">
        <v>87</v>
      </c>
      <c r="B153" s="5" t="s">
        <v>88</v>
      </c>
      <c r="C153" s="6" t="s">
        <v>15</v>
      </c>
      <c r="D153" s="6" t="s">
        <v>19</v>
      </c>
      <c r="E153" s="7">
        <v>3459.3191999999999</v>
      </c>
      <c r="F153" s="212"/>
      <c r="G153" s="204">
        <f t="shared" si="11"/>
        <v>0</v>
      </c>
    </row>
    <row r="154" spans="1:11" x14ac:dyDescent="0.35">
      <c r="A154" s="6" t="s">
        <v>89</v>
      </c>
      <c r="B154" s="5" t="s">
        <v>90</v>
      </c>
      <c r="C154" s="6" t="s">
        <v>34</v>
      </c>
      <c r="D154" s="6" t="s">
        <v>19</v>
      </c>
      <c r="E154" s="7">
        <v>0.223</v>
      </c>
      <c r="F154" s="212"/>
      <c r="G154" s="204">
        <f t="shared" si="11"/>
        <v>0</v>
      </c>
    </row>
    <row r="155" spans="1:11" x14ac:dyDescent="0.35">
      <c r="A155" s="6" t="s">
        <v>25</v>
      </c>
      <c r="B155" s="5" t="s">
        <v>26</v>
      </c>
      <c r="C155" s="6" t="s">
        <v>27</v>
      </c>
      <c r="D155" s="6" t="s">
        <v>28</v>
      </c>
      <c r="E155" s="7">
        <v>77.872</v>
      </c>
      <c r="F155" s="212"/>
      <c r="G155" s="204">
        <f t="shared" si="11"/>
        <v>0</v>
      </c>
    </row>
    <row r="156" spans="1:11" x14ac:dyDescent="0.35">
      <c r="A156" s="6" t="s">
        <v>29</v>
      </c>
      <c r="B156" s="5" t="s">
        <v>30</v>
      </c>
      <c r="C156" s="6" t="s">
        <v>27</v>
      </c>
      <c r="D156" s="6" t="s">
        <v>28</v>
      </c>
      <c r="E156" s="7">
        <v>61.185099999999998</v>
      </c>
      <c r="F156" s="212"/>
      <c r="G156" s="204">
        <f t="shared" si="11"/>
        <v>0</v>
      </c>
    </row>
    <row r="157" spans="1:11" x14ac:dyDescent="0.35">
      <c r="A157" s="6" t="s">
        <v>32</v>
      </c>
      <c r="B157" s="5" t="s">
        <v>33</v>
      </c>
      <c r="C157" s="6" t="s">
        <v>34</v>
      </c>
      <c r="D157" s="6" t="s">
        <v>19</v>
      </c>
      <c r="E157" s="7">
        <v>2.9399000000000002</v>
      </c>
      <c r="F157" s="212"/>
      <c r="G157" s="204">
        <f t="shared" si="11"/>
        <v>0</v>
      </c>
    </row>
    <row r="158" spans="1:11" x14ac:dyDescent="0.35">
      <c r="A158" s="6" t="s">
        <v>92</v>
      </c>
      <c r="B158" s="5" t="s">
        <v>93</v>
      </c>
      <c r="C158" s="6" t="s">
        <v>34</v>
      </c>
      <c r="D158" s="6" t="s">
        <v>19</v>
      </c>
      <c r="E158" s="7">
        <v>0.25600000000000001</v>
      </c>
      <c r="F158" s="212"/>
      <c r="G158" s="204">
        <f t="shared" si="11"/>
        <v>0</v>
      </c>
    </row>
    <row r="159" spans="1:11" x14ac:dyDescent="0.35">
      <c r="A159" s="6" t="s">
        <v>94</v>
      </c>
      <c r="B159" s="5" t="s">
        <v>95</v>
      </c>
      <c r="C159" s="6" t="s">
        <v>83</v>
      </c>
      <c r="D159" s="6" t="s">
        <v>19</v>
      </c>
      <c r="E159" s="7">
        <v>7.8975999999999997</v>
      </c>
      <c r="F159" s="212"/>
      <c r="G159" s="204">
        <f t="shared" si="11"/>
        <v>0</v>
      </c>
    </row>
    <row r="160" spans="1:11" x14ac:dyDescent="0.35">
      <c r="A160" s="6" t="s">
        <v>96</v>
      </c>
      <c r="B160" s="5" t="s">
        <v>97</v>
      </c>
      <c r="C160" s="6" t="s">
        <v>83</v>
      </c>
      <c r="D160" s="6" t="s">
        <v>19</v>
      </c>
      <c r="E160" s="7">
        <v>51.142800000000001</v>
      </c>
      <c r="F160" s="212"/>
      <c r="G160" s="204">
        <f t="shared" si="11"/>
        <v>0</v>
      </c>
      <c r="I160" s="5" t="s">
        <v>31</v>
      </c>
      <c r="J160" s="10"/>
      <c r="K160" s="12" t="e">
        <f>(J160/$J$164)</f>
        <v>#DIV/0!</v>
      </c>
    </row>
    <row r="161" spans="1:12" x14ac:dyDescent="0.35">
      <c r="A161" s="6" t="s">
        <v>98</v>
      </c>
      <c r="B161" s="5" t="s">
        <v>108</v>
      </c>
      <c r="C161" s="6" t="s">
        <v>34</v>
      </c>
      <c r="D161" s="6" t="s">
        <v>19</v>
      </c>
      <c r="E161" s="7">
        <v>1.9267000000000001</v>
      </c>
      <c r="F161" s="212"/>
      <c r="G161" s="204">
        <f t="shared" si="11"/>
        <v>0</v>
      </c>
      <c r="I161" s="5" t="s">
        <v>35</v>
      </c>
      <c r="J161" s="10"/>
      <c r="K161" s="12" t="e">
        <f t="shared" ref="K161:K162" si="12">(J161/$J$164)</f>
        <v>#DIV/0!</v>
      </c>
    </row>
    <row r="162" spans="1:12" x14ac:dyDescent="0.35">
      <c r="A162" s="6" t="s">
        <v>100</v>
      </c>
      <c r="B162" s="5" t="s">
        <v>101</v>
      </c>
      <c r="C162" s="6" t="s">
        <v>102</v>
      </c>
      <c r="D162" s="6" t="s">
        <v>24</v>
      </c>
      <c r="E162" s="7">
        <v>2.56</v>
      </c>
      <c r="F162" s="212"/>
      <c r="G162" s="204">
        <f t="shared" si="11"/>
        <v>0</v>
      </c>
      <c r="I162" s="5" t="s">
        <v>38</v>
      </c>
      <c r="J162" s="10"/>
      <c r="K162" s="12" t="e">
        <f t="shared" si="12"/>
        <v>#DIV/0!</v>
      </c>
    </row>
    <row r="163" spans="1:12" x14ac:dyDescent="0.35">
      <c r="A163" s="6" t="s">
        <v>103</v>
      </c>
      <c r="B163" s="5" t="s">
        <v>104</v>
      </c>
      <c r="C163" s="6" t="s">
        <v>102</v>
      </c>
      <c r="D163" s="6" t="s">
        <v>24</v>
      </c>
      <c r="E163" s="7">
        <v>0.67200000000000004</v>
      </c>
      <c r="F163" s="212"/>
      <c r="G163" s="204">
        <f t="shared" si="11"/>
        <v>0</v>
      </c>
      <c r="I163" s="5" t="s">
        <v>41</v>
      </c>
      <c r="J163" s="10"/>
      <c r="K163" s="12" t="e">
        <f>(J163/$J$164)</f>
        <v>#DIV/0!</v>
      </c>
    </row>
    <row r="164" spans="1:12" x14ac:dyDescent="0.35">
      <c r="A164" s="6" t="s">
        <v>52</v>
      </c>
      <c r="B164" s="5" t="s">
        <v>105</v>
      </c>
      <c r="C164" s="6" t="s">
        <v>34</v>
      </c>
      <c r="D164" s="6" t="s">
        <v>24</v>
      </c>
      <c r="E164" s="7">
        <v>0.89300000000000002</v>
      </c>
      <c r="F164" s="212"/>
      <c r="G164" s="204">
        <f t="shared" si="11"/>
        <v>0</v>
      </c>
      <c r="I164" s="5" t="s">
        <v>44</v>
      </c>
      <c r="J164" s="10">
        <f>SUM(J160:J163)</f>
        <v>0</v>
      </c>
      <c r="K164" s="12" t="e">
        <f>SUM(K160:K163)</f>
        <v>#DIV/0!</v>
      </c>
      <c r="L164" s="11" t="s">
        <v>45</v>
      </c>
    </row>
    <row r="166" spans="1:12" x14ac:dyDescent="0.35">
      <c r="A166" s="98">
        <v>98070</v>
      </c>
      <c r="B166" s="97" t="s">
        <v>115</v>
      </c>
      <c r="C166" s="6" t="s">
        <v>15</v>
      </c>
      <c r="D166" s="5"/>
      <c r="E166" s="186"/>
      <c r="F166" s="10"/>
      <c r="G166" s="10"/>
    </row>
    <row r="167" spans="1:12" x14ac:dyDescent="0.35">
      <c r="A167" s="15" t="s">
        <v>73</v>
      </c>
      <c r="B167" s="5" t="s">
        <v>107</v>
      </c>
      <c r="C167" s="6" t="s">
        <v>75</v>
      </c>
      <c r="D167" s="6" t="s">
        <v>19</v>
      </c>
      <c r="E167" s="7">
        <v>3.6700000000000003E-2</v>
      </c>
      <c r="F167" s="212"/>
      <c r="G167" s="204">
        <f>E167*F167</f>
        <v>0</v>
      </c>
    </row>
    <row r="168" spans="1:12" x14ac:dyDescent="0.35">
      <c r="A168" s="15" t="s">
        <v>76</v>
      </c>
      <c r="B168" s="5" t="s">
        <v>77</v>
      </c>
      <c r="C168" s="6" t="s">
        <v>78</v>
      </c>
      <c r="D168" s="6" t="s">
        <v>19</v>
      </c>
      <c r="E168" s="7">
        <v>0.79920000000000002</v>
      </c>
      <c r="F168" s="212"/>
      <c r="G168" s="204">
        <f t="shared" ref="G168:G184" si="13">E168*F168</f>
        <v>0</v>
      </c>
    </row>
    <row r="169" spans="1:12" x14ac:dyDescent="0.35">
      <c r="A169" s="15" t="s">
        <v>79</v>
      </c>
      <c r="B169" s="5" t="s">
        <v>80</v>
      </c>
      <c r="C169" s="6" t="s">
        <v>78</v>
      </c>
      <c r="D169" s="6" t="s">
        <v>19</v>
      </c>
      <c r="E169" s="7">
        <v>0.95040000000000002</v>
      </c>
      <c r="F169" s="212"/>
      <c r="G169" s="204">
        <f t="shared" si="13"/>
        <v>0</v>
      </c>
    </row>
    <row r="170" spans="1:12" x14ac:dyDescent="0.35">
      <c r="A170" s="15" t="s">
        <v>81</v>
      </c>
      <c r="B170" s="5" t="s">
        <v>82</v>
      </c>
      <c r="C170" s="6" t="s">
        <v>83</v>
      </c>
      <c r="D170" s="6" t="s">
        <v>19</v>
      </c>
      <c r="E170" s="7">
        <v>8.4199999999999997E-2</v>
      </c>
      <c r="F170" s="212"/>
      <c r="G170" s="204">
        <f t="shared" si="13"/>
        <v>0</v>
      </c>
    </row>
    <row r="171" spans="1:12" ht="29" x14ac:dyDescent="0.35">
      <c r="A171" s="15" t="s">
        <v>16</v>
      </c>
      <c r="B171" s="13" t="s">
        <v>63</v>
      </c>
      <c r="C171" s="15" t="s">
        <v>18</v>
      </c>
      <c r="D171" s="15" t="s">
        <v>19</v>
      </c>
      <c r="E171" s="187">
        <v>0.20430000000000001</v>
      </c>
      <c r="F171" s="204"/>
      <c r="G171" s="204">
        <f t="shared" si="13"/>
        <v>0</v>
      </c>
    </row>
    <row r="172" spans="1:12" ht="29" x14ac:dyDescent="0.35">
      <c r="A172" s="15" t="s">
        <v>20</v>
      </c>
      <c r="B172" s="13" t="s">
        <v>17</v>
      </c>
      <c r="C172" s="15" t="s">
        <v>21</v>
      </c>
      <c r="D172" s="15" t="s">
        <v>19</v>
      </c>
      <c r="E172" s="187">
        <v>0.41639999999999999</v>
      </c>
      <c r="F172" s="204"/>
      <c r="G172" s="204">
        <f t="shared" si="13"/>
        <v>0</v>
      </c>
    </row>
    <row r="173" spans="1:12" x14ac:dyDescent="0.35">
      <c r="A173" s="15" t="s">
        <v>85</v>
      </c>
      <c r="B173" s="5" t="s">
        <v>86</v>
      </c>
      <c r="C173" s="15" t="s">
        <v>78</v>
      </c>
      <c r="D173" s="6" t="s">
        <v>19</v>
      </c>
      <c r="E173" s="7">
        <v>2.9807999999999999</v>
      </c>
      <c r="F173" s="212"/>
      <c r="G173" s="204">
        <f t="shared" si="13"/>
        <v>0</v>
      </c>
    </row>
    <row r="174" spans="1:12" x14ac:dyDescent="0.35">
      <c r="A174" s="15" t="s">
        <v>87</v>
      </c>
      <c r="B174" s="5" t="s">
        <v>88</v>
      </c>
      <c r="C174" s="6" t="s">
        <v>15</v>
      </c>
      <c r="D174" s="6" t="s">
        <v>19</v>
      </c>
      <c r="E174" s="7">
        <v>4108.4101000000001</v>
      </c>
      <c r="F174" s="212"/>
      <c r="G174" s="204">
        <f t="shared" si="13"/>
        <v>0</v>
      </c>
    </row>
    <row r="175" spans="1:12" x14ac:dyDescent="0.35">
      <c r="A175" s="15" t="s">
        <v>89</v>
      </c>
      <c r="B175" s="5" t="s">
        <v>90</v>
      </c>
      <c r="C175" s="6" t="s">
        <v>34</v>
      </c>
      <c r="D175" s="6" t="s">
        <v>19</v>
      </c>
      <c r="E175" s="7">
        <v>0.2606</v>
      </c>
      <c r="F175" s="212"/>
      <c r="G175" s="204">
        <f t="shared" si="13"/>
        <v>0</v>
      </c>
    </row>
    <row r="176" spans="1:12" x14ac:dyDescent="0.35">
      <c r="A176" s="15" t="s">
        <v>25</v>
      </c>
      <c r="B176" s="5" t="s">
        <v>26</v>
      </c>
      <c r="C176" s="6" t="s">
        <v>27</v>
      </c>
      <c r="D176" s="6" t="s">
        <v>28</v>
      </c>
      <c r="E176" s="7">
        <v>91.0976</v>
      </c>
      <c r="F176" s="212"/>
      <c r="G176" s="204">
        <f t="shared" si="13"/>
        <v>0</v>
      </c>
    </row>
    <row r="177" spans="1:12" x14ac:dyDescent="0.35">
      <c r="A177" s="15" t="s">
        <v>116</v>
      </c>
      <c r="B177" s="5" t="s">
        <v>30</v>
      </c>
      <c r="C177" s="6" t="s">
        <v>27</v>
      </c>
      <c r="D177" s="6" t="s">
        <v>28</v>
      </c>
      <c r="E177" s="7">
        <v>71.576700000000002</v>
      </c>
      <c r="F177" s="212"/>
      <c r="G177" s="204">
        <f t="shared" si="13"/>
        <v>0</v>
      </c>
    </row>
    <row r="178" spans="1:12" x14ac:dyDescent="0.35">
      <c r="A178" s="15" t="s">
        <v>32</v>
      </c>
      <c r="B178" s="5" t="s">
        <v>33</v>
      </c>
      <c r="C178" s="6" t="s">
        <v>34</v>
      </c>
      <c r="D178" s="6" t="s">
        <v>19</v>
      </c>
      <c r="E178" s="7">
        <v>3.4693000000000001</v>
      </c>
      <c r="F178" s="212"/>
      <c r="G178" s="204">
        <f t="shared" si="13"/>
        <v>0</v>
      </c>
    </row>
    <row r="179" spans="1:12" x14ac:dyDescent="0.35">
      <c r="A179" s="15" t="s">
        <v>92</v>
      </c>
      <c r="B179" s="5" t="s">
        <v>93</v>
      </c>
      <c r="C179" s="6" t="s">
        <v>34</v>
      </c>
      <c r="D179" s="6" t="s">
        <v>19</v>
      </c>
      <c r="E179" s="7">
        <v>0.27200000000000002</v>
      </c>
      <c r="F179" s="212"/>
      <c r="G179" s="204">
        <f t="shared" si="13"/>
        <v>0</v>
      </c>
    </row>
    <row r="180" spans="1:12" x14ac:dyDescent="0.35">
      <c r="A180" s="15" t="s">
        <v>94</v>
      </c>
      <c r="B180" s="5" t="s">
        <v>95</v>
      </c>
      <c r="C180" s="6" t="s">
        <v>83</v>
      </c>
      <c r="D180" s="6" t="s">
        <v>19</v>
      </c>
      <c r="E180" s="7">
        <v>8.3911999999999995</v>
      </c>
      <c r="F180" s="212"/>
      <c r="G180" s="204">
        <f t="shared" si="13"/>
        <v>0</v>
      </c>
      <c r="I180" s="5" t="s">
        <v>31</v>
      </c>
      <c r="J180" s="10"/>
      <c r="K180" s="12" t="e">
        <f>(J180/$J$184)</f>
        <v>#DIV/0!</v>
      </c>
    </row>
    <row r="181" spans="1:12" x14ac:dyDescent="0.35">
      <c r="A181" s="15" t="s">
        <v>96</v>
      </c>
      <c r="B181" s="5" t="s">
        <v>97</v>
      </c>
      <c r="C181" s="6" t="s">
        <v>83</v>
      </c>
      <c r="D181" s="6" t="s">
        <v>19</v>
      </c>
      <c r="E181" s="7">
        <v>55.154000000000003</v>
      </c>
      <c r="F181" s="212"/>
      <c r="G181" s="204">
        <f t="shared" si="13"/>
        <v>0</v>
      </c>
      <c r="I181" s="5" t="s">
        <v>35</v>
      </c>
      <c r="J181" s="10"/>
      <c r="K181" s="12" t="e">
        <f t="shared" ref="K181:K183" si="14">(J181/$J$184)</f>
        <v>#DIV/0!</v>
      </c>
    </row>
    <row r="182" spans="1:12" x14ac:dyDescent="0.35">
      <c r="A182" s="15" t="s">
        <v>98</v>
      </c>
      <c r="B182" s="5" t="s">
        <v>117</v>
      </c>
      <c r="C182" s="6" t="s">
        <v>34</v>
      </c>
      <c r="D182" s="6" t="s">
        <v>19</v>
      </c>
      <c r="E182" s="7">
        <v>2.0777999999999999</v>
      </c>
      <c r="F182" s="212"/>
      <c r="G182" s="204">
        <f t="shared" si="13"/>
        <v>0</v>
      </c>
      <c r="I182" s="5" t="s">
        <v>38</v>
      </c>
      <c r="J182" s="10"/>
      <c r="K182" s="12" t="e">
        <f>(J182/$J$184)</f>
        <v>#DIV/0!</v>
      </c>
    </row>
    <row r="183" spans="1:12" x14ac:dyDescent="0.35">
      <c r="A183" s="15" t="s">
        <v>100</v>
      </c>
      <c r="B183" s="5" t="s">
        <v>101</v>
      </c>
      <c r="C183" s="6" t="s">
        <v>102</v>
      </c>
      <c r="D183" s="6" t="s">
        <v>24</v>
      </c>
      <c r="E183" s="7">
        <v>2.72</v>
      </c>
      <c r="F183" s="212"/>
      <c r="G183" s="204">
        <f t="shared" si="13"/>
        <v>0</v>
      </c>
      <c r="I183" s="5" t="s">
        <v>41</v>
      </c>
      <c r="J183" s="10"/>
      <c r="K183" s="12" t="e">
        <f t="shared" si="14"/>
        <v>#DIV/0!</v>
      </c>
    </row>
    <row r="184" spans="1:12" x14ac:dyDescent="0.35">
      <c r="A184" s="15" t="s">
        <v>52</v>
      </c>
      <c r="B184" s="5" t="s">
        <v>105</v>
      </c>
      <c r="C184" s="6" t="s">
        <v>34</v>
      </c>
      <c r="D184" s="6" t="s">
        <v>24</v>
      </c>
      <c r="E184" s="7">
        <v>0.96899999999999997</v>
      </c>
      <c r="F184" s="212"/>
      <c r="G184" s="204">
        <f t="shared" si="13"/>
        <v>0</v>
      </c>
      <c r="I184" s="5" t="s">
        <v>44</v>
      </c>
      <c r="J184" s="10">
        <f>SUM(J180:J183)</f>
        <v>0</v>
      </c>
      <c r="K184" s="12" t="e">
        <f>SUM(K180:K183)</f>
        <v>#DIV/0!</v>
      </c>
      <c r="L184" s="11" t="s">
        <v>45</v>
      </c>
    </row>
    <row r="186" spans="1:12" x14ac:dyDescent="0.35">
      <c r="A186" s="98">
        <v>98071</v>
      </c>
      <c r="B186" s="99" t="s">
        <v>118</v>
      </c>
      <c r="C186" s="6" t="s">
        <v>15</v>
      </c>
      <c r="D186" s="6"/>
      <c r="E186" s="7"/>
      <c r="F186" s="212"/>
      <c r="G186" s="212"/>
    </row>
    <row r="187" spans="1:12" x14ac:dyDescent="0.35">
      <c r="A187" s="15" t="s">
        <v>73</v>
      </c>
      <c r="B187" s="5" t="s">
        <v>107</v>
      </c>
      <c r="C187" s="6" t="s">
        <v>75</v>
      </c>
      <c r="D187" s="6" t="s">
        <v>19</v>
      </c>
      <c r="E187" s="7">
        <v>3.5700000000000003E-2</v>
      </c>
      <c r="F187" s="212"/>
      <c r="G187" s="204">
        <f>E187*F187</f>
        <v>0</v>
      </c>
    </row>
    <row r="188" spans="1:12" x14ac:dyDescent="0.35">
      <c r="A188" s="6" t="s">
        <v>119</v>
      </c>
      <c r="B188" s="5" t="s">
        <v>77</v>
      </c>
      <c r="C188" s="6" t="s">
        <v>78</v>
      </c>
      <c r="D188" s="6" t="s">
        <v>19</v>
      </c>
      <c r="E188" s="7">
        <v>0.77700000000000002</v>
      </c>
      <c r="F188" s="212"/>
      <c r="G188" s="204">
        <f t="shared" ref="G188:G204" si="15">E188*F188</f>
        <v>0</v>
      </c>
    </row>
    <row r="189" spans="1:12" x14ac:dyDescent="0.35">
      <c r="A189" s="6" t="s">
        <v>79</v>
      </c>
      <c r="B189" s="5" t="s">
        <v>80</v>
      </c>
      <c r="C189" s="6" t="s">
        <v>78</v>
      </c>
      <c r="D189" s="6" t="s">
        <v>19</v>
      </c>
      <c r="E189" s="7">
        <v>0.92400000000000004</v>
      </c>
      <c r="F189" s="212"/>
      <c r="G189" s="204">
        <f t="shared" si="15"/>
        <v>0</v>
      </c>
    </row>
    <row r="190" spans="1:12" x14ac:dyDescent="0.35">
      <c r="A190" s="6" t="s">
        <v>81</v>
      </c>
      <c r="B190" s="5" t="s">
        <v>82</v>
      </c>
      <c r="C190" s="6" t="s">
        <v>83</v>
      </c>
      <c r="D190" s="6" t="s">
        <v>19</v>
      </c>
      <c r="E190" s="7">
        <v>8.1900000000000001E-2</v>
      </c>
      <c r="F190" s="212"/>
      <c r="G190" s="204">
        <f t="shared" si="15"/>
        <v>0</v>
      </c>
    </row>
    <row r="191" spans="1:12" ht="29" x14ac:dyDescent="0.35">
      <c r="A191" s="15" t="s">
        <v>16</v>
      </c>
      <c r="B191" s="13" t="s">
        <v>63</v>
      </c>
      <c r="C191" s="15" t="s">
        <v>18</v>
      </c>
      <c r="D191" s="15" t="s">
        <v>19</v>
      </c>
      <c r="E191" s="187">
        <v>0.2</v>
      </c>
      <c r="F191" s="212"/>
      <c r="G191" s="204">
        <f t="shared" si="15"/>
        <v>0</v>
      </c>
    </row>
    <row r="192" spans="1:12" ht="29" x14ac:dyDescent="0.35">
      <c r="A192" s="15" t="s">
        <v>20</v>
      </c>
      <c r="B192" s="13" t="s">
        <v>17</v>
      </c>
      <c r="C192" s="15" t="s">
        <v>21</v>
      </c>
      <c r="D192" s="15" t="s">
        <v>19</v>
      </c>
      <c r="E192" s="187">
        <v>0.40760000000000002</v>
      </c>
      <c r="F192" s="212"/>
      <c r="G192" s="204">
        <f t="shared" si="15"/>
        <v>0</v>
      </c>
    </row>
    <row r="193" spans="1:12" x14ac:dyDescent="0.35">
      <c r="A193" s="6" t="s">
        <v>85</v>
      </c>
      <c r="B193" s="5" t="s">
        <v>86</v>
      </c>
      <c r="C193" s="6" t="s">
        <v>78</v>
      </c>
      <c r="D193" s="6" t="s">
        <v>19</v>
      </c>
      <c r="E193" s="7">
        <v>2.8980000000000001</v>
      </c>
      <c r="F193" s="212"/>
      <c r="G193" s="204">
        <f t="shared" si="15"/>
        <v>0</v>
      </c>
    </row>
    <row r="194" spans="1:12" x14ac:dyDescent="0.35">
      <c r="A194" s="6" t="s">
        <v>87</v>
      </c>
      <c r="B194" s="5" t="s">
        <v>88</v>
      </c>
      <c r="C194" s="6" t="s">
        <v>15</v>
      </c>
      <c r="D194" s="6" t="s">
        <v>19</v>
      </c>
      <c r="E194" s="7">
        <v>4827.5010000000002</v>
      </c>
      <c r="F194" s="212"/>
      <c r="G194" s="204">
        <f t="shared" si="15"/>
        <v>0</v>
      </c>
    </row>
    <row r="195" spans="1:12" x14ac:dyDescent="0.35">
      <c r="A195" s="6" t="s">
        <v>89</v>
      </c>
      <c r="B195" s="5" t="s">
        <v>90</v>
      </c>
      <c r="C195" s="6" t="s">
        <v>34</v>
      </c>
      <c r="D195" s="6" t="s">
        <v>19</v>
      </c>
      <c r="E195" s="7">
        <v>0.2969</v>
      </c>
      <c r="F195" s="212"/>
      <c r="G195" s="204">
        <f t="shared" si="15"/>
        <v>0</v>
      </c>
    </row>
    <row r="196" spans="1:12" x14ac:dyDescent="0.35">
      <c r="A196" s="6" t="s">
        <v>25</v>
      </c>
      <c r="B196" s="5" t="s">
        <v>26</v>
      </c>
      <c r="C196" s="6" t="s">
        <v>27</v>
      </c>
      <c r="D196" s="6" t="s">
        <v>28</v>
      </c>
      <c r="E196" s="7">
        <v>103.7881</v>
      </c>
      <c r="F196" s="212"/>
      <c r="G196" s="204">
        <f t="shared" si="15"/>
        <v>0</v>
      </c>
    </row>
    <row r="197" spans="1:12" x14ac:dyDescent="0.35">
      <c r="A197" s="6" t="s">
        <v>29</v>
      </c>
      <c r="B197" s="5" t="s">
        <v>30</v>
      </c>
      <c r="C197" s="6" t="s">
        <v>27</v>
      </c>
      <c r="D197" s="6" t="s">
        <v>28</v>
      </c>
      <c r="E197" s="7">
        <v>81.547799999999995</v>
      </c>
      <c r="F197" s="212"/>
      <c r="G197" s="204">
        <f t="shared" si="15"/>
        <v>0</v>
      </c>
    </row>
    <row r="198" spans="1:12" x14ac:dyDescent="0.35">
      <c r="A198" s="6" t="s">
        <v>32</v>
      </c>
      <c r="B198" s="5" t="s">
        <v>33</v>
      </c>
      <c r="C198" s="6" t="s">
        <v>34</v>
      </c>
      <c r="D198" s="6" t="s">
        <v>19</v>
      </c>
      <c r="E198" s="7">
        <v>4.0172999999999996</v>
      </c>
      <c r="F198" s="212"/>
      <c r="G198" s="204">
        <f t="shared" si="15"/>
        <v>0</v>
      </c>
    </row>
    <row r="199" spans="1:12" x14ac:dyDescent="0.35">
      <c r="A199" s="6" t="s">
        <v>92</v>
      </c>
      <c r="B199" s="5" t="s">
        <v>93</v>
      </c>
      <c r="C199" s="6" t="s">
        <v>34</v>
      </c>
      <c r="D199" s="6" t="s">
        <v>19</v>
      </c>
      <c r="E199" s="7">
        <v>0.26400000000000001</v>
      </c>
      <c r="F199" s="212"/>
      <c r="G199" s="204">
        <f t="shared" si="15"/>
        <v>0</v>
      </c>
    </row>
    <row r="200" spans="1:12" x14ac:dyDescent="0.35">
      <c r="A200" s="6" t="s">
        <v>94</v>
      </c>
      <c r="B200" s="5" t="s">
        <v>95</v>
      </c>
      <c r="C200" s="6" t="s">
        <v>83</v>
      </c>
      <c r="D200" s="6" t="s">
        <v>19</v>
      </c>
      <c r="E200" s="7">
        <v>8.1443999999999992</v>
      </c>
      <c r="F200" s="212"/>
      <c r="G200" s="204">
        <f t="shared" si="15"/>
        <v>0</v>
      </c>
    </row>
    <row r="201" spans="1:12" x14ac:dyDescent="0.35">
      <c r="A201" s="6" t="s">
        <v>96</v>
      </c>
      <c r="B201" s="5" t="s">
        <v>97</v>
      </c>
      <c r="C201" s="6" t="s">
        <v>83</v>
      </c>
      <c r="D201" s="6" t="s">
        <v>19</v>
      </c>
      <c r="E201" s="7">
        <v>53.148400000000002</v>
      </c>
      <c r="F201" s="212"/>
      <c r="G201" s="204">
        <f t="shared" si="15"/>
        <v>0</v>
      </c>
      <c r="I201" s="5" t="s">
        <v>31</v>
      </c>
      <c r="J201" s="10"/>
      <c r="K201" s="12" t="e">
        <f>(J201/$J$205)</f>
        <v>#DIV/0!</v>
      </c>
    </row>
    <row r="202" spans="1:12" x14ac:dyDescent="0.35">
      <c r="A202" s="6" t="s">
        <v>98</v>
      </c>
      <c r="B202" s="5" t="s">
        <v>112</v>
      </c>
      <c r="C202" s="6" t="s">
        <v>34</v>
      </c>
      <c r="D202" s="6" t="s">
        <v>19</v>
      </c>
      <c r="E202" s="7">
        <v>2.0022000000000002</v>
      </c>
      <c r="F202" s="212"/>
      <c r="G202" s="204">
        <f t="shared" si="15"/>
        <v>0</v>
      </c>
      <c r="I202" s="5" t="s">
        <v>35</v>
      </c>
      <c r="J202" s="10"/>
      <c r="K202" s="12" t="e">
        <f t="shared" ref="K202" si="16">(J202/$J$205)</f>
        <v>#DIV/0!</v>
      </c>
    </row>
    <row r="203" spans="1:12" x14ac:dyDescent="0.35">
      <c r="A203" s="6" t="s">
        <v>100</v>
      </c>
      <c r="B203" s="5" t="s">
        <v>101</v>
      </c>
      <c r="C203" s="6" t="s">
        <v>102</v>
      </c>
      <c r="D203" s="6" t="s">
        <v>24</v>
      </c>
      <c r="E203" s="7">
        <v>2.64</v>
      </c>
      <c r="F203" s="212"/>
      <c r="G203" s="204">
        <f t="shared" si="15"/>
        <v>0</v>
      </c>
      <c r="I203" s="5" t="s">
        <v>38</v>
      </c>
      <c r="J203" s="10"/>
      <c r="K203" s="12" t="e">
        <f>(J203/$J$205)</f>
        <v>#DIV/0!</v>
      </c>
    </row>
    <row r="204" spans="1:12" x14ac:dyDescent="0.35">
      <c r="A204" s="6" t="s">
        <v>103</v>
      </c>
      <c r="B204" s="5" t="s">
        <v>104</v>
      </c>
      <c r="C204" s="6" t="s">
        <v>34</v>
      </c>
      <c r="D204" s="6" t="s">
        <v>24</v>
      </c>
      <c r="E204" s="7">
        <v>0.7</v>
      </c>
      <c r="F204" s="212"/>
      <c r="G204" s="213">
        <f t="shared" si="15"/>
        <v>0</v>
      </c>
      <c r="I204" s="5" t="s">
        <v>41</v>
      </c>
      <c r="J204" s="10"/>
      <c r="K204" s="12" t="e">
        <f>(J204/$J$205)</f>
        <v>#DIV/0!</v>
      </c>
    </row>
    <row r="205" spans="1:12" x14ac:dyDescent="0.35">
      <c r="A205" s="6" t="s">
        <v>52</v>
      </c>
      <c r="B205" s="5" t="s">
        <v>105</v>
      </c>
      <c r="C205" s="6" t="s">
        <v>34</v>
      </c>
      <c r="D205" s="6" t="s">
        <v>24</v>
      </c>
      <c r="E205" s="7">
        <v>0.93100000000000005</v>
      </c>
      <c r="F205" s="235"/>
      <c r="G205" s="220">
        <f>E205*F205</f>
        <v>0</v>
      </c>
      <c r="I205" s="5" t="s">
        <v>44</v>
      </c>
      <c r="J205" s="10">
        <f>SUM(J201:J204)</f>
        <v>0</v>
      </c>
      <c r="K205" s="12" t="e">
        <f>SUM(K201:K204)</f>
        <v>#DIV/0!</v>
      </c>
      <c r="L205" s="11" t="s">
        <v>45</v>
      </c>
    </row>
    <row r="206" spans="1:12" x14ac:dyDescent="0.35">
      <c r="A206" s="39"/>
      <c r="C206" s="39"/>
      <c r="D206" s="39"/>
      <c r="E206" s="176"/>
      <c r="G206" s="226"/>
    </row>
    <row r="207" spans="1:12" x14ac:dyDescent="0.35">
      <c r="A207" s="147">
        <v>98082</v>
      </c>
      <c r="B207" s="148" t="s">
        <v>120</v>
      </c>
      <c r="C207" s="33" t="s">
        <v>15</v>
      </c>
      <c r="D207" s="42"/>
      <c r="E207" s="175"/>
      <c r="F207" s="236"/>
      <c r="G207" s="220"/>
    </row>
    <row r="208" spans="1:12" x14ac:dyDescent="0.35">
      <c r="A208" s="144" t="s">
        <v>121</v>
      </c>
      <c r="B208" s="17" t="s">
        <v>122</v>
      </c>
      <c r="C208" s="27" t="s">
        <v>15</v>
      </c>
      <c r="D208" s="38" t="s">
        <v>19</v>
      </c>
      <c r="E208" s="177">
        <v>35.700000000000003</v>
      </c>
      <c r="F208" s="216"/>
      <c r="G208" s="227">
        <f>E208*F208</f>
        <v>0</v>
      </c>
      <c r="H208" s="39"/>
    </row>
    <row r="209" spans="1:11" x14ac:dyDescent="0.35">
      <c r="A209" s="38" t="s">
        <v>73</v>
      </c>
      <c r="B209" s="31" t="s">
        <v>107</v>
      </c>
      <c r="C209" s="27" t="s">
        <v>75</v>
      </c>
      <c r="D209" s="38" t="s">
        <v>19</v>
      </c>
      <c r="E209" s="175">
        <v>1.9400000000000001E-2</v>
      </c>
      <c r="F209" s="216"/>
      <c r="G209" s="227">
        <f t="shared" ref="G209:G228" si="17">E209*F209</f>
        <v>0</v>
      </c>
    </row>
    <row r="210" spans="1:11" x14ac:dyDescent="0.35">
      <c r="A210" s="38" t="s">
        <v>76</v>
      </c>
      <c r="B210" s="17" t="s">
        <v>77</v>
      </c>
      <c r="C210" s="27" t="s">
        <v>78</v>
      </c>
      <c r="D210" s="37" t="s">
        <v>19</v>
      </c>
      <c r="E210" s="177">
        <v>0.42180000000000001</v>
      </c>
      <c r="F210" s="216"/>
      <c r="G210" s="227">
        <f t="shared" si="17"/>
        <v>0</v>
      </c>
    </row>
    <row r="211" spans="1:11" x14ac:dyDescent="0.35">
      <c r="A211" s="37" t="s">
        <v>79</v>
      </c>
      <c r="B211" s="17" t="s">
        <v>80</v>
      </c>
      <c r="C211" s="30" t="s">
        <v>78</v>
      </c>
      <c r="D211" s="19" t="s">
        <v>19</v>
      </c>
      <c r="E211" s="177">
        <v>0.50160000000000005</v>
      </c>
      <c r="F211" s="216"/>
      <c r="G211" s="227">
        <f t="shared" si="17"/>
        <v>0</v>
      </c>
    </row>
    <row r="212" spans="1:11" x14ac:dyDescent="0.35">
      <c r="A212" s="19" t="s">
        <v>81</v>
      </c>
      <c r="B212" t="s">
        <v>82</v>
      </c>
      <c r="C212" s="19" t="s">
        <v>83</v>
      </c>
      <c r="D212" s="39" t="s">
        <v>19</v>
      </c>
      <c r="E212" s="175">
        <v>4.4499999999999998E-2</v>
      </c>
      <c r="F212" s="216"/>
      <c r="G212" s="227">
        <f t="shared" si="17"/>
        <v>0</v>
      </c>
    </row>
    <row r="213" spans="1:11" ht="29" x14ac:dyDescent="0.35">
      <c r="A213" s="132" t="s">
        <v>16</v>
      </c>
      <c r="B213" s="60" t="s">
        <v>63</v>
      </c>
      <c r="C213" s="20" t="s">
        <v>18</v>
      </c>
      <c r="D213" s="54" t="s">
        <v>19</v>
      </c>
      <c r="E213" s="173">
        <v>7.0499999999999993E-2</v>
      </c>
      <c r="F213" s="216"/>
      <c r="G213" s="227">
        <f t="shared" si="17"/>
        <v>0</v>
      </c>
    </row>
    <row r="214" spans="1:11" ht="30" customHeight="1" x14ac:dyDescent="0.35">
      <c r="A214" s="132" t="s">
        <v>20</v>
      </c>
      <c r="B214" s="150" t="s">
        <v>84</v>
      </c>
      <c r="C214" s="20" t="s">
        <v>21</v>
      </c>
      <c r="D214" s="54" t="s">
        <v>19</v>
      </c>
      <c r="E214" s="173">
        <v>0.14369999999999999</v>
      </c>
      <c r="F214" s="216"/>
      <c r="G214" s="227">
        <f t="shared" si="17"/>
        <v>0</v>
      </c>
    </row>
    <row r="215" spans="1:11" x14ac:dyDescent="0.35">
      <c r="A215" s="38" t="s">
        <v>85</v>
      </c>
      <c r="B215" s="17" t="s">
        <v>86</v>
      </c>
      <c r="C215" s="27" t="s">
        <v>78</v>
      </c>
      <c r="D215" s="19" t="s">
        <v>19</v>
      </c>
      <c r="E215" s="176">
        <v>1.5731999999999999</v>
      </c>
      <c r="F215" s="222"/>
      <c r="G215" s="227">
        <f t="shared" si="17"/>
        <v>0</v>
      </c>
    </row>
    <row r="216" spans="1:11" x14ac:dyDescent="0.35">
      <c r="A216" s="38" t="s">
        <v>123</v>
      </c>
      <c r="B216" s="17" t="s">
        <v>124</v>
      </c>
      <c r="C216" s="27" t="s">
        <v>15</v>
      </c>
      <c r="D216" s="38" t="s">
        <v>19</v>
      </c>
      <c r="E216" s="175">
        <v>106.8938</v>
      </c>
      <c r="F216" s="216"/>
      <c r="G216" s="227">
        <f t="shared" si="17"/>
        <v>0</v>
      </c>
    </row>
    <row r="217" spans="1:11" x14ac:dyDescent="0.35">
      <c r="A217" s="37" t="s">
        <v>89</v>
      </c>
      <c r="B217" s="17" t="s">
        <v>90</v>
      </c>
      <c r="C217" s="34" t="s">
        <v>34</v>
      </c>
      <c r="D217" s="37" t="s">
        <v>19</v>
      </c>
      <c r="E217" s="177">
        <v>8.8200000000000001E-2</v>
      </c>
      <c r="F217" s="216"/>
      <c r="G217" s="227">
        <f t="shared" si="17"/>
        <v>0</v>
      </c>
    </row>
    <row r="218" spans="1:11" x14ac:dyDescent="0.35">
      <c r="A218" s="19" t="s">
        <v>25</v>
      </c>
      <c r="B218" s="36" t="s">
        <v>26</v>
      </c>
      <c r="C218" s="20" t="s">
        <v>27</v>
      </c>
      <c r="D218" s="20" t="s">
        <v>28</v>
      </c>
      <c r="E218" s="173">
        <v>21.994199999999999</v>
      </c>
      <c r="F218" s="216"/>
      <c r="G218" s="227">
        <f t="shared" si="17"/>
        <v>0</v>
      </c>
    </row>
    <row r="219" spans="1:11" x14ac:dyDescent="0.35">
      <c r="A219" s="38" t="s">
        <v>116</v>
      </c>
      <c r="B219" s="17" t="s">
        <v>30</v>
      </c>
      <c r="C219" s="70" t="s">
        <v>27</v>
      </c>
      <c r="D219" s="20" t="s">
        <v>28</v>
      </c>
      <c r="E219" s="173">
        <v>17.281199999999998</v>
      </c>
      <c r="F219" s="216"/>
      <c r="G219" s="227">
        <f t="shared" si="17"/>
        <v>0</v>
      </c>
    </row>
    <row r="220" spans="1:11" x14ac:dyDescent="0.35">
      <c r="A220" s="37" t="s">
        <v>32</v>
      </c>
      <c r="B220" s="31" t="s">
        <v>33</v>
      </c>
      <c r="C220" s="66" t="s">
        <v>34</v>
      </c>
      <c r="D220" s="143" t="s">
        <v>19</v>
      </c>
      <c r="E220" s="178">
        <v>0.47470000000000001</v>
      </c>
      <c r="F220" s="222"/>
      <c r="G220" s="227">
        <f t="shared" si="17"/>
        <v>0</v>
      </c>
    </row>
    <row r="221" spans="1:11" x14ac:dyDescent="0.35">
      <c r="A221" s="20" t="s">
        <v>125</v>
      </c>
      <c r="B221" s="120" t="s">
        <v>126</v>
      </c>
      <c r="C221" s="20" t="s">
        <v>34</v>
      </c>
      <c r="D221" s="20" t="s">
        <v>19</v>
      </c>
      <c r="E221" s="173">
        <v>0.1046</v>
      </c>
      <c r="F221" s="216"/>
      <c r="G221" s="227">
        <f t="shared" si="17"/>
        <v>0</v>
      </c>
    </row>
    <row r="222" spans="1:11" x14ac:dyDescent="0.35">
      <c r="A222" s="20" t="s">
        <v>92</v>
      </c>
      <c r="B222" s="120" t="s">
        <v>93</v>
      </c>
      <c r="C222" s="20" t="s">
        <v>34</v>
      </c>
      <c r="D222" s="20" t="s">
        <v>19</v>
      </c>
      <c r="E222" s="173">
        <v>0.1046</v>
      </c>
      <c r="F222" s="216"/>
      <c r="G222" s="227">
        <f t="shared" si="17"/>
        <v>0</v>
      </c>
    </row>
    <row r="223" spans="1:11" x14ac:dyDescent="0.35">
      <c r="A223" s="20" t="s">
        <v>127</v>
      </c>
      <c r="B223" s="127" t="s">
        <v>128</v>
      </c>
      <c r="C223" s="20" t="s">
        <v>83</v>
      </c>
      <c r="D223" s="20" t="s">
        <v>19</v>
      </c>
      <c r="E223" s="174">
        <v>3.4552</v>
      </c>
      <c r="F223" s="216"/>
      <c r="G223" s="227">
        <f t="shared" si="17"/>
        <v>0</v>
      </c>
    </row>
    <row r="224" spans="1:11" x14ac:dyDescent="0.35">
      <c r="A224" s="145" t="s">
        <v>94</v>
      </c>
      <c r="B224" s="17" t="s">
        <v>95</v>
      </c>
      <c r="C224" s="151" t="s">
        <v>83</v>
      </c>
      <c r="D224" s="145" t="s">
        <v>19</v>
      </c>
      <c r="E224" s="173">
        <v>4.1955999999999998</v>
      </c>
      <c r="F224" s="216"/>
      <c r="G224" s="227">
        <f t="shared" si="17"/>
        <v>0</v>
      </c>
      <c r="I224" s="5" t="s">
        <v>31</v>
      </c>
      <c r="J224" s="10"/>
      <c r="K224" s="12" t="e">
        <f>(J224/$J$228)</f>
        <v>#DIV/0!</v>
      </c>
    </row>
    <row r="225" spans="1:12" x14ac:dyDescent="0.35">
      <c r="A225" s="37" t="s">
        <v>96</v>
      </c>
      <c r="B225" s="31" t="s">
        <v>97</v>
      </c>
      <c r="C225" s="151" t="s">
        <v>83</v>
      </c>
      <c r="D225" s="145" t="s">
        <v>19</v>
      </c>
      <c r="E225" s="173">
        <v>20.0124</v>
      </c>
      <c r="F225" s="216"/>
      <c r="G225" s="227">
        <f t="shared" si="17"/>
        <v>0</v>
      </c>
      <c r="I225" s="5" t="s">
        <v>35</v>
      </c>
      <c r="J225" s="10"/>
      <c r="K225" s="12" t="e">
        <f>(J225/$J$228)</f>
        <v>#DIV/0!</v>
      </c>
    </row>
    <row r="226" spans="1:12" x14ac:dyDescent="0.35">
      <c r="A226" s="19" t="s">
        <v>98</v>
      </c>
      <c r="B226" s="17" t="s">
        <v>108</v>
      </c>
      <c r="C226" s="27" t="s">
        <v>34</v>
      </c>
      <c r="D226" s="38" t="s">
        <v>19</v>
      </c>
      <c r="E226" s="174">
        <v>0.75390000000000001</v>
      </c>
      <c r="F226" s="216"/>
      <c r="G226" s="227">
        <f t="shared" si="17"/>
        <v>0</v>
      </c>
      <c r="I226" s="5" t="s">
        <v>38</v>
      </c>
      <c r="J226" s="10"/>
      <c r="K226" s="12" t="e">
        <f t="shared" ref="K226:K227" si="18">(J226/$J$228)</f>
        <v>#DIV/0!</v>
      </c>
    </row>
    <row r="227" spans="1:12" x14ac:dyDescent="0.35">
      <c r="A227" s="40" t="s">
        <v>103</v>
      </c>
      <c r="B227" s="31" t="s">
        <v>104</v>
      </c>
      <c r="C227" s="34" t="s">
        <v>34</v>
      </c>
      <c r="D227" s="37" t="s">
        <v>24</v>
      </c>
      <c r="E227" s="177">
        <v>0.23519999999999999</v>
      </c>
      <c r="F227" s="232"/>
      <c r="G227" s="227">
        <f t="shared" si="17"/>
        <v>0</v>
      </c>
      <c r="I227" s="5" t="s">
        <v>41</v>
      </c>
      <c r="J227" s="10"/>
      <c r="K227" s="12" t="e">
        <f t="shared" si="18"/>
        <v>#DIV/0!</v>
      </c>
    </row>
    <row r="228" spans="1:12" x14ac:dyDescent="0.35">
      <c r="A228" s="19" t="s">
        <v>52</v>
      </c>
      <c r="B228" s="17" t="s">
        <v>105</v>
      </c>
      <c r="C228" s="19" t="s">
        <v>34</v>
      </c>
      <c r="D228" s="19" t="s">
        <v>24</v>
      </c>
      <c r="E228" s="175">
        <v>0.29899999999999999</v>
      </c>
      <c r="F228" s="222"/>
      <c r="G228" s="227">
        <f t="shared" si="17"/>
        <v>0</v>
      </c>
      <c r="I228" s="5" t="s">
        <v>44</v>
      </c>
      <c r="J228" s="10">
        <f>SUM(J224:J227)</f>
        <v>0</v>
      </c>
      <c r="K228" s="12" t="e">
        <f>SUM(K224:K227)</f>
        <v>#DIV/0!</v>
      </c>
      <c r="L228" s="11" t="s">
        <v>45</v>
      </c>
    </row>
    <row r="230" spans="1:12" x14ac:dyDescent="0.35">
      <c r="A230" s="152">
        <v>98083</v>
      </c>
      <c r="B230" s="153" t="s">
        <v>129</v>
      </c>
      <c r="C230" s="19" t="s">
        <v>15</v>
      </c>
      <c r="D230" s="19"/>
      <c r="E230" s="177"/>
      <c r="F230" s="237"/>
      <c r="G230" s="220"/>
    </row>
    <row r="231" spans="1:12" x14ac:dyDescent="0.35">
      <c r="A231" s="38" t="s">
        <v>121</v>
      </c>
      <c r="B231" s="17" t="s">
        <v>122</v>
      </c>
      <c r="C231" s="27" t="s">
        <v>15</v>
      </c>
      <c r="D231" s="38" t="s">
        <v>19</v>
      </c>
      <c r="E231" s="175">
        <v>42</v>
      </c>
      <c r="F231" s="216"/>
      <c r="G231" s="220">
        <f t="shared" ref="G231:G251" si="19">E231*F231</f>
        <v>0</v>
      </c>
    </row>
    <row r="232" spans="1:12" x14ac:dyDescent="0.35">
      <c r="A232" s="38" t="s">
        <v>130</v>
      </c>
      <c r="B232" s="31" t="s">
        <v>107</v>
      </c>
      <c r="C232" s="27" t="s">
        <v>75</v>
      </c>
      <c r="D232" s="38" t="s">
        <v>19</v>
      </c>
      <c r="E232" s="177">
        <v>2.24E-2</v>
      </c>
      <c r="F232" s="216"/>
      <c r="G232" s="220">
        <f t="shared" si="19"/>
        <v>0</v>
      </c>
    </row>
    <row r="233" spans="1:12" x14ac:dyDescent="0.35">
      <c r="A233" s="38" t="s">
        <v>76</v>
      </c>
      <c r="B233" s="17" t="s">
        <v>77</v>
      </c>
      <c r="C233" s="27" t="s">
        <v>78</v>
      </c>
      <c r="D233" s="38" t="s">
        <v>19</v>
      </c>
      <c r="E233" s="175">
        <v>0.4884</v>
      </c>
      <c r="F233" s="216"/>
      <c r="G233" s="220">
        <f t="shared" si="19"/>
        <v>0</v>
      </c>
    </row>
    <row r="234" spans="1:12" x14ac:dyDescent="0.35">
      <c r="A234" s="38" t="s">
        <v>79</v>
      </c>
      <c r="B234" s="31" t="s">
        <v>80</v>
      </c>
      <c r="C234" s="27" t="s">
        <v>78</v>
      </c>
      <c r="D234" s="38" t="s">
        <v>19</v>
      </c>
      <c r="E234" s="175">
        <v>0.58079999999999998</v>
      </c>
      <c r="F234" s="216"/>
      <c r="G234" s="220">
        <f t="shared" si="19"/>
        <v>0</v>
      </c>
    </row>
    <row r="235" spans="1:12" x14ac:dyDescent="0.35">
      <c r="A235" s="38" t="s">
        <v>81</v>
      </c>
      <c r="B235" s="17" t="s">
        <v>82</v>
      </c>
      <c r="C235" s="34" t="s">
        <v>83</v>
      </c>
      <c r="D235" s="40" t="s">
        <v>19</v>
      </c>
      <c r="E235" s="176">
        <v>5.1499999999999997E-2</v>
      </c>
      <c r="F235" s="222"/>
      <c r="G235" s="220">
        <f t="shared" si="19"/>
        <v>0</v>
      </c>
    </row>
    <row r="236" spans="1:12" ht="29" x14ac:dyDescent="0.35">
      <c r="A236" s="52" t="s">
        <v>16</v>
      </c>
      <c r="B236" s="61" t="s">
        <v>63</v>
      </c>
      <c r="C236" s="25" t="s">
        <v>18</v>
      </c>
      <c r="D236" s="25" t="s">
        <v>19</v>
      </c>
      <c r="E236" s="174">
        <v>9.2299999999999993E-2</v>
      </c>
      <c r="F236" s="216"/>
      <c r="G236" s="220">
        <f t="shared" si="19"/>
        <v>0</v>
      </c>
    </row>
    <row r="237" spans="1:12" ht="29" x14ac:dyDescent="0.35">
      <c r="A237" s="52" t="s">
        <v>20</v>
      </c>
      <c r="B237" s="60" t="s">
        <v>17</v>
      </c>
      <c r="C237" s="20" t="s">
        <v>21</v>
      </c>
      <c r="D237" s="20" t="s">
        <v>19</v>
      </c>
      <c r="E237" s="173">
        <v>0.18820000000000001</v>
      </c>
      <c r="F237" s="216"/>
      <c r="G237" s="220">
        <f t="shared" si="19"/>
        <v>0</v>
      </c>
    </row>
    <row r="238" spans="1:12" x14ac:dyDescent="0.35">
      <c r="A238" s="19" t="s">
        <v>85</v>
      </c>
      <c r="B238" t="s">
        <v>86</v>
      </c>
      <c r="C238" s="19" t="s">
        <v>78</v>
      </c>
      <c r="D238" s="19" t="s">
        <v>19</v>
      </c>
      <c r="E238" s="175">
        <v>1.8216000000000001</v>
      </c>
      <c r="F238" s="216"/>
      <c r="G238" s="220">
        <f t="shared" si="19"/>
        <v>0</v>
      </c>
    </row>
    <row r="239" spans="1:12" x14ac:dyDescent="0.35">
      <c r="A239" s="38" t="s">
        <v>123</v>
      </c>
      <c r="B239" s="31" t="s">
        <v>124</v>
      </c>
      <c r="C239" s="151" t="s">
        <v>15</v>
      </c>
      <c r="D239" s="131" t="s">
        <v>19</v>
      </c>
      <c r="E239" s="176">
        <v>146.7938</v>
      </c>
      <c r="F239" s="222"/>
      <c r="G239" s="220">
        <f t="shared" si="19"/>
        <v>0</v>
      </c>
    </row>
    <row r="240" spans="1:12" x14ac:dyDescent="0.35">
      <c r="A240" s="38" t="s">
        <v>89</v>
      </c>
      <c r="B240" s="17" t="s">
        <v>90</v>
      </c>
      <c r="C240" s="34" t="s">
        <v>34</v>
      </c>
      <c r="D240" s="37" t="s">
        <v>19</v>
      </c>
      <c r="E240" s="177">
        <v>0.1195</v>
      </c>
      <c r="F240" s="216"/>
      <c r="G240" s="220">
        <f t="shared" si="19"/>
        <v>0</v>
      </c>
    </row>
    <row r="241" spans="1:12" x14ac:dyDescent="0.35">
      <c r="A241" s="38" t="s">
        <v>25</v>
      </c>
      <c r="B241" s="35" t="s">
        <v>26</v>
      </c>
      <c r="C241" s="19" t="s">
        <v>27</v>
      </c>
      <c r="D241" s="19" t="s">
        <v>28</v>
      </c>
      <c r="E241" s="175">
        <v>29.770600000000002</v>
      </c>
      <c r="F241" s="216"/>
      <c r="G241" s="220">
        <f t="shared" si="19"/>
        <v>0</v>
      </c>
    </row>
    <row r="242" spans="1:12" x14ac:dyDescent="0.35">
      <c r="A242" s="38" t="s">
        <v>29</v>
      </c>
      <c r="B242" s="28" t="s">
        <v>30</v>
      </c>
      <c r="C242" s="19" t="s">
        <v>27</v>
      </c>
      <c r="D242" s="19" t="s">
        <v>28</v>
      </c>
      <c r="E242" s="175">
        <v>23.391200000000001</v>
      </c>
      <c r="F242" s="216"/>
      <c r="G242" s="220">
        <f t="shared" si="19"/>
        <v>0</v>
      </c>
    </row>
    <row r="243" spans="1:12" x14ac:dyDescent="0.35">
      <c r="A243" s="38" t="s">
        <v>32</v>
      </c>
      <c r="B243" s="28" t="s">
        <v>33</v>
      </c>
      <c r="C243" s="19" t="s">
        <v>34</v>
      </c>
      <c r="D243" s="19" t="s">
        <v>19</v>
      </c>
      <c r="E243" s="175">
        <v>0.64980000000000004</v>
      </c>
      <c r="F243" s="216"/>
      <c r="G243" s="220">
        <f t="shared" si="19"/>
        <v>0</v>
      </c>
    </row>
    <row r="244" spans="1:12" x14ac:dyDescent="0.35">
      <c r="A244" s="38" t="s">
        <v>125</v>
      </c>
      <c r="B244" s="28" t="s">
        <v>126</v>
      </c>
      <c r="C244" s="19" t="s">
        <v>34</v>
      </c>
      <c r="D244" s="19" t="s">
        <v>19</v>
      </c>
      <c r="E244" s="175">
        <v>0.1196</v>
      </c>
      <c r="F244" s="216"/>
      <c r="G244" s="220">
        <f t="shared" si="19"/>
        <v>0</v>
      </c>
    </row>
    <row r="245" spans="1:12" x14ac:dyDescent="0.35">
      <c r="A245" s="37" t="s">
        <v>92</v>
      </c>
      <c r="B245" s="35" t="s">
        <v>93</v>
      </c>
      <c r="C245" s="19" t="s">
        <v>34</v>
      </c>
      <c r="D245" s="19" t="s">
        <v>19</v>
      </c>
      <c r="E245" s="175">
        <v>0.1231</v>
      </c>
      <c r="F245" s="216"/>
      <c r="G245" s="220">
        <f t="shared" si="19"/>
        <v>0</v>
      </c>
    </row>
    <row r="246" spans="1:12" x14ac:dyDescent="0.35">
      <c r="A246" s="40" t="s">
        <v>127</v>
      </c>
      <c r="B246" s="31" t="s">
        <v>128</v>
      </c>
      <c r="C246" s="34" t="s">
        <v>83</v>
      </c>
      <c r="D246" s="40" t="s">
        <v>19</v>
      </c>
      <c r="E246" s="177">
        <v>3.9487999999999999</v>
      </c>
      <c r="F246" s="216"/>
      <c r="G246" s="220">
        <f t="shared" si="19"/>
        <v>0</v>
      </c>
    </row>
    <row r="247" spans="1:12" x14ac:dyDescent="0.35">
      <c r="A247" s="19" t="s">
        <v>94</v>
      </c>
      <c r="B247" s="17" t="s">
        <v>95</v>
      </c>
      <c r="C247" s="19" t="s">
        <v>83</v>
      </c>
      <c r="D247" s="19" t="s">
        <v>19</v>
      </c>
      <c r="E247" s="175">
        <v>4.9359999999999999</v>
      </c>
      <c r="F247" s="216"/>
      <c r="G247" s="220">
        <f t="shared" si="19"/>
        <v>0</v>
      </c>
    </row>
    <row r="248" spans="1:12" x14ac:dyDescent="0.35">
      <c r="A248" s="19" t="s">
        <v>96</v>
      </c>
      <c r="B248" s="17" t="s">
        <v>97</v>
      </c>
      <c r="C248" s="19" t="s">
        <v>83</v>
      </c>
      <c r="D248" s="19" t="s">
        <v>19</v>
      </c>
      <c r="E248" s="177">
        <v>25.680399999999999</v>
      </c>
      <c r="F248" s="216"/>
      <c r="G248" s="220">
        <f t="shared" si="19"/>
        <v>0</v>
      </c>
      <c r="I248" s="5" t="s">
        <v>31</v>
      </c>
      <c r="J248" s="10"/>
      <c r="K248" s="12" t="e">
        <f>(J248/$J$252)</f>
        <v>#DIV/0!</v>
      </c>
    </row>
    <row r="249" spans="1:12" x14ac:dyDescent="0.35">
      <c r="A249" s="131" t="s">
        <v>98</v>
      </c>
      <c r="B249" t="s">
        <v>131</v>
      </c>
      <c r="C249" s="19" t="s">
        <v>34</v>
      </c>
      <c r="D249" s="38" t="s">
        <v>19</v>
      </c>
      <c r="E249" s="175">
        <v>0.96740000000000004</v>
      </c>
      <c r="F249" s="216"/>
      <c r="G249" s="220">
        <f t="shared" si="19"/>
        <v>0</v>
      </c>
      <c r="I249" s="5" t="s">
        <v>35</v>
      </c>
      <c r="J249" s="10"/>
      <c r="K249" s="12" t="e">
        <f t="shared" ref="K249:K250" si="20">(J249/$J$252)</f>
        <v>#DIV/0!</v>
      </c>
    </row>
    <row r="250" spans="1:12" x14ac:dyDescent="0.35">
      <c r="A250" s="39" t="s">
        <v>103</v>
      </c>
      <c r="B250" s="31" t="s">
        <v>104</v>
      </c>
      <c r="C250" s="63" t="s">
        <v>34</v>
      </c>
      <c r="D250" s="53" t="s">
        <v>24</v>
      </c>
      <c r="E250" s="177">
        <v>0.31359999999999999</v>
      </c>
      <c r="F250" s="232"/>
      <c r="G250" s="219">
        <f t="shared" si="19"/>
        <v>0</v>
      </c>
      <c r="I250" s="5" t="s">
        <v>38</v>
      </c>
      <c r="J250" s="10"/>
      <c r="K250" s="12" t="e">
        <f t="shared" si="20"/>
        <v>#DIV/0!</v>
      </c>
    </row>
    <row r="251" spans="1:12" x14ac:dyDescent="0.35">
      <c r="A251" s="19" t="s">
        <v>52</v>
      </c>
      <c r="B251" s="17" t="s">
        <v>105</v>
      </c>
      <c r="C251" s="20" t="s">
        <v>34</v>
      </c>
      <c r="D251" s="20" t="s">
        <v>24</v>
      </c>
      <c r="E251" s="175">
        <v>0.40500000000000003</v>
      </c>
      <c r="F251" s="222"/>
      <c r="G251" s="220">
        <f t="shared" si="19"/>
        <v>0</v>
      </c>
      <c r="I251" s="5" t="s">
        <v>41</v>
      </c>
      <c r="J251" s="10"/>
      <c r="K251" s="12" t="e">
        <f>(J251/$J$252)</f>
        <v>#DIV/0!</v>
      </c>
    </row>
    <row r="252" spans="1:12" x14ac:dyDescent="0.35">
      <c r="I252" s="5" t="s">
        <v>44</v>
      </c>
      <c r="J252" s="10">
        <f>SUM(J248:J251)</f>
        <v>0</v>
      </c>
      <c r="K252" s="12" t="e">
        <f>SUM(K248:K251)</f>
        <v>#DIV/0!</v>
      </c>
      <c r="L252" s="11" t="s">
        <v>45</v>
      </c>
    </row>
    <row r="253" spans="1:12" x14ac:dyDescent="0.35">
      <c r="A253" s="152">
        <v>98084</v>
      </c>
      <c r="B253" s="153" t="s">
        <v>132</v>
      </c>
      <c r="C253" s="40" t="s">
        <v>15</v>
      </c>
      <c r="D253" s="40"/>
      <c r="E253" s="177"/>
      <c r="F253" s="223"/>
      <c r="G253" s="219"/>
    </row>
    <row r="254" spans="1:12" x14ac:dyDescent="0.35">
      <c r="A254" s="40" t="s">
        <v>121</v>
      </c>
      <c r="B254" s="17" t="s">
        <v>133</v>
      </c>
      <c r="C254" s="19" t="s">
        <v>15</v>
      </c>
      <c r="D254" s="19" t="s">
        <v>19</v>
      </c>
      <c r="E254" s="175">
        <v>52.5</v>
      </c>
      <c r="F254" s="222"/>
      <c r="G254" s="220">
        <f t="shared" ref="G254:G274" si="21">E254*F254</f>
        <v>0</v>
      </c>
    </row>
    <row r="255" spans="1:12" x14ac:dyDescent="0.35">
      <c r="A255" s="19" t="s">
        <v>73</v>
      </c>
      <c r="B255" s="32" t="s">
        <v>107</v>
      </c>
      <c r="C255" s="40" t="s">
        <v>75</v>
      </c>
      <c r="D255" s="40" t="s">
        <v>19</v>
      </c>
      <c r="E255" s="177">
        <v>2.75E-2</v>
      </c>
      <c r="F255" s="221"/>
      <c r="G255" s="220">
        <f t="shared" si="21"/>
        <v>0</v>
      </c>
    </row>
    <row r="256" spans="1:12" x14ac:dyDescent="0.35">
      <c r="A256" s="37" t="s">
        <v>76</v>
      </c>
      <c r="B256" s="17" t="s">
        <v>77</v>
      </c>
      <c r="C256" s="19" t="s">
        <v>78</v>
      </c>
      <c r="D256" s="19" t="s">
        <v>19</v>
      </c>
      <c r="E256" s="175">
        <v>0.59940000000000004</v>
      </c>
      <c r="F256" s="222"/>
      <c r="G256" s="220">
        <f t="shared" si="21"/>
        <v>0</v>
      </c>
    </row>
    <row r="257" spans="1:11" x14ac:dyDescent="0.35">
      <c r="A257" s="38" t="s">
        <v>79</v>
      </c>
      <c r="B257" s="31" t="s">
        <v>134</v>
      </c>
      <c r="C257" s="19" t="s">
        <v>78</v>
      </c>
      <c r="D257" s="19" t="s">
        <v>19</v>
      </c>
      <c r="E257" s="175">
        <v>0.71279999999999999</v>
      </c>
      <c r="F257" s="222"/>
      <c r="G257" s="220">
        <f t="shared" si="21"/>
        <v>0</v>
      </c>
    </row>
    <row r="258" spans="1:11" x14ac:dyDescent="0.35">
      <c r="A258" s="38" t="s">
        <v>81</v>
      </c>
      <c r="B258" s="17" t="s">
        <v>82</v>
      </c>
      <c r="C258" s="149" t="s">
        <v>83</v>
      </c>
      <c r="D258" s="87" t="s">
        <v>19</v>
      </c>
      <c r="E258" s="176">
        <v>6.3200000000000006E-2</v>
      </c>
      <c r="F258" s="238"/>
      <c r="G258" s="220">
        <f t="shared" si="21"/>
        <v>0</v>
      </c>
    </row>
    <row r="259" spans="1:11" ht="29" x14ac:dyDescent="0.35">
      <c r="A259" s="52" t="s">
        <v>16</v>
      </c>
      <c r="B259" s="18" t="s">
        <v>63</v>
      </c>
      <c r="C259" s="70" t="s">
        <v>18</v>
      </c>
      <c r="D259" s="20" t="s">
        <v>19</v>
      </c>
      <c r="E259" s="174">
        <v>0.1293</v>
      </c>
      <c r="F259" s="216"/>
      <c r="G259" s="220">
        <f t="shared" si="21"/>
        <v>0</v>
      </c>
    </row>
    <row r="260" spans="1:11" ht="29" x14ac:dyDescent="0.35">
      <c r="A260" s="52" t="s">
        <v>20</v>
      </c>
      <c r="B260" s="18" t="s">
        <v>56</v>
      </c>
      <c r="C260" s="65" t="s">
        <v>21</v>
      </c>
      <c r="D260" s="132" t="s">
        <v>19</v>
      </c>
      <c r="E260" s="173">
        <v>0.26340000000000002</v>
      </c>
      <c r="F260" s="216"/>
      <c r="G260" s="220">
        <f t="shared" si="21"/>
        <v>0</v>
      </c>
    </row>
    <row r="261" spans="1:11" x14ac:dyDescent="0.35">
      <c r="A261" s="19" t="s">
        <v>85</v>
      </c>
      <c r="B261" t="s">
        <v>86</v>
      </c>
      <c r="C261" s="19" t="s">
        <v>78</v>
      </c>
      <c r="D261" s="19" t="s">
        <v>19</v>
      </c>
      <c r="E261" s="176">
        <v>2.2355999999999998</v>
      </c>
      <c r="F261" s="222"/>
      <c r="G261" s="220">
        <f t="shared" si="21"/>
        <v>0</v>
      </c>
    </row>
    <row r="262" spans="1:11" x14ac:dyDescent="0.35">
      <c r="A262" s="38" t="s">
        <v>123</v>
      </c>
      <c r="B262" s="17" t="s">
        <v>124</v>
      </c>
      <c r="C262" s="27" t="s">
        <v>15</v>
      </c>
      <c r="D262" s="38" t="s">
        <v>19</v>
      </c>
      <c r="E262" s="175">
        <v>209.7938</v>
      </c>
      <c r="F262" s="216"/>
      <c r="G262" s="220">
        <f t="shared" si="21"/>
        <v>0</v>
      </c>
    </row>
    <row r="263" spans="1:11" x14ac:dyDescent="0.35">
      <c r="A263" s="19" t="s">
        <v>89</v>
      </c>
      <c r="B263" t="s">
        <v>90</v>
      </c>
      <c r="C263" s="19" t="s">
        <v>34</v>
      </c>
      <c r="D263" s="19" t="s">
        <v>19</v>
      </c>
      <c r="E263" s="176">
        <v>0.1699</v>
      </c>
      <c r="F263" s="222"/>
      <c r="G263" s="220">
        <f t="shared" si="21"/>
        <v>0</v>
      </c>
    </row>
    <row r="264" spans="1:11" x14ac:dyDescent="0.35">
      <c r="A264" s="38" t="s">
        <v>25</v>
      </c>
      <c r="B264" s="31" t="s">
        <v>26</v>
      </c>
      <c r="C264" s="34" t="s">
        <v>27</v>
      </c>
      <c r="D264" s="37" t="s">
        <v>28</v>
      </c>
      <c r="E264" s="177">
        <v>42.484499999999997</v>
      </c>
      <c r="F264" s="216"/>
      <c r="G264" s="220">
        <f t="shared" si="21"/>
        <v>0</v>
      </c>
    </row>
    <row r="265" spans="1:11" x14ac:dyDescent="0.35">
      <c r="A265" s="38" t="s">
        <v>29</v>
      </c>
      <c r="B265" s="17" t="s">
        <v>30</v>
      </c>
      <c r="C265" s="27" t="s">
        <v>27</v>
      </c>
      <c r="D265" s="19" t="s">
        <v>28</v>
      </c>
      <c r="E265" s="175">
        <v>33.380699999999997</v>
      </c>
      <c r="F265" s="216"/>
      <c r="G265" s="220">
        <f t="shared" si="21"/>
        <v>0</v>
      </c>
    </row>
    <row r="266" spans="1:11" x14ac:dyDescent="0.35">
      <c r="A266" s="19" t="s">
        <v>32</v>
      </c>
      <c r="B266" t="s">
        <v>33</v>
      </c>
      <c r="C266" s="131" t="s">
        <v>34</v>
      </c>
      <c r="D266" s="131" t="s">
        <v>19</v>
      </c>
      <c r="E266" s="176">
        <v>0.93600000000000005</v>
      </c>
      <c r="F266" s="222"/>
      <c r="G266" s="220">
        <f t="shared" si="21"/>
        <v>0</v>
      </c>
    </row>
    <row r="267" spans="1:11" x14ac:dyDescent="0.35">
      <c r="A267" s="38" t="s">
        <v>125</v>
      </c>
      <c r="B267" s="17" t="s">
        <v>126</v>
      </c>
      <c r="C267" s="149" t="s">
        <v>34</v>
      </c>
      <c r="D267" s="154" t="s">
        <v>19</v>
      </c>
      <c r="E267" s="177">
        <v>0.13450000000000001</v>
      </c>
      <c r="F267" s="216"/>
      <c r="G267" s="220">
        <f t="shared" si="21"/>
        <v>0</v>
      </c>
    </row>
    <row r="268" spans="1:11" x14ac:dyDescent="0.35">
      <c r="A268" s="19" t="s">
        <v>92</v>
      </c>
      <c r="B268" t="s">
        <v>93</v>
      </c>
      <c r="C268" s="19" t="s">
        <v>34</v>
      </c>
      <c r="D268" s="19" t="s">
        <v>19</v>
      </c>
      <c r="E268" s="175">
        <v>0.15379999999999999</v>
      </c>
      <c r="F268" s="216"/>
      <c r="G268" s="220">
        <f t="shared" si="21"/>
        <v>0</v>
      </c>
    </row>
    <row r="269" spans="1:11" x14ac:dyDescent="0.35">
      <c r="A269" s="38" t="s">
        <v>127</v>
      </c>
      <c r="B269" s="31" t="s">
        <v>128</v>
      </c>
      <c r="C269" s="149" t="s">
        <v>83</v>
      </c>
      <c r="D269" s="87" t="s">
        <v>19</v>
      </c>
      <c r="E269" s="176">
        <v>4.4424000000000001</v>
      </c>
      <c r="F269" s="222"/>
      <c r="G269" s="220">
        <f t="shared" si="21"/>
        <v>0</v>
      </c>
    </row>
    <row r="270" spans="1:11" x14ac:dyDescent="0.35">
      <c r="A270" s="38" t="s">
        <v>94</v>
      </c>
      <c r="B270" s="17" t="s">
        <v>95</v>
      </c>
      <c r="C270" s="27" t="s">
        <v>83</v>
      </c>
      <c r="D270" s="19" t="s">
        <v>19</v>
      </c>
      <c r="E270" s="175">
        <v>6.17</v>
      </c>
      <c r="F270" s="216"/>
      <c r="G270" s="220">
        <f t="shared" si="21"/>
        <v>0</v>
      </c>
      <c r="I270" s="5" t="s">
        <v>31</v>
      </c>
      <c r="J270" s="10"/>
      <c r="K270" s="12" t="e">
        <f>(J270/$J$274)</f>
        <v>#DIV/0!</v>
      </c>
    </row>
    <row r="271" spans="1:11" x14ac:dyDescent="0.35">
      <c r="A271" s="19" t="s">
        <v>96</v>
      </c>
      <c r="B271" t="s">
        <v>97</v>
      </c>
      <c r="C271" s="19" t="s">
        <v>83</v>
      </c>
      <c r="D271" s="19" t="s">
        <v>19</v>
      </c>
      <c r="E271" s="176">
        <v>35.708399999999997</v>
      </c>
      <c r="F271" s="222"/>
      <c r="G271" s="220">
        <f t="shared" si="21"/>
        <v>0</v>
      </c>
      <c r="I271" s="5" t="s">
        <v>35</v>
      </c>
      <c r="J271" s="10"/>
      <c r="K271" s="12" t="e">
        <f t="shared" ref="K271:K272" si="22">(J271/$J$274)</f>
        <v>#DIV/0!</v>
      </c>
    </row>
    <row r="272" spans="1:11" ht="18.75" customHeight="1" x14ac:dyDescent="0.35">
      <c r="A272" s="52" t="s">
        <v>98</v>
      </c>
      <c r="B272" s="121" t="s">
        <v>135</v>
      </c>
      <c r="C272" s="70" t="s">
        <v>34</v>
      </c>
      <c r="D272" s="52" t="s">
        <v>19</v>
      </c>
      <c r="E272" s="174">
        <v>1.3452</v>
      </c>
      <c r="F272" s="216"/>
      <c r="G272" s="220">
        <f t="shared" si="21"/>
        <v>0</v>
      </c>
      <c r="I272" s="5" t="s">
        <v>38</v>
      </c>
      <c r="J272" s="10"/>
      <c r="K272" s="12" t="e">
        <f t="shared" si="22"/>
        <v>#DIV/0!</v>
      </c>
    </row>
    <row r="273" spans="1:12" x14ac:dyDescent="0.35">
      <c r="A273" s="38" t="s">
        <v>103</v>
      </c>
      <c r="B273" s="83" t="s">
        <v>104</v>
      </c>
      <c r="C273" s="27" t="s">
        <v>34</v>
      </c>
      <c r="D273" s="38" t="s">
        <v>24</v>
      </c>
      <c r="E273" s="177">
        <v>0.4536</v>
      </c>
      <c r="F273" s="216"/>
      <c r="G273" s="220">
        <f t="shared" si="21"/>
        <v>0</v>
      </c>
      <c r="I273" s="5" t="s">
        <v>41</v>
      </c>
      <c r="J273" s="10"/>
      <c r="K273" s="12" t="e">
        <f>(J273/$J$274)</f>
        <v>#DIV/0!</v>
      </c>
    </row>
    <row r="274" spans="1:12" x14ac:dyDescent="0.35">
      <c r="A274" s="145" t="s">
        <v>52</v>
      </c>
      <c r="B274" s="17" t="s">
        <v>105</v>
      </c>
      <c r="C274" s="27" t="s">
        <v>34</v>
      </c>
      <c r="D274" s="38" t="s">
        <v>24</v>
      </c>
      <c r="E274" s="175">
        <v>0.59499999999999997</v>
      </c>
      <c r="F274" s="239"/>
      <c r="G274" s="220">
        <f t="shared" si="21"/>
        <v>0</v>
      </c>
      <c r="I274" s="5" t="s">
        <v>44</v>
      </c>
      <c r="J274" s="10">
        <f>SUM(J270:J273)</f>
        <v>0</v>
      </c>
      <c r="K274" s="12" t="e">
        <f>SUM(K270:K273)</f>
        <v>#DIV/0!</v>
      </c>
      <c r="L274" s="11" t="s">
        <v>45</v>
      </c>
    </row>
    <row r="276" spans="1:12" x14ac:dyDescent="0.35">
      <c r="A276" s="152">
        <v>98085</v>
      </c>
      <c r="B276" s="153" t="s">
        <v>136</v>
      </c>
      <c r="C276" s="40" t="s">
        <v>15</v>
      </c>
      <c r="D276" s="40"/>
      <c r="E276" s="177"/>
      <c r="F276" s="223"/>
      <c r="G276" s="219"/>
    </row>
    <row r="277" spans="1:12" x14ac:dyDescent="0.35">
      <c r="A277" s="19" t="s">
        <v>121</v>
      </c>
      <c r="B277" s="17" t="s">
        <v>122</v>
      </c>
      <c r="C277" s="20" t="s">
        <v>15</v>
      </c>
      <c r="D277" s="20" t="s">
        <v>19</v>
      </c>
      <c r="E277" s="174">
        <v>67.2</v>
      </c>
      <c r="F277" s="222"/>
      <c r="G277" s="220">
        <f t="shared" ref="G277:G297" si="23">E277*F277</f>
        <v>0</v>
      </c>
    </row>
    <row r="278" spans="1:12" x14ac:dyDescent="0.35">
      <c r="A278" s="19" t="s">
        <v>73</v>
      </c>
      <c r="B278" s="17" t="s">
        <v>107</v>
      </c>
      <c r="C278" s="20" t="s">
        <v>75</v>
      </c>
      <c r="D278" s="52" t="s">
        <v>19</v>
      </c>
      <c r="E278" s="173">
        <v>3.4700000000000002E-2</v>
      </c>
      <c r="F278" s="216"/>
      <c r="G278" s="220">
        <f t="shared" si="23"/>
        <v>0</v>
      </c>
    </row>
    <row r="279" spans="1:12" x14ac:dyDescent="0.35">
      <c r="A279" s="19" t="s">
        <v>76</v>
      </c>
      <c r="B279" t="s">
        <v>77</v>
      </c>
      <c r="C279" s="20" t="s">
        <v>78</v>
      </c>
      <c r="D279" s="52" t="s">
        <v>19</v>
      </c>
      <c r="E279" s="173">
        <v>0.75480000000000003</v>
      </c>
      <c r="F279" s="216"/>
      <c r="G279" s="220">
        <f t="shared" si="23"/>
        <v>0</v>
      </c>
    </row>
    <row r="280" spans="1:12" x14ac:dyDescent="0.35">
      <c r="A280" s="19" t="s">
        <v>79</v>
      </c>
      <c r="B280" s="17" t="s">
        <v>80</v>
      </c>
      <c r="C280" s="20" t="s">
        <v>78</v>
      </c>
      <c r="D280" s="52" t="s">
        <v>19</v>
      </c>
      <c r="E280" s="173">
        <v>0.89759999999999995</v>
      </c>
      <c r="F280" s="216"/>
      <c r="G280" s="220">
        <f t="shared" si="23"/>
        <v>0</v>
      </c>
    </row>
    <row r="281" spans="1:12" x14ac:dyDescent="0.35">
      <c r="A281" s="19" t="s">
        <v>81</v>
      </c>
      <c r="B281" t="s">
        <v>82</v>
      </c>
      <c r="C281" s="20" t="s">
        <v>83</v>
      </c>
      <c r="D281" s="52" t="s">
        <v>19</v>
      </c>
      <c r="E281" s="174">
        <v>7.9600000000000004E-2</v>
      </c>
      <c r="F281" s="216"/>
      <c r="G281" s="220">
        <f t="shared" si="23"/>
        <v>0</v>
      </c>
    </row>
    <row r="282" spans="1:12" ht="29" x14ac:dyDescent="0.35">
      <c r="A282" s="52" t="s">
        <v>16</v>
      </c>
      <c r="B282" s="18" t="s">
        <v>63</v>
      </c>
      <c r="C282" s="70" t="s">
        <v>18</v>
      </c>
      <c r="D282" s="52" t="s">
        <v>19</v>
      </c>
      <c r="E282" s="173">
        <v>0.19059999999999999</v>
      </c>
      <c r="F282" s="216"/>
      <c r="G282" s="220">
        <f t="shared" si="23"/>
        <v>0</v>
      </c>
    </row>
    <row r="283" spans="1:12" ht="30" customHeight="1" x14ac:dyDescent="0.35">
      <c r="A283" s="52" t="s">
        <v>20</v>
      </c>
      <c r="B283" s="155" t="s">
        <v>84</v>
      </c>
      <c r="C283" s="70" t="s">
        <v>21</v>
      </c>
      <c r="D283" s="20" t="s">
        <v>19</v>
      </c>
      <c r="E283" s="178">
        <v>0.38840000000000002</v>
      </c>
      <c r="F283" s="222"/>
      <c r="G283" s="220">
        <f t="shared" si="23"/>
        <v>0</v>
      </c>
    </row>
    <row r="284" spans="1:12" x14ac:dyDescent="0.35">
      <c r="A284" s="19" t="s">
        <v>85</v>
      </c>
      <c r="B284" t="s">
        <v>86</v>
      </c>
      <c r="C284" s="19" t="s">
        <v>78</v>
      </c>
      <c r="D284" s="38" t="s">
        <v>19</v>
      </c>
      <c r="E284" s="175">
        <v>2.8151999999999999</v>
      </c>
      <c r="F284" s="216"/>
      <c r="G284" s="220">
        <f t="shared" si="23"/>
        <v>0</v>
      </c>
    </row>
    <row r="285" spans="1:12" x14ac:dyDescent="0.35">
      <c r="A285" s="38" t="s">
        <v>123</v>
      </c>
      <c r="B285" s="17" t="s">
        <v>124</v>
      </c>
      <c r="C285" s="27" t="s">
        <v>15</v>
      </c>
      <c r="D285" s="19" t="s">
        <v>19</v>
      </c>
      <c r="E285" s="176">
        <v>268.59379999999999</v>
      </c>
      <c r="F285" s="222"/>
      <c r="G285" s="220">
        <f t="shared" si="23"/>
        <v>0</v>
      </c>
    </row>
    <row r="286" spans="1:12" x14ac:dyDescent="0.35">
      <c r="A286" s="19" t="s">
        <v>89</v>
      </c>
      <c r="B286" t="s">
        <v>90</v>
      </c>
      <c r="C286" s="20" t="s">
        <v>34</v>
      </c>
      <c r="D286" s="52" t="s">
        <v>19</v>
      </c>
      <c r="E286" s="173">
        <v>0.223</v>
      </c>
      <c r="F286" s="216"/>
      <c r="G286" s="220">
        <f t="shared" si="23"/>
        <v>0</v>
      </c>
    </row>
    <row r="287" spans="1:12" x14ac:dyDescent="0.35">
      <c r="A287" s="38" t="s">
        <v>25</v>
      </c>
      <c r="B287" s="31" t="s">
        <v>26</v>
      </c>
      <c r="C287" s="63" t="s">
        <v>27</v>
      </c>
      <c r="D287" s="25" t="s">
        <v>28</v>
      </c>
      <c r="E287" s="178">
        <v>56.562100000000001</v>
      </c>
      <c r="F287" s="222"/>
      <c r="G287" s="220">
        <f t="shared" si="23"/>
        <v>0</v>
      </c>
    </row>
    <row r="288" spans="1:12" x14ac:dyDescent="0.35">
      <c r="A288" s="38" t="s">
        <v>29</v>
      </c>
      <c r="B288" s="17" t="s">
        <v>30</v>
      </c>
      <c r="C288" s="70" t="s">
        <v>27</v>
      </c>
      <c r="D288" s="20" t="s">
        <v>28</v>
      </c>
      <c r="E288" s="177">
        <v>44.441699999999997</v>
      </c>
      <c r="F288" s="216"/>
      <c r="G288" s="220">
        <f t="shared" si="23"/>
        <v>0</v>
      </c>
    </row>
    <row r="289" spans="1:12" x14ac:dyDescent="0.35">
      <c r="A289" s="19" t="s">
        <v>32</v>
      </c>
      <c r="B289" t="s">
        <v>33</v>
      </c>
      <c r="C289" s="131" t="s">
        <v>34</v>
      </c>
      <c r="D289" s="145" t="s">
        <v>19</v>
      </c>
      <c r="E289" s="175">
        <v>1.2484</v>
      </c>
      <c r="F289" s="216"/>
      <c r="G289" s="220">
        <f t="shared" si="23"/>
        <v>0</v>
      </c>
    </row>
    <row r="290" spans="1:12" x14ac:dyDescent="0.35">
      <c r="A290" s="38" t="s">
        <v>125</v>
      </c>
      <c r="B290" s="17" t="s">
        <v>126</v>
      </c>
      <c r="C290" s="151" t="s">
        <v>34</v>
      </c>
      <c r="D290" s="131" t="s">
        <v>19</v>
      </c>
      <c r="E290" s="176">
        <v>0.13450000000000001</v>
      </c>
      <c r="F290" s="222"/>
      <c r="G290" s="220">
        <f t="shared" si="23"/>
        <v>0</v>
      </c>
    </row>
    <row r="291" spans="1:12" x14ac:dyDescent="0.35">
      <c r="A291" s="19" t="s">
        <v>92</v>
      </c>
      <c r="B291" t="s">
        <v>93</v>
      </c>
      <c r="C291" s="131" t="s">
        <v>34</v>
      </c>
      <c r="D291" s="145" t="s">
        <v>19</v>
      </c>
      <c r="E291" s="175">
        <v>0.19689999999999999</v>
      </c>
      <c r="F291" s="216"/>
      <c r="G291" s="220">
        <f t="shared" si="23"/>
        <v>0</v>
      </c>
    </row>
    <row r="292" spans="1:12" x14ac:dyDescent="0.35">
      <c r="A292" s="38" t="s">
        <v>127</v>
      </c>
      <c r="B292" s="17" t="s">
        <v>128</v>
      </c>
      <c r="C292" s="34" t="s">
        <v>83</v>
      </c>
      <c r="D292" s="19" t="s">
        <v>19</v>
      </c>
      <c r="E292" s="176">
        <v>4.4424000000000001</v>
      </c>
      <c r="F292" s="222"/>
      <c r="G292" s="220">
        <f t="shared" si="23"/>
        <v>0</v>
      </c>
    </row>
    <row r="293" spans="1:12" x14ac:dyDescent="0.35">
      <c r="A293" s="19" t="s">
        <v>94</v>
      </c>
      <c r="B293" t="s">
        <v>95</v>
      </c>
      <c r="C293" s="19" t="s">
        <v>83</v>
      </c>
      <c r="D293" s="30" t="s">
        <v>19</v>
      </c>
      <c r="E293" s="177">
        <v>7.8975999999999997</v>
      </c>
      <c r="F293" s="216"/>
      <c r="G293" s="220">
        <f t="shared" si="23"/>
        <v>0</v>
      </c>
      <c r="I293" s="5" t="s">
        <v>31</v>
      </c>
      <c r="J293" s="10"/>
      <c r="K293" s="12" t="e">
        <f>(J293/$J$297)</f>
        <v>#DIV/0!</v>
      </c>
    </row>
    <row r="294" spans="1:12" x14ac:dyDescent="0.35">
      <c r="A294" s="38" t="s">
        <v>96</v>
      </c>
      <c r="B294" s="17" t="s">
        <v>97</v>
      </c>
      <c r="C294" s="29" t="s">
        <v>83</v>
      </c>
      <c r="D294" s="20" t="s">
        <v>19</v>
      </c>
      <c r="E294" s="173">
        <v>51.142800000000001</v>
      </c>
      <c r="F294" s="216"/>
      <c r="G294" s="220">
        <f t="shared" si="23"/>
        <v>0</v>
      </c>
      <c r="I294" s="5" t="s">
        <v>35</v>
      </c>
      <c r="J294" s="10"/>
      <c r="K294" s="12" t="e">
        <f t="shared" ref="K294:K296" si="24">(J294/$J$297)</f>
        <v>#DIV/0!</v>
      </c>
    </row>
    <row r="295" spans="1:12" x14ac:dyDescent="0.35">
      <c r="A295" s="19" t="s">
        <v>98</v>
      </c>
      <c r="B295" t="s">
        <v>108</v>
      </c>
      <c r="C295" s="145" t="s">
        <v>34</v>
      </c>
      <c r="D295" s="20" t="s">
        <v>19</v>
      </c>
      <c r="E295" s="173">
        <v>1.9267000000000001</v>
      </c>
      <c r="F295" s="216"/>
      <c r="G295" s="220">
        <f t="shared" si="23"/>
        <v>0</v>
      </c>
      <c r="I295" s="5" t="s">
        <v>38</v>
      </c>
      <c r="J295" s="10"/>
      <c r="K295" s="12" t="e">
        <f t="shared" si="24"/>
        <v>#DIV/0!</v>
      </c>
    </row>
    <row r="296" spans="1:12" x14ac:dyDescent="0.35">
      <c r="A296" s="38" t="s">
        <v>103</v>
      </c>
      <c r="B296" s="31" t="s">
        <v>104</v>
      </c>
      <c r="C296" s="156" t="s">
        <v>34</v>
      </c>
      <c r="D296" s="20" t="s">
        <v>24</v>
      </c>
      <c r="E296" s="174">
        <v>0.67200000000000004</v>
      </c>
      <c r="F296" s="216"/>
      <c r="G296" s="220">
        <f t="shared" si="23"/>
        <v>0</v>
      </c>
      <c r="I296" s="5" t="s">
        <v>41</v>
      </c>
      <c r="J296" s="10"/>
      <c r="K296" s="12" t="e">
        <f t="shared" si="24"/>
        <v>#DIV/0!</v>
      </c>
    </row>
    <row r="297" spans="1:12" x14ac:dyDescent="0.35">
      <c r="A297" s="38" t="s">
        <v>52</v>
      </c>
      <c r="B297" s="17" t="s">
        <v>105</v>
      </c>
      <c r="C297" s="156" t="s">
        <v>34</v>
      </c>
      <c r="D297" s="52" t="s">
        <v>24</v>
      </c>
      <c r="E297" s="175">
        <v>0.89300000000000002</v>
      </c>
      <c r="F297" s="216"/>
      <c r="G297" s="220">
        <f t="shared" si="23"/>
        <v>0</v>
      </c>
      <c r="I297" s="5" t="s">
        <v>44</v>
      </c>
      <c r="J297" s="10">
        <f>SUM(J293:J296)</f>
        <v>0</v>
      </c>
      <c r="K297" s="12" t="e">
        <f>SUM(K293:K296)</f>
        <v>#DIV/0!</v>
      </c>
      <c r="L297" s="11" t="s">
        <v>45</v>
      </c>
    </row>
    <row r="299" spans="1:12" x14ac:dyDescent="0.35">
      <c r="A299" s="152">
        <v>98086</v>
      </c>
      <c r="B299" s="153" t="s">
        <v>137</v>
      </c>
      <c r="C299" s="19" t="s">
        <v>15</v>
      </c>
      <c r="D299" s="19"/>
      <c r="E299" s="175"/>
      <c r="F299" s="225"/>
      <c r="G299" s="219"/>
    </row>
    <row r="300" spans="1:12" x14ac:dyDescent="0.35">
      <c r="A300" s="131" t="s">
        <v>121</v>
      </c>
      <c r="B300" t="s">
        <v>122</v>
      </c>
      <c r="C300" s="131" t="s">
        <v>15</v>
      </c>
      <c r="D300" s="131" t="s">
        <v>19</v>
      </c>
      <c r="E300" s="176">
        <v>71.400000000000006</v>
      </c>
      <c r="F300" s="222"/>
      <c r="G300" s="220">
        <f t="shared" ref="G300:G320" si="25">E300*F300</f>
        <v>0</v>
      </c>
    </row>
    <row r="301" spans="1:12" x14ac:dyDescent="0.35">
      <c r="A301" s="38" t="s">
        <v>73</v>
      </c>
      <c r="B301" s="17" t="s">
        <v>138</v>
      </c>
      <c r="C301" s="27" t="s">
        <v>75</v>
      </c>
      <c r="D301" s="38" t="s">
        <v>19</v>
      </c>
      <c r="E301" s="175">
        <v>3.6700000000000003E-2</v>
      </c>
      <c r="F301" s="216"/>
      <c r="G301" s="220">
        <f t="shared" si="25"/>
        <v>0</v>
      </c>
    </row>
    <row r="302" spans="1:12" x14ac:dyDescent="0.35">
      <c r="A302" s="19" t="s">
        <v>76</v>
      </c>
      <c r="B302" t="s">
        <v>77</v>
      </c>
      <c r="C302" s="19" t="s">
        <v>78</v>
      </c>
      <c r="D302" s="19" t="s">
        <v>19</v>
      </c>
      <c r="E302" s="176">
        <v>0.79920000000000002</v>
      </c>
      <c r="F302" s="222"/>
      <c r="G302" s="220">
        <f t="shared" si="25"/>
        <v>0</v>
      </c>
    </row>
    <row r="303" spans="1:12" x14ac:dyDescent="0.35">
      <c r="A303" s="38" t="s">
        <v>79</v>
      </c>
      <c r="B303" s="31" t="s">
        <v>80</v>
      </c>
      <c r="C303" s="34" t="s">
        <v>78</v>
      </c>
      <c r="D303" s="37" t="s">
        <v>19</v>
      </c>
      <c r="E303" s="175">
        <v>0.95040000000000002</v>
      </c>
      <c r="F303" s="216"/>
      <c r="G303" s="220">
        <f t="shared" si="25"/>
        <v>0</v>
      </c>
    </row>
    <row r="304" spans="1:12" x14ac:dyDescent="0.35">
      <c r="A304" s="38" t="s">
        <v>81</v>
      </c>
      <c r="B304" s="17" t="s">
        <v>82</v>
      </c>
      <c r="C304" s="27" t="s">
        <v>83</v>
      </c>
      <c r="D304" s="19" t="s">
        <v>19</v>
      </c>
      <c r="E304" s="195">
        <v>8.4199999999999997E-2</v>
      </c>
      <c r="F304" s="216"/>
      <c r="G304" s="220">
        <f t="shared" si="25"/>
        <v>0</v>
      </c>
    </row>
    <row r="305" spans="1:12" ht="29" x14ac:dyDescent="0.35">
      <c r="A305" s="52" t="s">
        <v>16</v>
      </c>
      <c r="B305" s="57" t="s">
        <v>63</v>
      </c>
      <c r="C305" s="65" t="s">
        <v>18</v>
      </c>
      <c r="D305" s="64" t="s">
        <v>19</v>
      </c>
      <c r="E305" s="178">
        <v>0.20430000000000001</v>
      </c>
      <c r="F305" s="222"/>
      <c r="G305" s="220">
        <f t="shared" si="25"/>
        <v>0</v>
      </c>
    </row>
    <row r="306" spans="1:12" ht="29" x14ac:dyDescent="0.35">
      <c r="A306" s="52" t="s">
        <v>20</v>
      </c>
      <c r="B306" s="18" t="s">
        <v>17</v>
      </c>
      <c r="C306" s="70" t="s">
        <v>21</v>
      </c>
      <c r="D306" s="52" t="s">
        <v>19</v>
      </c>
      <c r="E306" s="173">
        <v>0.41639999999999999</v>
      </c>
      <c r="F306" s="216"/>
      <c r="G306" s="220">
        <f t="shared" si="25"/>
        <v>0</v>
      </c>
    </row>
    <row r="307" spans="1:12" x14ac:dyDescent="0.35">
      <c r="A307" s="38" t="s">
        <v>85</v>
      </c>
      <c r="B307" s="17" t="s">
        <v>86</v>
      </c>
      <c r="C307" s="27" t="s">
        <v>78</v>
      </c>
      <c r="D307" s="19" t="s">
        <v>19</v>
      </c>
      <c r="E307" s="176">
        <v>2.9807999999999999</v>
      </c>
      <c r="F307" s="222"/>
      <c r="G307" s="220">
        <f t="shared" si="25"/>
        <v>0</v>
      </c>
    </row>
    <row r="308" spans="1:12" x14ac:dyDescent="0.35">
      <c r="A308" s="38" t="s">
        <v>123</v>
      </c>
      <c r="B308" s="17" t="s">
        <v>124</v>
      </c>
      <c r="C308" s="27" t="s">
        <v>15</v>
      </c>
      <c r="D308" s="38" t="s">
        <v>19</v>
      </c>
      <c r="E308" s="175">
        <v>321.09379999999999</v>
      </c>
      <c r="F308" s="216"/>
      <c r="G308" s="220">
        <f t="shared" si="25"/>
        <v>0</v>
      </c>
    </row>
    <row r="309" spans="1:12" x14ac:dyDescent="0.35">
      <c r="A309" s="19" t="s">
        <v>139</v>
      </c>
      <c r="B309" t="s">
        <v>90</v>
      </c>
      <c r="C309" s="19" t="s">
        <v>34</v>
      </c>
      <c r="D309" s="19" t="s">
        <v>19</v>
      </c>
      <c r="E309" s="176">
        <v>0.2606</v>
      </c>
      <c r="F309" s="222"/>
      <c r="G309" s="220">
        <f t="shared" si="25"/>
        <v>0</v>
      </c>
    </row>
    <row r="310" spans="1:12" x14ac:dyDescent="0.35">
      <c r="A310" s="39" t="s">
        <v>25</v>
      </c>
      <c r="B310" s="17" t="s">
        <v>140</v>
      </c>
      <c r="C310" s="19" t="s">
        <v>27</v>
      </c>
      <c r="D310" s="38" t="s">
        <v>28</v>
      </c>
      <c r="E310" s="175">
        <v>65.626099999999994</v>
      </c>
      <c r="F310" s="216"/>
      <c r="G310" s="220">
        <f t="shared" si="25"/>
        <v>0</v>
      </c>
    </row>
    <row r="311" spans="1:12" x14ac:dyDescent="0.35">
      <c r="A311" s="19" t="s">
        <v>29</v>
      </c>
      <c r="B311" t="s">
        <v>30</v>
      </c>
      <c r="C311" s="19" t="s">
        <v>27</v>
      </c>
      <c r="D311" s="19" t="s">
        <v>28</v>
      </c>
      <c r="E311" s="176">
        <v>51.563400000000001</v>
      </c>
      <c r="F311" s="222"/>
      <c r="G311" s="220">
        <f t="shared" si="25"/>
        <v>0</v>
      </c>
    </row>
    <row r="312" spans="1:12" x14ac:dyDescent="0.35">
      <c r="A312" s="38" t="s">
        <v>32</v>
      </c>
      <c r="B312" s="17" t="s">
        <v>33</v>
      </c>
      <c r="C312" s="27" t="s">
        <v>34</v>
      </c>
      <c r="D312" s="38" t="s">
        <v>19</v>
      </c>
      <c r="E312" s="175">
        <v>1.4568000000000001</v>
      </c>
      <c r="F312" s="216"/>
      <c r="G312" s="220">
        <f t="shared" si="25"/>
        <v>0</v>
      </c>
    </row>
    <row r="313" spans="1:12" x14ac:dyDescent="0.35">
      <c r="A313" s="19" t="s">
        <v>125</v>
      </c>
      <c r="B313" t="s">
        <v>126</v>
      </c>
      <c r="C313" s="19" t="s">
        <v>34</v>
      </c>
      <c r="D313" s="19" t="s">
        <v>19</v>
      </c>
      <c r="E313" s="176">
        <v>0.14949999999999999</v>
      </c>
      <c r="F313" s="222"/>
      <c r="G313" s="220">
        <f t="shared" si="25"/>
        <v>0</v>
      </c>
    </row>
    <row r="314" spans="1:12" x14ac:dyDescent="0.35">
      <c r="A314" s="37" t="s">
        <v>92</v>
      </c>
      <c r="B314" s="17" t="s">
        <v>93</v>
      </c>
      <c r="C314" s="27" t="s">
        <v>34</v>
      </c>
      <c r="D314" s="38" t="s">
        <v>19</v>
      </c>
      <c r="E314" s="175">
        <v>0.2092</v>
      </c>
      <c r="F314" s="216"/>
      <c r="G314" s="220">
        <f t="shared" si="25"/>
        <v>0</v>
      </c>
    </row>
    <row r="315" spans="1:12" x14ac:dyDescent="0.35">
      <c r="A315" s="19" t="s">
        <v>127</v>
      </c>
      <c r="B315" t="s">
        <v>128</v>
      </c>
      <c r="C315" s="19" t="s">
        <v>83</v>
      </c>
      <c r="D315" s="19" t="s">
        <v>19</v>
      </c>
      <c r="E315" s="176">
        <v>4.9359999999999999</v>
      </c>
      <c r="F315" s="222"/>
      <c r="G315" s="220">
        <f t="shared" si="25"/>
        <v>0</v>
      </c>
    </row>
    <row r="316" spans="1:12" x14ac:dyDescent="0.35">
      <c r="A316" s="154" t="s">
        <v>94</v>
      </c>
      <c r="B316" s="17" t="s">
        <v>95</v>
      </c>
      <c r="C316" s="34" t="s">
        <v>83</v>
      </c>
      <c r="D316" s="37" t="s">
        <v>19</v>
      </c>
      <c r="E316" s="177">
        <v>8.3911999999999995</v>
      </c>
      <c r="F316" s="216"/>
      <c r="G316" s="220">
        <f t="shared" si="25"/>
        <v>0</v>
      </c>
      <c r="I316" s="5" t="s">
        <v>31</v>
      </c>
      <c r="J316" s="10"/>
      <c r="K316" s="12" t="e">
        <f>(J316/$J$320)</f>
        <v>#DIV/0!</v>
      </c>
    </row>
    <row r="317" spans="1:12" x14ac:dyDescent="0.35">
      <c r="A317" s="19" t="s">
        <v>96</v>
      </c>
      <c r="B317" t="s">
        <v>97</v>
      </c>
      <c r="C317" s="19" t="s">
        <v>83</v>
      </c>
      <c r="D317" s="19" t="s">
        <v>19</v>
      </c>
      <c r="E317" s="175">
        <v>55.154000000000003</v>
      </c>
      <c r="F317" s="216"/>
      <c r="G317" s="220">
        <f t="shared" si="25"/>
        <v>0</v>
      </c>
      <c r="I317" s="5" t="s">
        <v>35</v>
      </c>
      <c r="J317" s="10"/>
      <c r="K317" s="12" t="e">
        <f t="shared" ref="K317:K319" si="26">(J317/$J$320)</f>
        <v>#DIV/0!</v>
      </c>
    </row>
    <row r="318" spans="1:12" x14ac:dyDescent="0.35">
      <c r="A318" s="131" t="s">
        <v>98</v>
      </c>
      <c r="B318" s="31" t="s">
        <v>108</v>
      </c>
      <c r="C318" s="131" t="s">
        <v>34</v>
      </c>
      <c r="D318" s="131" t="s">
        <v>19</v>
      </c>
      <c r="E318" s="176">
        <v>2.0777999999999999</v>
      </c>
      <c r="F318" s="222"/>
      <c r="G318" s="220">
        <f t="shared" si="25"/>
        <v>0</v>
      </c>
      <c r="I318" s="5" t="s">
        <v>38</v>
      </c>
      <c r="J318" s="10"/>
      <c r="K318" s="12" t="e">
        <f>(J318/$J$320)</f>
        <v>#DIV/0!</v>
      </c>
    </row>
    <row r="319" spans="1:12" x14ac:dyDescent="0.35">
      <c r="A319" s="38" t="s">
        <v>103</v>
      </c>
      <c r="B319" s="17" t="s">
        <v>104</v>
      </c>
      <c r="C319" s="151" t="s">
        <v>34</v>
      </c>
      <c r="D319" s="38" t="s">
        <v>24</v>
      </c>
      <c r="E319" s="177">
        <v>0.72799999999999998</v>
      </c>
      <c r="F319" s="216"/>
      <c r="G319" s="220">
        <f t="shared" si="25"/>
        <v>0</v>
      </c>
      <c r="I319" s="5" t="s">
        <v>41</v>
      </c>
      <c r="J319" s="10"/>
      <c r="K319" s="12" t="e">
        <f t="shared" si="26"/>
        <v>#DIV/0!</v>
      </c>
    </row>
    <row r="320" spans="1:12" x14ac:dyDescent="0.35">
      <c r="A320" s="38" t="s">
        <v>52</v>
      </c>
      <c r="B320" s="17" t="s">
        <v>105</v>
      </c>
      <c r="C320" s="151" t="s">
        <v>34</v>
      </c>
      <c r="D320" s="38" t="s">
        <v>24</v>
      </c>
      <c r="E320" s="175">
        <v>0.96899999999999997</v>
      </c>
      <c r="F320" s="216"/>
      <c r="G320" s="220">
        <f t="shared" si="25"/>
        <v>0</v>
      </c>
      <c r="I320" s="5" t="s">
        <v>44</v>
      </c>
      <c r="J320" s="10">
        <f>SUM(J316:J319)</f>
        <v>0</v>
      </c>
      <c r="K320" s="12" t="e">
        <f>SUM(K316:K319)</f>
        <v>#DIV/0!</v>
      </c>
      <c r="L320" s="11" t="s">
        <v>45</v>
      </c>
    </row>
    <row r="322" spans="1:7" x14ac:dyDescent="0.35">
      <c r="A322" s="152">
        <v>98087</v>
      </c>
      <c r="B322" s="153" t="s">
        <v>141</v>
      </c>
      <c r="C322" s="40" t="s">
        <v>15</v>
      </c>
      <c r="D322" s="37"/>
      <c r="E322" s="177"/>
      <c r="F322" s="240"/>
      <c r="G322" s="219"/>
    </row>
    <row r="323" spans="1:7" x14ac:dyDescent="0.35">
      <c r="A323" s="38" t="s">
        <v>121</v>
      </c>
      <c r="B323" s="28" t="s">
        <v>122</v>
      </c>
      <c r="C323" s="19" t="s">
        <v>15</v>
      </c>
      <c r="D323" s="19" t="s">
        <v>19</v>
      </c>
      <c r="E323" s="175">
        <v>69.3</v>
      </c>
      <c r="F323" s="216"/>
      <c r="G323" s="220">
        <f t="shared" ref="G323:G343" si="27">E323*F323</f>
        <v>0</v>
      </c>
    </row>
    <row r="324" spans="1:7" x14ac:dyDescent="0.35">
      <c r="A324" s="52" t="s">
        <v>73</v>
      </c>
      <c r="B324" s="28" t="s">
        <v>107</v>
      </c>
      <c r="C324" s="19" t="s">
        <v>75</v>
      </c>
      <c r="D324" s="19" t="s">
        <v>19</v>
      </c>
      <c r="E324" s="175">
        <v>3.5700000000000003E-2</v>
      </c>
      <c r="F324" s="216"/>
      <c r="G324" s="220">
        <f t="shared" si="27"/>
        <v>0</v>
      </c>
    </row>
    <row r="325" spans="1:7" x14ac:dyDescent="0.35">
      <c r="A325" s="52" t="s">
        <v>76</v>
      </c>
      <c r="B325" s="28" t="s">
        <v>77</v>
      </c>
      <c r="C325" s="19" t="s">
        <v>78</v>
      </c>
      <c r="D325" s="19" t="s">
        <v>19</v>
      </c>
      <c r="E325" s="175">
        <v>0.77700000000000002</v>
      </c>
      <c r="F325" s="216"/>
      <c r="G325" s="220">
        <f t="shared" si="27"/>
        <v>0</v>
      </c>
    </row>
    <row r="326" spans="1:7" x14ac:dyDescent="0.35">
      <c r="A326" s="52" t="s">
        <v>79</v>
      </c>
      <c r="B326" s="28" t="s">
        <v>80</v>
      </c>
      <c r="C326" s="19" t="s">
        <v>78</v>
      </c>
      <c r="D326" s="19" t="s">
        <v>19</v>
      </c>
      <c r="E326" s="175">
        <v>0.92400000000000004</v>
      </c>
      <c r="F326" s="216"/>
      <c r="G326" s="220">
        <f t="shared" si="27"/>
        <v>0</v>
      </c>
    </row>
    <row r="327" spans="1:7" x14ac:dyDescent="0.35">
      <c r="A327" s="52" t="s">
        <v>81</v>
      </c>
      <c r="B327" s="28" t="s">
        <v>82</v>
      </c>
      <c r="C327" s="19" t="s">
        <v>83</v>
      </c>
      <c r="D327" s="19" t="s">
        <v>19</v>
      </c>
      <c r="E327" s="175">
        <v>8.1900000000000001E-2</v>
      </c>
      <c r="F327" s="216"/>
      <c r="G327" s="220">
        <f t="shared" si="27"/>
        <v>0</v>
      </c>
    </row>
    <row r="328" spans="1:7" ht="29" x14ac:dyDescent="0.35">
      <c r="A328" s="52" t="s">
        <v>16</v>
      </c>
      <c r="B328" s="60" t="s">
        <v>63</v>
      </c>
      <c r="C328" s="20" t="s">
        <v>18</v>
      </c>
      <c r="D328" s="20" t="s">
        <v>19</v>
      </c>
      <c r="E328" s="173">
        <v>0.2</v>
      </c>
      <c r="F328" s="216"/>
      <c r="G328" s="220">
        <f t="shared" si="27"/>
        <v>0</v>
      </c>
    </row>
    <row r="329" spans="1:7" ht="29" x14ac:dyDescent="0.35">
      <c r="A329" s="52" t="s">
        <v>20</v>
      </c>
      <c r="B329" s="18" t="s">
        <v>17</v>
      </c>
      <c r="C329" s="66" t="s">
        <v>21</v>
      </c>
      <c r="D329" s="143" t="s">
        <v>19</v>
      </c>
      <c r="E329" s="178">
        <v>0.40760000000000002</v>
      </c>
      <c r="F329" s="222"/>
      <c r="G329" s="220">
        <f t="shared" si="27"/>
        <v>0</v>
      </c>
    </row>
    <row r="330" spans="1:7" x14ac:dyDescent="0.35">
      <c r="A330" s="19" t="s">
        <v>85</v>
      </c>
      <c r="B330" t="s">
        <v>86</v>
      </c>
      <c r="C330" s="19" t="s">
        <v>34</v>
      </c>
      <c r="D330" s="19" t="s">
        <v>19</v>
      </c>
      <c r="E330" s="175">
        <v>2.8980000000000001</v>
      </c>
      <c r="F330" s="216"/>
      <c r="G330" s="220">
        <f t="shared" si="27"/>
        <v>0</v>
      </c>
    </row>
    <row r="331" spans="1:7" x14ac:dyDescent="0.35">
      <c r="A331" s="38" t="s">
        <v>123</v>
      </c>
      <c r="B331" s="17" t="s">
        <v>124</v>
      </c>
      <c r="C331" s="149" t="s">
        <v>15</v>
      </c>
      <c r="D331" s="87" t="s">
        <v>19</v>
      </c>
      <c r="E331" s="176">
        <v>380.94380000000001</v>
      </c>
      <c r="F331" s="222"/>
      <c r="G331" s="220">
        <f t="shared" si="27"/>
        <v>0</v>
      </c>
    </row>
    <row r="332" spans="1:7" x14ac:dyDescent="0.35">
      <c r="A332" s="19" t="s">
        <v>89</v>
      </c>
      <c r="B332" t="s">
        <v>90</v>
      </c>
      <c r="C332" s="19" t="s">
        <v>34</v>
      </c>
      <c r="D332" s="19" t="s">
        <v>19</v>
      </c>
      <c r="E332" s="196">
        <v>0.2969</v>
      </c>
      <c r="F332" s="216"/>
      <c r="G332" s="220">
        <f t="shared" si="27"/>
        <v>0</v>
      </c>
    </row>
    <row r="333" spans="1:7" x14ac:dyDescent="0.35">
      <c r="A333" s="38" t="s">
        <v>25</v>
      </c>
      <c r="B333" s="35" t="s">
        <v>26</v>
      </c>
      <c r="C333" s="19" t="s">
        <v>27</v>
      </c>
      <c r="D333" s="19" t="s">
        <v>28</v>
      </c>
      <c r="E333" s="176">
        <v>73.575299999999999</v>
      </c>
      <c r="F333" s="222"/>
      <c r="G333" s="220">
        <f t="shared" si="27"/>
        <v>0</v>
      </c>
    </row>
    <row r="334" spans="1:7" x14ac:dyDescent="0.35">
      <c r="A334" s="38" t="s">
        <v>29</v>
      </c>
      <c r="B334" s="17" t="s">
        <v>30</v>
      </c>
      <c r="C334" s="27" t="s">
        <v>27</v>
      </c>
      <c r="D334" s="38" t="s">
        <v>28</v>
      </c>
      <c r="E334" s="175">
        <v>57.809199999999997</v>
      </c>
      <c r="F334" s="216"/>
      <c r="G334" s="220">
        <f t="shared" si="27"/>
        <v>0</v>
      </c>
    </row>
    <row r="335" spans="1:7" x14ac:dyDescent="0.35">
      <c r="A335" s="19" t="s">
        <v>32</v>
      </c>
      <c r="B335" t="s">
        <v>33</v>
      </c>
      <c r="C335" s="131" t="s">
        <v>34</v>
      </c>
      <c r="D335" s="131" t="s">
        <v>19</v>
      </c>
      <c r="E335" s="176">
        <v>1.6464000000000001</v>
      </c>
      <c r="F335" s="222"/>
      <c r="G335" s="220">
        <f t="shared" si="27"/>
        <v>0</v>
      </c>
    </row>
    <row r="336" spans="1:7" x14ac:dyDescent="0.35">
      <c r="A336" s="38" t="s">
        <v>125</v>
      </c>
      <c r="B336" s="17" t="s">
        <v>126</v>
      </c>
      <c r="C336" s="149" t="s">
        <v>34</v>
      </c>
      <c r="D336" s="154" t="s">
        <v>19</v>
      </c>
      <c r="E336" s="177">
        <v>0.17929999999999999</v>
      </c>
      <c r="F336" s="216"/>
      <c r="G336" s="220">
        <f t="shared" si="27"/>
        <v>0</v>
      </c>
    </row>
    <row r="337" spans="1:12" x14ac:dyDescent="0.35">
      <c r="A337" s="19" t="s">
        <v>92</v>
      </c>
      <c r="B337" t="s">
        <v>93</v>
      </c>
      <c r="C337" s="40" t="s">
        <v>34</v>
      </c>
      <c r="D337" s="40" t="s">
        <v>19</v>
      </c>
      <c r="E337" s="177">
        <v>0.20300000000000001</v>
      </c>
      <c r="F337" s="216"/>
      <c r="G337" s="220">
        <f t="shared" si="27"/>
        <v>0</v>
      </c>
    </row>
    <row r="338" spans="1:12" x14ac:dyDescent="0.35">
      <c r="A338" s="38" t="s">
        <v>127</v>
      </c>
      <c r="B338" s="35" t="s">
        <v>128</v>
      </c>
      <c r="C338" s="19" t="s">
        <v>83</v>
      </c>
      <c r="D338" s="19" t="s">
        <v>19</v>
      </c>
      <c r="E338" s="175">
        <v>5.9231999999999996</v>
      </c>
      <c r="F338" s="216"/>
      <c r="G338" s="220">
        <f t="shared" si="27"/>
        <v>0</v>
      </c>
    </row>
    <row r="339" spans="1:12" x14ac:dyDescent="0.35">
      <c r="A339" s="38" t="s">
        <v>94</v>
      </c>
      <c r="B339" s="17" t="s">
        <v>95</v>
      </c>
      <c r="C339" s="27" t="s">
        <v>83</v>
      </c>
      <c r="D339" s="19" t="s">
        <v>19</v>
      </c>
      <c r="E339" s="175">
        <v>8.1443999999999992</v>
      </c>
      <c r="F339" s="216"/>
      <c r="G339" s="220">
        <f t="shared" si="27"/>
        <v>0</v>
      </c>
      <c r="I339" s="5" t="s">
        <v>31</v>
      </c>
      <c r="J339" s="10"/>
      <c r="K339" s="12" t="e">
        <f>(J339/$J$343)</f>
        <v>#DIV/0!</v>
      </c>
    </row>
    <row r="340" spans="1:12" x14ac:dyDescent="0.35">
      <c r="A340" s="39" t="s">
        <v>96</v>
      </c>
      <c r="B340" s="31" t="s">
        <v>97</v>
      </c>
      <c r="C340" s="27" t="s">
        <v>83</v>
      </c>
      <c r="D340" s="19" t="s">
        <v>19</v>
      </c>
      <c r="E340" s="176">
        <v>53.148400000000002</v>
      </c>
      <c r="F340" s="222"/>
      <c r="G340" s="220">
        <f t="shared" si="27"/>
        <v>0</v>
      </c>
      <c r="I340" s="5" t="s">
        <v>35</v>
      </c>
      <c r="J340" s="10"/>
      <c r="K340" s="12" t="e">
        <f t="shared" ref="K340:K342" si="28">(J340/$J$343)</f>
        <v>#DIV/0!</v>
      </c>
    </row>
    <row r="341" spans="1:12" x14ac:dyDescent="0.35">
      <c r="A341" s="52" t="s">
        <v>98</v>
      </c>
      <c r="B341" s="18" t="s">
        <v>108</v>
      </c>
      <c r="C341" s="70" t="s">
        <v>34</v>
      </c>
      <c r="D341" s="52" t="s">
        <v>19</v>
      </c>
      <c r="E341" s="174">
        <v>2.0022000000000002</v>
      </c>
      <c r="F341" s="216"/>
      <c r="G341" s="220">
        <f t="shared" si="27"/>
        <v>0</v>
      </c>
      <c r="I341" s="5" t="s">
        <v>38</v>
      </c>
      <c r="J341" s="10"/>
      <c r="K341" s="12" t="e">
        <f t="shared" si="28"/>
        <v>#DIV/0!</v>
      </c>
    </row>
    <row r="342" spans="1:12" x14ac:dyDescent="0.35">
      <c r="A342" s="19" t="s">
        <v>103</v>
      </c>
      <c r="B342" t="s">
        <v>104</v>
      </c>
      <c r="C342" s="19" t="s">
        <v>34</v>
      </c>
      <c r="D342" s="38" t="s">
        <v>24</v>
      </c>
      <c r="E342" s="177">
        <v>0.7</v>
      </c>
      <c r="F342" s="216"/>
      <c r="G342" s="220">
        <f t="shared" si="27"/>
        <v>0</v>
      </c>
      <c r="I342" s="5" t="s">
        <v>41</v>
      </c>
      <c r="J342" s="10"/>
      <c r="K342" s="12" t="e">
        <f t="shared" si="28"/>
        <v>#DIV/0!</v>
      </c>
    </row>
    <row r="343" spans="1:12" x14ac:dyDescent="0.35">
      <c r="A343" s="38" t="s">
        <v>52</v>
      </c>
      <c r="B343" s="17" t="s">
        <v>105</v>
      </c>
      <c r="C343" s="27" t="s">
        <v>34</v>
      </c>
      <c r="D343" s="38" t="s">
        <v>24</v>
      </c>
      <c r="E343" s="175">
        <v>0.93100000000000005</v>
      </c>
      <c r="F343" s="216"/>
      <c r="G343" s="220">
        <f t="shared" si="27"/>
        <v>0</v>
      </c>
      <c r="I343" s="5" t="s">
        <v>44</v>
      </c>
      <c r="J343" s="10">
        <f>SUM(J339:J342)</f>
        <v>0</v>
      </c>
      <c r="K343" s="12" t="e">
        <f>SUM(K339:K342)</f>
        <v>#DIV/0!</v>
      </c>
      <c r="L343" s="11" t="s">
        <v>45</v>
      </c>
    </row>
  </sheetData>
  <mergeCells count="6">
    <mergeCell ref="A6:H6"/>
    <mergeCell ref="A8:E8"/>
    <mergeCell ref="A9:G9"/>
    <mergeCell ref="N19:Q19"/>
    <mergeCell ref="O21:X21"/>
    <mergeCell ref="A10:G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2C90-67B5-4ED6-A9BC-3AE8618A9095}">
  <dimension ref="A1:X340"/>
  <sheetViews>
    <sheetView showGridLines="0" zoomScale="70" zoomScaleNormal="70" workbookViewId="0">
      <selection activeCell="A9" sqref="A9:G9"/>
    </sheetView>
  </sheetViews>
  <sheetFormatPr defaultRowHeight="14.5" x14ac:dyDescent="0.35"/>
  <cols>
    <col min="1" max="1" width="21.26953125" bestFit="1" customWidth="1"/>
    <col min="2" max="2" width="179.54296875" bestFit="1" customWidth="1"/>
    <col min="5" max="5" width="12.26953125" bestFit="1" customWidth="1"/>
    <col min="6" max="6" width="15.7265625" style="209" bestFit="1" customWidth="1"/>
    <col min="7" max="7" width="12.1796875" style="209" bestFit="1" customWidth="1"/>
    <col min="9" max="9" width="23.54296875" bestFit="1" customWidth="1"/>
    <col min="10" max="10" width="11.453125" bestFit="1" customWidth="1"/>
    <col min="12" max="12" width="22.1796875" bestFit="1" customWidth="1"/>
  </cols>
  <sheetData>
    <row r="1" spans="1:22" ht="15" thickBot="1" x14ac:dyDescent="0.4"/>
    <row r="2" spans="1:22" ht="29" thickBot="1" x14ac:dyDescent="0.7">
      <c r="A2" s="3"/>
      <c r="I2" s="200" t="s">
        <v>142</v>
      </c>
      <c r="J2" s="201">
        <f>J26+J38+J51+J64+J86+J108+J130+J152+J174+J196+J220+J244+J268+J292+J316+J340</f>
        <v>0</v>
      </c>
    </row>
    <row r="3" spans="1:22" x14ac:dyDescent="0.35">
      <c r="C3" s="103"/>
      <c r="D3" t="s">
        <v>1</v>
      </c>
      <c r="E3" s="170"/>
    </row>
    <row r="4" spans="1:22" x14ac:dyDescent="0.35">
      <c r="C4" s="102"/>
      <c r="D4" t="s">
        <v>240</v>
      </c>
      <c r="E4" s="170"/>
    </row>
    <row r="5" spans="1:22" x14ac:dyDescent="0.35">
      <c r="C5" s="146"/>
      <c r="D5" t="s">
        <v>2</v>
      </c>
      <c r="E5" s="170"/>
    </row>
    <row r="6" spans="1:22" s="4" customFormat="1" ht="27" customHeight="1" x14ac:dyDescent="0.35">
      <c r="A6" s="253" t="s">
        <v>242</v>
      </c>
      <c r="B6" s="253"/>
      <c r="C6" s="253"/>
      <c r="D6" s="253"/>
      <c r="E6" s="253"/>
      <c r="F6" s="253"/>
      <c r="G6" s="253"/>
      <c r="H6" s="25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5">
      <c r="B7" s="2"/>
      <c r="C7" s="2"/>
      <c r="D7" s="2"/>
      <c r="E7" s="185"/>
      <c r="F7" s="210"/>
      <c r="G7" s="2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35">
      <c r="A8" s="254" t="s">
        <v>238</v>
      </c>
      <c r="B8" s="254"/>
      <c r="C8" s="254"/>
      <c r="D8" s="254"/>
      <c r="E8" s="254"/>
      <c r="F8" s="252"/>
      <c r="G8" s="25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5">
      <c r="A9" s="254" t="s">
        <v>244</v>
      </c>
      <c r="B9" s="254"/>
      <c r="C9" s="254"/>
      <c r="D9" s="254"/>
      <c r="E9" s="254"/>
      <c r="F9" s="254"/>
      <c r="G9" s="25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5">
      <c r="A10" s="254" t="s">
        <v>239</v>
      </c>
      <c r="B10" s="254"/>
      <c r="C10" s="254"/>
      <c r="D10" s="254"/>
      <c r="E10" s="254"/>
      <c r="F10" s="254"/>
      <c r="G10" s="254"/>
      <c r="H10" s="2"/>
      <c r="I10" s="2"/>
      <c r="J10" s="2"/>
      <c r="K10" s="2"/>
      <c r="L10" s="2"/>
      <c r="M10" s="2"/>
      <c r="N10" s="2"/>
      <c r="P10" s="2"/>
      <c r="Q10" s="2"/>
      <c r="R10" s="2"/>
      <c r="S10" s="2"/>
      <c r="T10" s="2"/>
      <c r="U10" s="2"/>
      <c r="V10" s="2"/>
    </row>
    <row r="11" spans="1:22" ht="21.75" customHeight="1" x14ac:dyDescent="0.35">
      <c r="A11" s="117"/>
      <c r="B11" s="74"/>
      <c r="C11" s="2"/>
      <c r="D11" s="2"/>
      <c r="E11" s="2"/>
      <c r="F11" s="210"/>
      <c r="G11" s="210"/>
      <c r="H11" s="2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U11" s="2"/>
      <c r="V11" s="2"/>
    </row>
    <row r="13" spans="1:22" x14ac:dyDescent="0.35">
      <c r="A13" s="8" t="s">
        <v>4</v>
      </c>
      <c r="B13" s="207" t="s">
        <v>5</v>
      </c>
      <c r="C13" s="8" t="s">
        <v>6</v>
      </c>
      <c r="D13" s="8" t="s">
        <v>7</v>
      </c>
      <c r="E13" s="8" t="s">
        <v>8</v>
      </c>
      <c r="F13" s="211" t="s">
        <v>9</v>
      </c>
      <c r="G13" s="211" t="s">
        <v>10</v>
      </c>
    </row>
    <row r="14" spans="1:22" x14ac:dyDescent="0.35">
      <c r="A14" s="112">
        <v>98058</v>
      </c>
      <c r="B14" s="105" t="s">
        <v>144</v>
      </c>
      <c r="C14" s="70" t="s">
        <v>15</v>
      </c>
      <c r="D14" s="31"/>
      <c r="E14" s="31"/>
      <c r="F14" s="222"/>
      <c r="G14" s="222"/>
    </row>
    <row r="15" spans="1:22" x14ac:dyDescent="0.35">
      <c r="A15" s="20" t="s">
        <v>145</v>
      </c>
      <c r="B15" s="84" t="s">
        <v>146</v>
      </c>
      <c r="C15" s="37" t="s">
        <v>34</v>
      </c>
      <c r="D15" s="25" t="s">
        <v>19</v>
      </c>
      <c r="E15" s="177">
        <v>0.73180000000000001</v>
      </c>
      <c r="F15" s="232"/>
      <c r="G15" s="219">
        <f>E15*F15</f>
        <v>0</v>
      </c>
    </row>
    <row r="16" spans="1:22" ht="29" x14ac:dyDescent="0.35">
      <c r="A16" s="107" t="s">
        <v>16</v>
      </c>
      <c r="B16" s="18" t="s">
        <v>63</v>
      </c>
      <c r="C16" s="20" t="s">
        <v>18</v>
      </c>
      <c r="D16" s="67" t="s">
        <v>19</v>
      </c>
      <c r="E16" s="173">
        <v>0.4017</v>
      </c>
      <c r="F16" s="222"/>
      <c r="G16" s="219">
        <f t="shared" ref="G16:G25" si="0">E16*F16</f>
        <v>0</v>
      </c>
    </row>
    <row r="17" spans="1:24" ht="29" x14ac:dyDescent="0.35">
      <c r="A17" s="20" t="s">
        <v>20</v>
      </c>
      <c r="B17" s="55" t="s">
        <v>17</v>
      </c>
      <c r="C17" s="20" t="s">
        <v>21</v>
      </c>
      <c r="D17" s="67" t="s">
        <v>19</v>
      </c>
      <c r="E17" s="174">
        <v>0.81859999999999999</v>
      </c>
      <c r="F17" s="222"/>
      <c r="G17" s="219">
        <f t="shared" si="0"/>
        <v>0</v>
      </c>
    </row>
    <row r="18" spans="1:24" x14ac:dyDescent="0.35">
      <c r="A18" s="20" t="s">
        <v>147</v>
      </c>
      <c r="B18" s="32" t="s">
        <v>148</v>
      </c>
      <c r="C18" s="65" t="s">
        <v>15</v>
      </c>
      <c r="D18" s="68" t="s">
        <v>24</v>
      </c>
      <c r="E18" s="173">
        <v>1</v>
      </c>
      <c r="F18" s="243"/>
      <c r="G18" s="219">
        <f t="shared" si="0"/>
        <v>0</v>
      </c>
    </row>
    <row r="19" spans="1:24" x14ac:dyDescent="0.35">
      <c r="A19" s="20" t="s">
        <v>22</v>
      </c>
      <c r="B19" s="55" t="s">
        <v>149</v>
      </c>
      <c r="C19" s="66" t="s">
        <v>15</v>
      </c>
      <c r="D19" s="68" t="s">
        <v>24</v>
      </c>
      <c r="E19" s="173">
        <v>3</v>
      </c>
      <c r="F19" s="79"/>
      <c r="G19" s="219">
        <f t="shared" si="0"/>
        <v>0</v>
      </c>
    </row>
    <row r="20" spans="1:24" x14ac:dyDescent="0.35">
      <c r="A20" s="52" t="s">
        <v>25</v>
      </c>
      <c r="B20" s="17" t="s">
        <v>26</v>
      </c>
      <c r="C20" s="70" t="s">
        <v>27</v>
      </c>
      <c r="D20" s="69" t="s">
        <v>150</v>
      </c>
      <c r="E20" s="173">
        <v>1.2258</v>
      </c>
      <c r="F20" s="79"/>
      <c r="G20" s="219">
        <f t="shared" si="0"/>
        <v>0</v>
      </c>
      <c r="N20" s="255"/>
      <c r="O20" s="255"/>
      <c r="P20" s="255"/>
      <c r="Q20" s="255"/>
    </row>
    <row r="21" spans="1:24" x14ac:dyDescent="0.35">
      <c r="A21" s="52" t="s">
        <v>29</v>
      </c>
      <c r="B21" s="17" t="s">
        <v>151</v>
      </c>
      <c r="C21" s="70" t="s">
        <v>27</v>
      </c>
      <c r="D21" s="69" t="s">
        <v>150</v>
      </c>
      <c r="E21" s="174">
        <v>0.96319999999999995</v>
      </c>
      <c r="F21" s="244"/>
      <c r="G21" s="219">
        <f t="shared" si="0"/>
        <v>0</v>
      </c>
    </row>
    <row r="22" spans="1:24" x14ac:dyDescent="0.35">
      <c r="A22" s="53" t="s">
        <v>32</v>
      </c>
      <c r="B22" s="57" t="s">
        <v>33</v>
      </c>
      <c r="C22" s="59" t="s">
        <v>34</v>
      </c>
      <c r="D22" s="53" t="s">
        <v>19</v>
      </c>
      <c r="E22" s="174">
        <v>3.6600000000000001E-2</v>
      </c>
      <c r="F22" s="245"/>
      <c r="G22" s="219">
        <f t="shared" si="0"/>
        <v>0</v>
      </c>
      <c r="I22" s="5" t="s">
        <v>31</v>
      </c>
      <c r="J22" s="10"/>
      <c r="K22" s="12" t="e">
        <f>(J22/$J$26)</f>
        <v>#DIV/0!</v>
      </c>
      <c r="O22" s="255"/>
      <c r="P22" s="255"/>
      <c r="Q22" s="255"/>
      <c r="R22" s="255"/>
      <c r="S22" s="255"/>
      <c r="T22" s="255"/>
      <c r="U22" s="255"/>
      <c r="V22" s="255"/>
      <c r="W22" s="255"/>
      <c r="X22" s="255"/>
    </row>
    <row r="23" spans="1:24" x14ac:dyDescent="0.35">
      <c r="A23" s="20" t="s">
        <v>36</v>
      </c>
      <c r="B23" s="71" t="s">
        <v>152</v>
      </c>
      <c r="C23" s="20" t="s">
        <v>34</v>
      </c>
      <c r="D23" s="20" t="s">
        <v>24</v>
      </c>
      <c r="E23" s="175">
        <v>1.54E-2</v>
      </c>
      <c r="F23" s="224"/>
      <c r="G23" s="220">
        <f t="shared" si="0"/>
        <v>0</v>
      </c>
      <c r="I23" s="5" t="s">
        <v>35</v>
      </c>
      <c r="J23" s="10"/>
      <c r="K23" s="12" t="e">
        <f>(J23/$J$26)</f>
        <v>#DIV/0!</v>
      </c>
    </row>
    <row r="24" spans="1:24" x14ac:dyDescent="0.35">
      <c r="A24" s="20" t="s">
        <v>51</v>
      </c>
      <c r="B24" s="73" t="s">
        <v>40</v>
      </c>
      <c r="C24" s="20" t="s">
        <v>34</v>
      </c>
      <c r="D24" s="20" t="s">
        <v>24</v>
      </c>
      <c r="E24" s="175">
        <v>0.1164</v>
      </c>
      <c r="F24" s="224"/>
      <c r="G24" s="220">
        <f t="shared" si="0"/>
        <v>0</v>
      </c>
      <c r="I24" s="5" t="s">
        <v>38</v>
      </c>
      <c r="J24" s="10"/>
      <c r="K24" s="12" t="e">
        <f>(J24/$J$26)</f>
        <v>#DIV/0!</v>
      </c>
    </row>
    <row r="25" spans="1:24" x14ac:dyDescent="0.35">
      <c r="A25" s="20" t="s">
        <v>153</v>
      </c>
      <c r="B25" s="73" t="s">
        <v>43</v>
      </c>
      <c r="C25" s="20" t="s">
        <v>34</v>
      </c>
      <c r="D25" s="20" t="s">
        <v>24</v>
      </c>
      <c r="E25" s="175">
        <v>0.15390000000000001</v>
      </c>
      <c r="F25" s="224"/>
      <c r="G25" s="220">
        <f t="shared" si="0"/>
        <v>0</v>
      </c>
      <c r="I25" s="80" t="s">
        <v>41</v>
      </c>
      <c r="J25" s="10"/>
      <c r="K25" s="12" t="e">
        <f>(J25/$J$26)</f>
        <v>#DIV/0!</v>
      </c>
    </row>
    <row r="26" spans="1:24" x14ac:dyDescent="0.35">
      <c r="A26" s="39"/>
      <c r="B26" s="72"/>
      <c r="E26" s="176"/>
      <c r="G26" s="226"/>
      <c r="I26" s="17" t="s">
        <v>44</v>
      </c>
      <c r="J26" s="79">
        <f>SUM(J22:J25)</f>
        <v>0</v>
      </c>
      <c r="K26" s="12" t="e">
        <f>SUM(K22:K25)</f>
        <v>#DIV/0!</v>
      </c>
      <c r="L26" s="11" t="s">
        <v>45</v>
      </c>
    </row>
    <row r="27" spans="1:24" x14ac:dyDescent="0.35">
      <c r="A27" s="104">
        <v>98059</v>
      </c>
      <c r="B27" s="93" t="s">
        <v>154</v>
      </c>
      <c r="C27" s="40" t="s">
        <v>15</v>
      </c>
      <c r="D27" s="31"/>
      <c r="E27" s="172"/>
      <c r="F27" s="222"/>
      <c r="G27" s="222"/>
    </row>
    <row r="28" spans="1:24" x14ac:dyDescent="0.35">
      <c r="A28" s="53" t="s">
        <v>145</v>
      </c>
      <c r="B28" s="17" t="s">
        <v>146</v>
      </c>
      <c r="C28" s="63" t="s">
        <v>34</v>
      </c>
      <c r="D28" s="53" t="s">
        <v>19</v>
      </c>
      <c r="E28" s="175">
        <v>2.1375000000000002</v>
      </c>
      <c r="F28" s="232"/>
      <c r="G28" s="219">
        <f>E28*F28</f>
        <v>0</v>
      </c>
    </row>
    <row r="29" spans="1:24" ht="29" x14ac:dyDescent="0.35">
      <c r="A29" s="53" t="s">
        <v>16</v>
      </c>
      <c r="B29" s="57" t="s">
        <v>63</v>
      </c>
      <c r="C29" s="63" t="s">
        <v>18</v>
      </c>
      <c r="D29" s="75" t="s">
        <v>19</v>
      </c>
      <c r="E29" s="174">
        <v>0.80110000000000003</v>
      </c>
      <c r="F29" s="232"/>
      <c r="G29" s="219">
        <f t="shared" ref="G29:G38" si="1">E29*F29</f>
        <v>0</v>
      </c>
    </row>
    <row r="30" spans="1:24" ht="29" x14ac:dyDescent="0.35">
      <c r="A30" s="20" t="s">
        <v>20</v>
      </c>
      <c r="B30" s="51" t="s">
        <v>17</v>
      </c>
      <c r="C30" s="25" t="s">
        <v>21</v>
      </c>
      <c r="D30" s="77" t="s">
        <v>19</v>
      </c>
      <c r="E30" s="177">
        <v>1.6325000000000001</v>
      </c>
      <c r="F30" s="222"/>
      <c r="G30" s="219">
        <f t="shared" si="1"/>
        <v>0</v>
      </c>
    </row>
    <row r="31" spans="1:24" x14ac:dyDescent="0.35">
      <c r="A31" s="25" t="s">
        <v>147</v>
      </c>
      <c r="B31" s="76" t="s">
        <v>155</v>
      </c>
      <c r="C31" s="20" t="s">
        <v>15</v>
      </c>
      <c r="D31" s="20" t="s">
        <v>24</v>
      </c>
      <c r="E31" s="173">
        <v>1</v>
      </c>
      <c r="F31" s="232"/>
      <c r="G31" s="219">
        <f t="shared" si="1"/>
        <v>0</v>
      </c>
    </row>
    <row r="32" spans="1:24" x14ac:dyDescent="0.35">
      <c r="A32" s="20" t="s">
        <v>57</v>
      </c>
      <c r="B32" s="28" t="s">
        <v>58</v>
      </c>
      <c r="C32" s="20" t="s">
        <v>15</v>
      </c>
      <c r="D32" s="20" t="s">
        <v>24</v>
      </c>
      <c r="E32" s="173">
        <v>3</v>
      </c>
      <c r="F32" s="216"/>
      <c r="G32" s="219">
        <f t="shared" si="1"/>
        <v>0</v>
      </c>
    </row>
    <row r="33" spans="1:12" x14ac:dyDescent="0.35">
      <c r="A33" s="25" t="s">
        <v>25</v>
      </c>
      <c r="B33" s="35" t="s">
        <v>26</v>
      </c>
      <c r="C33" s="25" t="s">
        <v>27</v>
      </c>
      <c r="D33" s="25" t="s">
        <v>28</v>
      </c>
      <c r="E33" s="174">
        <v>1.9926999999999999</v>
      </c>
      <c r="F33" s="232"/>
      <c r="G33" s="219">
        <f t="shared" si="1"/>
        <v>0</v>
      </c>
    </row>
    <row r="34" spans="1:12" x14ac:dyDescent="0.35">
      <c r="A34" s="20" t="s">
        <v>29</v>
      </c>
      <c r="B34" s="73" t="s">
        <v>30</v>
      </c>
      <c r="C34" s="25" t="s">
        <v>27</v>
      </c>
      <c r="D34" s="25" t="s">
        <v>28</v>
      </c>
      <c r="E34" s="174">
        <v>1.5657000000000001</v>
      </c>
      <c r="F34" s="223"/>
      <c r="G34" s="219">
        <f t="shared" si="1"/>
        <v>0</v>
      </c>
      <c r="I34" s="5" t="s">
        <v>31</v>
      </c>
      <c r="J34" s="10"/>
      <c r="K34" s="12" t="e">
        <f>(J34/$J$38)</f>
        <v>#DIV/0!</v>
      </c>
    </row>
    <row r="35" spans="1:12" x14ac:dyDescent="0.35">
      <c r="A35" s="40" t="s">
        <v>32</v>
      </c>
      <c r="B35" s="78" t="s">
        <v>33</v>
      </c>
      <c r="C35" s="25" t="s">
        <v>34</v>
      </c>
      <c r="D35" s="53" t="s">
        <v>19</v>
      </c>
      <c r="E35" s="175">
        <v>6.1600000000000002E-2</v>
      </c>
      <c r="F35" s="225"/>
      <c r="G35" s="219">
        <f t="shared" si="1"/>
        <v>0</v>
      </c>
      <c r="I35" s="5" t="s">
        <v>35</v>
      </c>
      <c r="J35" s="10"/>
      <c r="K35" s="12" t="e">
        <f>(J35/$J$38)</f>
        <v>#DIV/0!</v>
      </c>
    </row>
    <row r="36" spans="1:12" x14ac:dyDescent="0.35">
      <c r="A36" s="40" t="s">
        <v>36</v>
      </c>
      <c r="B36" s="31" t="s">
        <v>37</v>
      </c>
      <c r="C36" s="25" t="s">
        <v>34</v>
      </c>
      <c r="D36" s="53" t="s">
        <v>24</v>
      </c>
      <c r="E36" s="177">
        <v>1.54E-2</v>
      </c>
      <c r="F36" s="232"/>
      <c r="G36" s="219">
        <f t="shared" si="1"/>
        <v>0</v>
      </c>
      <c r="I36" s="5" t="s">
        <v>38</v>
      </c>
      <c r="J36" s="10"/>
      <c r="K36" s="12" t="e">
        <f>(J36/$J$38)</f>
        <v>#DIV/0!</v>
      </c>
    </row>
    <row r="37" spans="1:12" x14ac:dyDescent="0.35">
      <c r="A37" s="40" t="s">
        <v>59</v>
      </c>
      <c r="B37" s="31" t="s">
        <v>60</v>
      </c>
      <c r="C37" s="25" t="s">
        <v>34</v>
      </c>
      <c r="D37" s="53" t="s">
        <v>24</v>
      </c>
      <c r="E37" s="177">
        <v>0.34860000000000002</v>
      </c>
      <c r="F37" s="232"/>
      <c r="G37" s="219">
        <f t="shared" si="1"/>
        <v>0</v>
      </c>
      <c r="I37" s="80" t="s">
        <v>41</v>
      </c>
      <c r="J37" s="10"/>
      <c r="K37" s="12" t="e">
        <f>(J37/$J$38)</f>
        <v>#DIV/0!</v>
      </c>
    </row>
    <row r="38" spans="1:12" x14ac:dyDescent="0.35">
      <c r="A38" s="19" t="s">
        <v>52</v>
      </c>
      <c r="B38" s="17" t="s">
        <v>105</v>
      </c>
      <c r="C38" s="20" t="s">
        <v>34</v>
      </c>
      <c r="D38" s="52" t="s">
        <v>24</v>
      </c>
      <c r="E38" s="175">
        <v>0.37330000000000002</v>
      </c>
      <c r="F38" s="222"/>
      <c r="G38" s="220">
        <f t="shared" si="1"/>
        <v>0</v>
      </c>
      <c r="I38" s="17" t="s">
        <v>44</v>
      </c>
      <c r="J38" s="79">
        <f>SUM(J34:J37)</f>
        <v>0</v>
      </c>
      <c r="K38" s="12" t="e">
        <f>SUM(K34:K37)</f>
        <v>#DIV/0!</v>
      </c>
      <c r="L38" s="11" t="s">
        <v>45</v>
      </c>
    </row>
    <row r="39" spans="1:12" x14ac:dyDescent="0.35">
      <c r="E39" s="176"/>
    </row>
    <row r="40" spans="1:12" x14ac:dyDescent="0.35">
      <c r="A40" s="104">
        <v>98060</v>
      </c>
      <c r="B40" s="111" t="s">
        <v>156</v>
      </c>
      <c r="C40" s="20" t="s">
        <v>15</v>
      </c>
      <c r="D40" s="20"/>
      <c r="E40" s="173"/>
      <c r="F40" s="220"/>
      <c r="G40" s="220"/>
    </row>
    <row r="41" spans="1:12" x14ac:dyDescent="0.35">
      <c r="A41" s="19" t="s">
        <v>145</v>
      </c>
      <c r="B41" s="17" t="s">
        <v>157</v>
      </c>
      <c r="C41" s="25" t="s">
        <v>34</v>
      </c>
      <c r="D41" s="25" t="s">
        <v>19</v>
      </c>
      <c r="E41" s="177">
        <v>3.4256000000000002</v>
      </c>
      <c r="F41" s="221"/>
      <c r="G41" s="220">
        <f>E41*F41</f>
        <v>0</v>
      </c>
    </row>
    <row r="42" spans="1:12" ht="29" x14ac:dyDescent="0.35">
      <c r="A42" s="25" t="s">
        <v>16</v>
      </c>
      <c r="B42" s="61" t="s">
        <v>63</v>
      </c>
      <c r="C42" s="20" t="s">
        <v>18</v>
      </c>
      <c r="D42" s="67" t="s">
        <v>19</v>
      </c>
      <c r="E42" s="174">
        <v>1.1377999999999999</v>
      </c>
      <c r="F42" s="220"/>
      <c r="G42" s="220">
        <f t="shared" ref="G42:G51" si="2">E42*F42</f>
        <v>0</v>
      </c>
    </row>
    <row r="43" spans="1:12" ht="29" x14ac:dyDescent="0.35">
      <c r="A43" s="25" t="s">
        <v>20</v>
      </c>
      <c r="B43" s="82" t="s">
        <v>17</v>
      </c>
      <c r="C43" s="25" t="s">
        <v>21</v>
      </c>
      <c r="D43" s="75" t="s">
        <v>19</v>
      </c>
      <c r="E43" s="174">
        <v>2.3189000000000002</v>
      </c>
      <c r="F43" s="218"/>
      <c r="G43" s="220">
        <f t="shared" si="2"/>
        <v>0</v>
      </c>
    </row>
    <row r="44" spans="1:12" x14ac:dyDescent="0.35">
      <c r="A44" s="37" t="s">
        <v>147</v>
      </c>
      <c r="B44" s="31" t="s">
        <v>148</v>
      </c>
      <c r="C44" s="25" t="s">
        <v>15</v>
      </c>
      <c r="D44" s="53" t="s">
        <v>24</v>
      </c>
      <c r="E44" s="174">
        <v>1</v>
      </c>
      <c r="F44" s="232"/>
      <c r="G44" s="220">
        <f t="shared" si="2"/>
        <v>0</v>
      </c>
    </row>
    <row r="45" spans="1:12" x14ac:dyDescent="0.35">
      <c r="A45" s="19" t="s">
        <v>64</v>
      </c>
      <c r="B45" s="17" t="s">
        <v>158</v>
      </c>
      <c r="C45" s="20" t="s">
        <v>15</v>
      </c>
      <c r="D45" s="20" t="s">
        <v>24</v>
      </c>
      <c r="E45" s="173">
        <v>3</v>
      </c>
      <c r="F45" s="222"/>
      <c r="G45" s="220">
        <f t="shared" si="2"/>
        <v>0</v>
      </c>
    </row>
    <row r="46" spans="1:12" x14ac:dyDescent="0.35">
      <c r="A46" s="19" t="s">
        <v>25</v>
      </c>
      <c r="B46" s="17" t="s">
        <v>26</v>
      </c>
      <c r="C46" s="19" t="s">
        <v>27</v>
      </c>
      <c r="D46" s="19" t="s">
        <v>28</v>
      </c>
      <c r="E46" s="175">
        <v>2.5278999999999998</v>
      </c>
      <c r="F46" s="222"/>
      <c r="G46" s="220">
        <f t="shared" si="2"/>
        <v>0</v>
      </c>
    </row>
    <row r="47" spans="1:12" x14ac:dyDescent="0.35">
      <c r="A47" s="40" t="s">
        <v>29</v>
      </c>
      <c r="B47" s="31" t="s">
        <v>30</v>
      </c>
      <c r="C47" s="40" t="s">
        <v>27</v>
      </c>
      <c r="D47" s="40" t="s">
        <v>28</v>
      </c>
      <c r="E47" s="177">
        <v>1.9862</v>
      </c>
      <c r="F47" s="221"/>
      <c r="G47" s="220">
        <f t="shared" si="2"/>
        <v>0</v>
      </c>
      <c r="I47" s="5" t="s">
        <v>31</v>
      </c>
      <c r="J47" s="10"/>
      <c r="K47" s="12" t="e">
        <f>(J47/$J$51)</f>
        <v>#DIV/0!</v>
      </c>
    </row>
    <row r="48" spans="1:12" x14ac:dyDescent="0.35">
      <c r="A48" s="19" t="s">
        <v>32</v>
      </c>
      <c r="B48" s="73" t="s">
        <v>33</v>
      </c>
      <c r="C48" s="20" t="s">
        <v>34</v>
      </c>
      <c r="D48" s="20" t="s">
        <v>19</v>
      </c>
      <c r="E48" s="175">
        <v>7.6600000000000001E-2</v>
      </c>
      <c r="F48" s="224"/>
      <c r="G48" s="220">
        <f t="shared" si="2"/>
        <v>0</v>
      </c>
      <c r="I48" s="5" t="s">
        <v>35</v>
      </c>
      <c r="J48" s="10"/>
      <c r="K48" s="12" t="e">
        <f>(J48/$J$51)</f>
        <v>#DIV/0!</v>
      </c>
    </row>
    <row r="49" spans="1:12" x14ac:dyDescent="0.35">
      <c r="A49" s="40" t="s">
        <v>159</v>
      </c>
      <c r="B49" s="31" t="s">
        <v>37</v>
      </c>
      <c r="C49" s="25" t="s">
        <v>34</v>
      </c>
      <c r="D49" s="25" t="s">
        <v>24</v>
      </c>
      <c r="E49" s="176">
        <v>1.54E-2</v>
      </c>
      <c r="F49" s="221"/>
      <c r="G49" s="220">
        <f t="shared" si="2"/>
        <v>0</v>
      </c>
      <c r="I49" s="5" t="s">
        <v>38</v>
      </c>
      <c r="J49" s="10"/>
      <c r="K49" s="12" t="e">
        <f>(J49/$J$51)</f>
        <v>#DIV/0!</v>
      </c>
    </row>
    <row r="50" spans="1:12" x14ac:dyDescent="0.35">
      <c r="A50" s="40" t="s">
        <v>59</v>
      </c>
      <c r="B50" s="83" t="s">
        <v>60</v>
      </c>
      <c r="C50" s="25" t="s">
        <v>34</v>
      </c>
      <c r="D50" s="20" t="s">
        <v>15</v>
      </c>
      <c r="E50" s="177">
        <v>0.55549999999999999</v>
      </c>
      <c r="F50" s="223"/>
      <c r="G50" s="219">
        <f t="shared" si="2"/>
        <v>0</v>
      </c>
      <c r="I50" s="80" t="s">
        <v>41</v>
      </c>
      <c r="J50" s="10"/>
      <c r="K50" s="12" t="e">
        <f>(J50/$J$51)</f>
        <v>#DIV/0!</v>
      </c>
    </row>
    <row r="51" spans="1:12" x14ac:dyDescent="0.35">
      <c r="A51" s="19" t="s">
        <v>52</v>
      </c>
      <c r="B51" s="73" t="s">
        <v>105</v>
      </c>
      <c r="C51" s="20" t="s">
        <v>34</v>
      </c>
      <c r="D51" s="20" t="s">
        <v>24</v>
      </c>
      <c r="E51" s="175">
        <v>0.56410000000000005</v>
      </c>
      <c r="F51" s="237"/>
      <c r="G51" s="220">
        <f t="shared" si="2"/>
        <v>0</v>
      </c>
      <c r="I51" s="17" t="s">
        <v>44</v>
      </c>
      <c r="J51" s="79">
        <f>SUM(J47:J50)</f>
        <v>0</v>
      </c>
      <c r="K51" s="12" t="e">
        <f>SUM(K47:K50)</f>
        <v>#DIV/0!</v>
      </c>
      <c r="L51" s="11" t="s">
        <v>45</v>
      </c>
    </row>
    <row r="52" spans="1:12" x14ac:dyDescent="0.35">
      <c r="E52" s="170"/>
    </row>
    <row r="53" spans="1:12" x14ac:dyDescent="0.35">
      <c r="A53" s="94">
        <v>98061</v>
      </c>
      <c r="B53" s="106" t="s">
        <v>160</v>
      </c>
      <c r="C53" s="25" t="s">
        <v>15</v>
      </c>
      <c r="D53" s="25"/>
      <c r="E53" s="174"/>
      <c r="F53" s="219"/>
      <c r="G53" s="219"/>
    </row>
    <row r="54" spans="1:12" x14ac:dyDescent="0.35">
      <c r="A54" s="19" t="s">
        <v>145</v>
      </c>
      <c r="B54" s="17" t="s">
        <v>146</v>
      </c>
      <c r="C54" s="20" t="s">
        <v>34</v>
      </c>
      <c r="D54" s="52" t="s">
        <v>19</v>
      </c>
      <c r="E54" s="173">
        <v>5.0160999999999998</v>
      </c>
      <c r="F54" s="216"/>
      <c r="G54" s="224">
        <f>E54*F54</f>
        <v>0</v>
      </c>
    </row>
    <row r="55" spans="1:12" ht="29" x14ac:dyDescent="0.35">
      <c r="A55" s="20" t="s">
        <v>16</v>
      </c>
      <c r="B55" s="18" t="s">
        <v>63</v>
      </c>
      <c r="C55" s="20" t="s">
        <v>18</v>
      </c>
      <c r="D55" s="67" t="s">
        <v>19</v>
      </c>
      <c r="E55" s="197">
        <v>1.5450999999999999</v>
      </c>
      <c r="F55" s="222"/>
      <c r="G55" s="220">
        <f>E55*F55</f>
        <v>0</v>
      </c>
    </row>
    <row r="56" spans="1:12" ht="29" x14ac:dyDescent="0.35">
      <c r="A56" s="20" t="s">
        <v>20</v>
      </c>
      <c r="B56" s="18" t="s">
        <v>17</v>
      </c>
      <c r="C56" s="20" t="s">
        <v>21</v>
      </c>
      <c r="D56" s="67" t="s">
        <v>19</v>
      </c>
      <c r="E56" s="174">
        <v>3.1488</v>
      </c>
      <c r="F56" s="222"/>
      <c r="G56" s="220">
        <f t="shared" ref="G56:G64" si="3">E56*F56</f>
        <v>0</v>
      </c>
    </row>
    <row r="57" spans="1:12" x14ac:dyDescent="0.35">
      <c r="A57" s="25" t="s">
        <v>147</v>
      </c>
      <c r="B57" s="31" t="s">
        <v>161</v>
      </c>
      <c r="C57" s="25" t="s">
        <v>15</v>
      </c>
      <c r="D57" s="53" t="s">
        <v>15</v>
      </c>
      <c r="E57" s="177">
        <v>1</v>
      </c>
      <c r="F57" s="232"/>
      <c r="G57" s="220">
        <f t="shared" si="3"/>
        <v>0</v>
      </c>
    </row>
    <row r="58" spans="1:12" x14ac:dyDescent="0.35">
      <c r="A58" s="20" t="s">
        <v>70</v>
      </c>
      <c r="B58" s="17" t="s">
        <v>162</v>
      </c>
      <c r="C58" s="20" t="s">
        <v>15</v>
      </c>
      <c r="D58" s="20" t="s">
        <v>24</v>
      </c>
      <c r="E58" s="175">
        <v>3</v>
      </c>
      <c r="F58" s="222"/>
      <c r="G58" s="220">
        <f t="shared" si="3"/>
        <v>0</v>
      </c>
    </row>
    <row r="59" spans="1:12" x14ac:dyDescent="0.35">
      <c r="A59" s="19" t="s">
        <v>25</v>
      </c>
      <c r="B59" s="17" t="s">
        <v>26</v>
      </c>
      <c r="C59" s="19" t="s">
        <v>27</v>
      </c>
      <c r="D59" s="19" t="s">
        <v>28</v>
      </c>
      <c r="E59" s="175">
        <v>3.1116000000000001</v>
      </c>
      <c r="F59" s="222"/>
      <c r="G59" s="220">
        <f t="shared" si="3"/>
        <v>0</v>
      </c>
    </row>
    <row r="60" spans="1:12" x14ac:dyDescent="0.35">
      <c r="A60" s="19" t="s">
        <v>29</v>
      </c>
      <c r="B60" s="17" t="s">
        <v>30</v>
      </c>
      <c r="C60" s="19" t="s">
        <v>27</v>
      </c>
      <c r="D60" s="19" t="s">
        <v>28</v>
      </c>
      <c r="E60" s="177">
        <v>2.4447999999999999</v>
      </c>
      <c r="F60" s="222"/>
      <c r="G60" s="220">
        <f t="shared" si="3"/>
        <v>0</v>
      </c>
      <c r="I60" s="5" t="s">
        <v>31</v>
      </c>
      <c r="J60" s="10"/>
      <c r="K60" s="12" t="e">
        <f>(J60/$J$64)</f>
        <v>#DIV/0!</v>
      </c>
    </row>
    <row r="61" spans="1:12" x14ac:dyDescent="0.35">
      <c r="A61" s="40" t="s">
        <v>32</v>
      </c>
      <c r="B61" s="31" t="s">
        <v>33</v>
      </c>
      <c r="C61" s="25" t="s">
        <v>34</v>
      </c>
      <c r="D61" s="53" t="s">
        <v>19</v>
      </c>
      <c r="E61" s="177">
        <v>9.1700000000000004E-2</v>
      </c>
      <c r="F61" s="232"/>
      <c r="G61" s="220">
        <f t="shared" si="3"/>
        <v>0</v>
      </c>
      <c r="I61" s="5" t="s">
        <v>35</v>
      </c>
      <c r="J61" s="10"/>
      <c r="K61" s="12" t="e">
        <f>(J61/$J$64)</f>
        <v>#DIV/0!</v>
      </c>
    </row>
    <row r="62" spans="1:12" x14ac:dyDescent="0.35">
      <c r="A62" s="40" t="s">
        <v>36</v>
      </c>
      <c r="B62" s="31" t="s">
        <v>37</v>
      </c>
      <c r="C62" s="25" t="s">
        <v>34</v>
      </c>
      <c r="D62" s="25" t="s">
        <v>24</v>
      </c>
      <c r="E62" s="177">
        <v>1.54E-2</v>
      </c>
      <c r="F62" s="221"/>
      <c r="G62" s="220">
        <f>E62*F62</f>
        <v>0</v>
      </c>
      <c r="I62" s="5" t="s">
        <v>38</v>
      </c>
      <c r="J62" s="10"/>
      <c r="K62" s="12" t="e">
        <f>(J62/$J$64)</f>
        <v>#DIV/0!</v>
      </c>
    </row>
    <row r="63" spans="1:12" x14ac:dyDescent="0.35">
      <c r="A63" s="40" t="s">
        <v>59</v>
      </c>
      <c r="B63" s="35" t="s">
        <v>60</v>
      </c>
      <c r="C63" s="25" t="s">
        <v>34</v>
      </c>
      <c r="D63" s="53" t="s">
        <v>24</v>
      </c>
      <c r="E63" s="175">
        <v>0.80910000000000004</v>
      </c>
      <c r="F63" s="232"/>
      <c r="G63" s="220">
        <f t="shared" si="3"/>
        <v>0</v>
      </c>
      <c r="I63" s="80" t="s">
        <v>41</v>
      </c>
      <c r="J63" s="10"/>
      <c r="K63" s="12" t="e">
        <f>(J63/$J$64)</f>
        <v>#DIV/0!</v>
      </c>
    </row>
    <row r="64" spans="1:12" x14ac:dyDescent="0.35">
      <c r="A64" s="19" t="s">
        <v>52</v>
      </c>
      <c r="B64" s="17" t="s">
        <v>105</v>
      </c>
      <c r="C64" s="20" t="s">
        <v>34</v>
      </c>
      <c r="D64" s="52" t="s">
        <v>24</v>
      </c>
      <c r="E64" s="175">
        <v>0.79420000000000002</v>
      </c>
      <c r="F64" s="216"/>
      <c r="G64" s="220">
        <f t="shared" si="3"/>
        <v>0</v>
      </c>
      <c r="I64" s="17" t="s">
        <v>44</v>
      </c>
      <c r="J64" s="79">
        <f>SUM(J60:J63)</f>
        <v>0</v>
      </c>
      <c r="K64" s="12" t="e">
        <f>SUM(K60:K63)</f>
        <v>#DIV/0!</v>
      </c>
      <c r="L64" s="11" t="s">
        <v>45</v>
      </c>
    </row>
    <row r="65" spans="1:7" x14ac:dyDescent="0.35">
      <c r="E65" s="170"/>
    </row>
    <row r="66" spans="1:7" x14ac:dyDescent="0.35">
      <c r="A66" s="113">
        <v>98072</v>
      </c>
      <c r="B66" s="114" t="s">
        <v>163</v>
      </c>
      <c r="C66" s="21" t="s">
        <v>15</v>
      </c>
      <c r="D66" s="21"/>
      <c r="E66" s="188"/>
      <c r="F66" s="213"/>
      <c r="G66" s="213"/>
    </row>
    <row r="67" spans="1:7" x14ac:dyDescent="0.35">
      <c r="A67" s="15" t="s">
        <v>73</v>
      </c>
      <c r="B67" s="5" t="s">
        <v>107</v>
      </c>
      <c r="C67" s="15" t="s">
        <v>75</v>
      </c>
      <c r="D67" s="15" t="s">
        <v>19</v>
      </c>
      <c r="E67" s="7">
        <v>1.43E-2</v>
      </c>
      <c r="F67" s="212"/>
      <c r="G67" s="204">
        <f>E67*F67</f>
        <v>0</v>
      </c>
    </row>
    <row r="68" spans="1:7" x14ac:dyDescent="0.35">
      <c r="A68" s="15" t="s">
        <v>76</v>
      </c>
      <c r="B68" s="5" t="s">
        <v>77</v>
      </c>
      <c r="C68" s="15" t="s">
        <v>78</v>
      </c>
      <c r="D68" s="15" t="s">
        <v>19</v>
      </c>
      <c r="E68" s="7">
        <v>0.31080000000000002</v>
      </c>
      <c r="F68" s="212"/>
      <c r="G68" s="204">
        <f t="shared" ref="G68:G86" si="4">E68*F68</f>
        <v>0</v>
      </c>
    </row>
    <row r="69" spans="1:7" x14ac:dyDescent="0.35">
      <c r="A69" s="15" t="s">
        <v>79</v>
      </c>
      <c r="B69" s="5" t="s">
        <v>80</v>
      </c>
      <c r="C69" s="15" t="s">
        <v>78</v>
      </c>
      <c r="D69" s="15" t="s">
        <v>19</v>
      </c>
      <c r="E69" s="7">
        <v>0.36959999999999998</v>
      </c>
      <c r="F69" s="212"/>
      <c r="G69" s="204">
        <f t="shared" si="4"/>
        <v>0</v>
      </c>
    </row>
    <row r="70" spans="1:7" x14ac:dyDescent="0.35">
      <c r="A70" s="15" t="s">
        <v>145</v>
      </c>
      <c r="B70" s="5" t="s">
        <v>146</v>
      </c>
      <c r="C70" s="15" t="s">
        <v>34</v>
      </c>
      <c r="D70" s="15" t="s">
        <v>19</v>
      </c>
      <c r="E70" s="7">
        <v>0.24690000000000001</v>
      </c>
      <c r="F70" s="212"/>
      <c r="G70" s="204">
        <f t="shared" si="4"/>
        <v>0</v>
      </c>
    </row>
    <row r="71" spans="1:7" x14ac:dyDescent="0.35">
      <c r="A71" s="15" t="s">
        <v>81</v>
      </c>
      <c r="B71" s="5" t="s">
        <v>82</v>
      </c>
      <c r="C71" s="15" t="s">
        <v>83</v>
      </c>
      <c r="D71" s="15" t="s">
        <v>19</v>
      </c>
      <c r="E71" s="7">
        <v>3.2800000000000003E-2</v>
      </c>
      <c r="F71" s="212"/>
      <c r="G71" s="204">
        <f t="shared" si="4"/>
        <v>0</v>
      </c>
    </row>
    <row r="72" spans="1:7" ht="29" x14ac:dyDescent="0.35">
      <c r="A72" s="15" t="s">
        <v>16</v>
      </c>
      <c r="B72" s="13" t="s">
        <v>63</v>
      </c>
      <c r="C72" s="15" t="s">
        <v>18</v>
      </c>
      <c r="D72" s="15" t="s">
        <v>19</v>
      </c>
      <c r="E72" s="187">
        <v>0.24690000000000001</v>
      </c>
      <c r="F72" s="212"/>
      <c r="G72" s="204">
        <f t="shared" si="4"/>
        <v>0</v>
      </c>
    </row>
    <row r="73" spans="1:7" ht="29" x14ac:dyDescent="0.35">
      <c r="A73" s="15" t="s">
        <v>20</v>
      </c>
      <c r="B73" s="13" t="s">
        <v>17</v>
      </c>
      <c r="C73" s="15" t="s">
        <v>21</v>
      </c>
      <c r="D73" s="15" t="s">
        <v>19</v>
      </c>
      <c r="E73" s="187">
        <v>0.50319999999999998</v>
      </c>
      <c r="F73" s="212"/>
      <c r="G73" s="204">
        <f t="shared" si="4"/>
        <v>0</v>
      </c>
    </row>
    <row r="74" spans="1:7" x14ac:dyDescent="0.35">
      <c r="A74" s="15" t="s">
        <v>85</v>
      </c>
      <c r="B74" s="5" t="s">
        <v>86</v>
      </c>
      <c r="C74" s="15" t="s">
        <v>78</v>
      </c>
      <c r="D74" s="15" t="s">
        <v>19</v>
      </c>
      <c r="E74" s="7">
        <v>1.1592</v>
      </c>
      <c r="F74" s="212"/>
      <c r="G74" s="204">
        <f t="shared" si="4"/>
        <v>0</v>
      </c>
    </row>
    <row r="75" spans="1:7" x14ac:dyDescent="0.35">
      <c r="A75" s="15" t="s">
        <v>87</v>
      </c>
      <c r="B75" s="5" t="s">
        <v>88</v>
      </c>
      <c r="C75" s="15" t="s">
        <v>15</v>
      </c>
      <c r="D75" s="15" t="s">
        <v>19</v>
      </c>
      <c r="E75" s="7">
        <v>1066.5918999999999</v>
      </c>
      <c r="F75" s="212"/>
      <c r="G75" s="204">
        <f t="shared" si="4"/>
        <v>0</v>
      </c>
    </row>
    <row r="76" spans="1:7" x14ac:dyDescent="0.35">
      <c r="A76" s="15" t="s">
        <v>89</v>
      </c>
      <c r="B76" s="5" t="s">
        <v>90</v>
      </c>
      <c r="C76" s="15" t="s">
        <v>34</v>
      </c>
      <c r="D76" s="15" t="s">
        <v>19</v>
      </c>
      <c r="E76" s="7">
        <v>6.8400000000000002E-2</v>
      </c>
      <c r="F76" s="212"/>
      <c r="G76" s="204">
        <f t="shared" si="4"/>
        <v>0</v>
      </c>
    </row>
    <row r="77" spans="1:7" x14ac:dyDescent="0.35">
      <c r="A77" s="15" t="s">
        <v>25</v>
      </c>
      <c r="B77" s="5" t="s">
        <v>26</v>
      </c>
      <c r="C77" s="15" t="s">
        <v>27</v>
      </c>
      <c r="D77" s="15" t="s">
        <v>28</v>
      </c>
      <c r="E77" s="7">
        <v>22.790199999999999</v>
      </c>
      <c r="F77" s="212"/>
      <c r="G77" s="204">
        <f t="shared" si="4"/>
        <v>0</v>
      </c>
    </row>
    <row r="78" spans="1:7" x14ac:dyDescent="0.35">
      <c r="A78" s="15" t="s">
        <v>29</v>
      </c>
      <c r="B78" s="5" t="s">
        <v>30</v>
      </c>
      <c r="C78" s="15" t="s">
        <v>27</v>
      </c>
      <c r="D78" s="15" t="s">
        <v>28</v>
      </c>
      <c r="E78" s="7">
        <v>17.906600000000001</v>
      </c>
      <c r="F78" s="212"/>
      <c r="G78" s="204">
        <f t="shared" si="4"/>
        <v>0</v>
      </c>
    </row>
    <row r="79" spans="1:7" x14ac:dyDescent="0.35">
      <c r="A79" s="15" t="s">
        <v>32</v>
      </c>
      <c r="B79" s="5" t="s">
        <v>33</v>
      </c>
      <c r="C79" s="15" t="s">
        <v>34</v>
      </c>
      <c r="D79" s="15" t="s">
        <v>19</v>
      </c>
      <c r="E79" s="7">
        <v>0.87119999999999997</v>
      </c>
      <c r="F79" s="212"/>
      <c r="G79" s="204">
        <f>E79*F79</f>
        <v>0</v>
      </c>
    </row>
    <row r="80" spans="1:7" x14ac:dyDescent="0.35">
      <c r="A80" s="15" t="s">
        <v>92</v>
      </c>
      <c r="B80" s="5" t="s">
        <v>93</v>
      </c>
      <c r="C80" s="15" t="s">
        <v>34</v>
      </c>
      <c r="D80" s="15" t="s">
        <v>19</v>
      </c>
      <c r="E80" s="7">
        <v>0.192</v>
      </c>
      <c r="F80" s="212"/>
      <c r="G80" s="204">
        <f t="shared" si="4"/>
        <v>0</v>
      </c>
    </row>
    <row r="81" spans="1:12" x14ac:dyDescent="0.35">
      <c r="A81" s="15" t="s">
        <v>94</v>
      </c>
      <c r="B81" s="5" t="s">
        <v>95</v>
      </c>
      <c r="C81" s="15" t="s">
        <v>83</v>
      </c>
      <c r="D81" s="15" t="s">
        <v>19</v>
      </c>
      <c r="E81" s="7">
        <v>5.9231999999999996</v>
      </c>
      <c r="F81" s="212"/>
      <c r="G81" s="204">
        <f t="shared" si="4"/>
        <v>0</v>
      </c>
    </row>
    <row r="82" spans="1:12" x14ac:dyDescent="0.35">
      <c r="A82" s="15" t="s">
        <v>96</v>
      </c>
      <c r="B82" s="5" t="s">
        <v>97</v>
      </c>
      <c r="C82" s="15" t="s">
        <v>83</v>
      </c>
      <c r="D82" s="15" t="s">
        <v>19</v>
      </c>
      <c r="E82" s="7">
        <v>12.426</v>
      </c>
      <c r="F82" s="212"/>
      <c r="G82" s="204">
        <f t="shared" si="4"/>
        <v>0</v>
      </c>
      <c r="I82" s="5" t="s">
        <v>31</v>
      </c>
      <c r="J82" s="10"/>
      <c r="K82" s="12" t="e">
        <f>(J82/$J$86)</f>
        <v>#DIV/0!</v>
      </c>
    </row>
    <row r="83" spans="1:12" x14ac:dyDescent="0.35">
      <c r="A83" s="15" t="s">
        <v>98</v>
      </c>
      <c r="B83" s="5" t="s">
        <v>108</v>
      </c>
      <c r="C83" s="15" t="s">
        <v>34</v>
      </c>
      <c r="D83" s="15" t="s">
        <v>19</v>
      </c>
      <c r="E83" s="7">
        <v>0.46810000000000002</v>
      </c>
      <c r="F83" s="212"/>
      <c r="G83" s="204">
        <f t="shared" si="4"/>
        <v>0</v>
      </c>
      <c r="I83" s="5" t="s">
        <v>35</v>
      </c>
      <c r="J83" s="10"/>
      <c r="K83" s="12" t="e">
        <f t="shared" ref="K83:K85" si="5">(J83/$J$86)</f>
        <v>#DIV/0!</v>
      </c>
    </row>
    <row r="84" spans="1:12" x14ac:dyDescent="0.35">
      <c r="A84" s="15" t="s">
        <v>100</v>
      </c>
      <c r="B84" s="5" t="s">
        <v>101</v>
      </c>
      <c r="C84" s="15" t="s">
        <v>102</v>
      </c>
      <c r="D84" s="15" t="s">
        <v>24</v>
      </c>
      <c r="E84" s="7">
        <v>1.92</v>
      </c>
      <c r="F84" s="212"/>
      <c r="G84" s="204">
        <f t="shared" si="4"/>
        <v>0</v>
      </c>
      <c r="I84" s="5" t="s">
        <v>38</v>
      </c>
      <c r="J84" s="10"/>
      <c r="K84" s="12" t="e">
        <f t="shared" si="5"/>
        <v>#DIV/0!</v>
      </c>
    </row>
    <row r="85" spans="1:12" x14ac:dyDescent="0.35">
      <c r="A85" s="15" t="s">
        <v>103</v>
      </c>
      <c r="B85" s="5" t="s">
        <v>104</v>
      </c>
      <c r="C85" s="15" t="s">
        <v>34</v>
      </c>
      <c r="D85" s="15" t="s">
        <v>24</v>
      </c>
      <c r="E85" s="7">
        <v>0.26590000000000003</v>
      </c>
      <c r="F85" s="212"/>
      <c r="G85" s="204">
        <f t="shared" si="4"/>
        <v>0</v>
      </c>
      <c r="I85" s="80" t="s">
        <v>41</v>
      </c>
      <c r="J85" s="10"/>
      <c r="K85" s="12" t="e">
        <f t="shared" si="5"/>
        <v>#DIV/0!</v>
      </c>
    </row>
    <row r="86" spans="1:12" x14ac:dyDescent="0.35">
      <c r="A86" s="15" t="s">
        <v>52</v>
      </c>
      <c r="B86" s="5" t="s">
        <v>105</v>
      </c>
      <c r="C86" s="15" t="s">
        <v>34</v>
      </c>
      <c r="D86" s="15" t="s">
        <v>24</v>
      </c>
      <c r="E86" s="7">
        <v>0.16500000000000001</v>
      </c>
      <c r="F86" s="212"/>
      <c r="G86" s="204">
        <f t="shared" si="4"/>
        <v>0</v>
      </c>
      <c r="I86" s="17" t="s">
        <v>44</v>
      </c>
      <c r="J86" s="79">
        <f>SUM(J82:J85)</f>
        <v>0</v>
      </c>
      <c r="K86" s="12" t="e">
        <f>SUM(K82:K85)</f>
        <v>#DIV/0!</v>
      </c>
      <c r="L86" s="11" t="s">
        <v>45</v>
      </c>
    </row>
    <row r="87" spans="1:12" x14ac:dyDescent="0.35">
      <c r="E87" s="170"/>
    </row>
    <row r="88" spans="1:12" x14ac:dyDescent="0.35">
      <c r="A88" s="98">
        <v>98073</v>
      </c>
      <c r="B88" s="115" t="s">
        <v>164</v>
      </c>
      <c r="C88" s="15" t="s">
        <v>15</v>
      </c>
      <c r="D88" s="15"/>
      <c r="E88" s="187"/>
      <c r="F88" s="204"/>
      <c r="G88" s="204"/>
    </row>
    <row r="89" spans="1:12" x14ac:dyDescent="0.35">
      <c r="A89" s="15" t="s">
        <v>73</v>
      </c>
      <c r="B89" s="5" t="s">
        <v>107</v>
      </c>
      <c r="C89" s="15" t="s">
        <v>75</v>
      </c>
      <c r="D89" s="15" t="s">
        <v>19</v>
      </c>
      <c r="E89" s="187">
        <v>1.9400000000000001E-2</v>
      </c>
      <c r="F89" s="10"/>
      <c r="G89" s="204">
        <f>E89*F89</f>
        <v>0</v>
      </c>
    </row>
    <row r="90" spans="1:12" x14ac:dyDescent="0.35">
      <c r="A90" s="15" t="s">
        <v>76</v>
      </c>
      <c r="B90" s="5" t="s">
        <v>77</v>
      </c>
      <c r="C90" s="15" t="s">
        <v>78</v>
      </c>
      <c r="D90" s="15" t="s">
        <v>19</v>
      </c>
      <c r="E90" s="187">
        <v>0.42180000000000001</v>
      </c>
      <c r="F90" s="10"/>
      <c r="G90" s="204">
        <f t="shared" ref="G90:G108" si="6">E90*F90</f>
        <v>0</v>
      </c>
    </row>
    <row r="91" spans="1:12" x14ac:dyDescent="0.35">
      <c r="A91" s="15" t="s">
        <v>79</v>
      </c>
      <c r="B91" s="5" t="s">
        <v>80</v>
      </c>
      <c r="C91" s="15" t="s">
        <v>78</v>
      </c>
      <c r="D91" s="15" t="s">
        <v>19</v>
      </c>
      <c r="E91" s="187">
        <v>0.50160000000000005</v>
      </c>
      <c r="F91" s="10"/>
      <c r="G91" s="204">
        <f t="shared" si="6"/>
        <v>0</v>
      </c>
    </row>
    <row r="92" spans="1:12" x14ac:dyDescent="0.35">
      <c r="A92" s="15" t="s">
        <v>145</v>
      </c>
      <c r="B92" s="5" t="s">
        <v>146</v>
      </c>
      <c r="C92" s="15" t="s">
        <v>34</v>
      </c>
      <c r="D92" s="15" t="s">
        <v>19</v>
      </c>
      <c r="E92" s="187">
        <v>1.349</v>
      </c>
      <c r="F92" s="10"/>
      <c r="G92" s="204">
        <f t="shared" si="6"/>
        <v>0</v>
      </c>
    </row>
    <row r="93" spans="1:12" x14ac:dyDescent="0.35">
      <c r="A93" s="15" t="s">
        <v>81</v>
      </c>
      <c r="B93" s="5" t="s">
        <v>82</v>
      </c>
      <c r="C93" s="15" t="s">
        <v>83</v>
      </c>
      <c r="D93" s="15" t="s">
        <v>19</v>
      </c>
      <c r="E93" s="187">
        <v>4.4499999999999998E-2</v>
      </c>
      <c r="F93" s="10"/>
      <c r="G93" s="204">
        <f t="shared" si="6"/>
        <v>0</v>
      </c>
    </row>
    <row r="94" spans="1:12" ht="29" x14ac:dyDescent="0.35">
      <c r="A94" s="15" t="s">
        <v>16</v>
      </c>
      <c r="B94" s="13" t="s">
        <v>63</v>
      </c>
      <c r="C94" s="15" t="s">
        <v>18</v>
      </c>
      <c r="D94" s="15" t="s">
        <v>19</v>
      </c>
      <c r="E94" s="187">
        <v>0.49149999999999999</v>
      </c>
      <c r="F94" s="10"/>
      <c r="G94" s="204">
        <f t="shared" si="6"/>
        <v>0</v>
      </c>
    </row>
    <row r="95" spans="1:12" ht="29" x14ac:dyDescent="0.35">
      <c r="A95" s="15" t="s">
        <v>20</v>
      </c>
      <c r="B95" s="13" t="s">
        <v>17</v>
      </c>
      <c r="C95" s="15" t="s">
        <v>21</v>
      </c>
      <c r="D95" s="15" t="s">
        <v>19</v>
      </c>
      <c r="E95" s="187">
        <v>1.0017</v>
      </c>
      <c r="F95" s="10"/>
      <c r="G95" s="204">
        <f t="shared" si="6"/>
        <v>0</v>
      </c>
    </row>
    <row r="96" spans="1:12" x14ac:dyDescent="0.35">
      <c r="A96" s="6" t="s">
        <v>85</v>
      </c>
      <c r="B96" s="5" t="s">
        <v>165</v>
      </c>
      <c r="C96" s="15" t="s">
        <v>78</v>
      </c>
      <c r="D96" s="15" t="s">
        <v>19</v>
      </c>
      <c r="E96" s="187">
        <v>1.5731999999999999</v>
      </c>
      <c r="F96" s="10"/>
      <c r="G96" s="204">
        <f t="shared" si="6"/>
        <v>0</v>
      </c>
    </row>
    <row r="97" spans="1:12" x14ac:dyDescent="0.35">
      <c r="A97" s="6" t="s">
        <v>87</v>
      </c>
      <c r="B97" s="5" t="s">
        <v>88</v>
      </c>
      <c r="C97" s="15" t="s">
        <v>15</v>
      </c>
      <c r="D97" s="15" t="s">
        <v>19</v>
      </c>
      <c r="E97" s="187">
        <v>1512.0464999999999</v>
      </c>
      <c r="F97" s="10"/>
      <c r="G97" s="204">
        <f t="shared" si="6"/>
        <v>0</v>
      </c>
    </row>
    <row r="98" spans="1:12" x14ac:dyDescent="0.35">
      <c r="A98" s="15" t="s">
        <v>89</v>
      </c>
      <c r="B98" s="5" t="s">
        <v>90</v>
      </c>
      <c r="C98" s="15" t="s">
        <v>34</v>
      </c>
      <c r="D98" s="15" t="s">
        <v>19</v>
      </c>
      <c r="E98" s="187">
        <v>0.1003</v>
      </c>
      <c r="F98" s="10"/>
      <c r="G98" s="204">
        <f t="shared" si="6"/>
        <v>0</v>
      </c>
    </row>
    <row r="99" spans="1:12" x14ac:dyDescent="0.35">
      <c r="A99" s="15" t="s">
        <v>25</v>
      </c>
      <c r="B99" s="5" t="s">
        <v>26</v>
      </c>
      <c r="C99" s="15" t="s">
        <v>27</v>
      </c>
      <c r="D99" s="15" t="s">
        <v>28</v>
      </c>
      <c r="E99" s="187">
        <v>33.9148</v>
      </c>
      <c r="F99" s="10"/>
      <c r="G99" s="204">
        <f t="shared" si="6"/>
        <v>0</v>
      </c>
    </row>
    <row r="100" spans="1:12" x14ac:dyDescent="0.35">
      <c r="A100" s="15" t="s">
        <v>116</v>
      </c>
      <c r="B100" s="5" t="s">
        <v>30</v>
      </c>
      <c r="C100" s="15" t="s">
        <v>27</v>
      </c>
      <c r="D100" s="15" t="s">
        <v>28</v>
      </c>
      <c r="E100" s="187">
        <v>26.647300000000001</v>
      </c>
      <c r="F100" s="10"/>
      <c r="G100" s="204">
        <f t="shared" si="6"/>
        <v>0</v>
      </c>
    </row>
    <row r="101" spans="1:12" x14ac:dyDescent="0.35">
      <c r="A101" s="6" t="s">
        <v>32</v>
      </c>
      <c r="B101" s="5" t="s">
        <v>33</v>
      </c>
      <c r="C101" s="15" t="s">
        <v>34</v>
      </c>
      <c r="D101" s="15" t="s">
        <v>19</v>
      </c>
      <c r="E101" s="187">
        <v>1.2733000000000001</v>
      </c>
      <c r="F101" s="10"/>
      <c r="G101" s="204">
        <f t="shared" si="6"/>
        <v>0</v>
      </c>
    </row>
    <row r="102" spans="1:12" x14ac:dyDescent="0.35">
      <c r="A102" s="15" t="s">
        <v>92</v>
      </c>
      <c r="B102" s="5" t="s">
        <v>93</v>
      </c>
      <c r="C102" s="15" t="s">
        <v>34</v>
      </c>
      <c r="D102" s="15" t="s">
        <v>19</v>
      </c>
      <c r="E102" s="187">
        <v>0.27200000000000002</v>
      </c>
      <c r="F102" s="10"/>
      <c r="G102" s="204">
        <f t="shared" si="6"/>
        <v>0</v>
      </c>
    </row>
    <row r="103" spans="1:12" x14ac:dyDescent="0.35">
      <c r="A103" s="15" t="s">
        <v>94</v>
      </c>
      <c r="B103" s="5" t="s">
        <v>95</v>
      </c>
      <c r="C103" s="15" t="s">
        <v>83</v>
      </c>
      <c r="D103" s="15" t="s">
        <v>19</v>
      </c>
      <c r="E103" s="187">
        <v>8.3911999999999995</v>
      </c>
      <c r="F103" s="10"/>
      <c r="G103" s="204">
        <f t="shared" si="6"/>
        <v>0</v>
      </c>
    </row>
    <row r="104" spans="1:12" x14ac:dyDescent="0.35">
      <c r="A104" s="15" t="s">
        <v>96</v>
      </c>
      <c r="B104" s="5" t="s">
        <v>97</v>
      </c>
      <c r="C104" s="15" t="s">
        <v>83</v>
      </c>
      <c r="D104" s="15" t="s">
        <v>19</v>
      </c>
      <c r="E104" s="187">
        <v>20.71</v>
      </c>
      <c r="F104" s="10"/>
      <c r="G104" s="204">
        <f t="shared" si="6"/>
        <v>0</v>
      </c>
      <c r="I104" s="5" t="s">
        <v>31</v>
      </c>
      <c r="J104" s="10"/>
      <c r="K104" s="12" t="e">
        <f>(J104/$J$108)</f>
        <v>#DIV/0!</v>
      </c>
    </row>
    <row r="105" spans="1:12" x14ac:dyDescent="0.35">
      <c r="A105" s="15" t="s">
        <v>98</v>
      </c>
      <c r="B105" s="5" t="s">
        <v>108</v>
      </c>
      <c r="C105" s="15" t="s">
        <v>34</v>
      </c>
      <c r="D105" s="15" t="s">
        <v>19</v>
      </c>
      <c r="E105" s="187">
        <v>0.7802</v>
      </c>
      <c r="F105" s="10"/>
      <c r="G105" s="204">
        <f>E105*F105</f>
        <v>0</v>
      </c>
      <c r="I105" s="5" t="s">
        <v>35</v>
      </c>
      <c r="J105" s="10"/>
      <c r="K105" s="12" t="e">
        <f t="shared" ref="K105:K107" si="7">(J105/$J$108)</f>
        <v>#DIV/0!</v>
      </c>
    </row>
    <row r="106" spans="1:12" x14ac:dyDescent="0.35">
      <c r="A106" s="15" t="s">
        <v>100</v>
      </c>
      <c r="B106" s="5" t="s">
        <v>101</v>
      </c>
      <c r="C106" s="15" t="s">
        <v>102</v>
      </c>
      <c r="D106" s="15" t="s">
        <v>24</v>
      </c>
      <c r="E106" s="187">
        <v>2.72</v>
      </c>
      <c r="F106" s="10"/>
      <c r="G106" s="204">
        <f t="shared" si="6"/>
        <v>0</v>
      </c>
      <c r="I106" s="5" t="s">
        <v>38</v>
      </c>
      <c r="J106" s="10"/>
      <c r="K106" s="12" t="e">
        <f t="shared" si="7"/>
        <v>#DIV/0!</v>
      </c>
    </row>
    <row r="107" spans="1:12" x14ac:dyDescent="0.35">
      <c r="A107" s="6" t="s">
        <v>103</v>
      </c>
      <c r="B107" s="5" t="s">
        <v>104</v>
      </c>
      <c r="C107" s="15" t="s">
        <v>34</v>
      </c>
      <c r="D107" s="15" t="s">
        <v>24</v>
      </c>
      <c r="E107" s="187">
        <v>0.4874</v>
      </c>
      <c r="F107" s="10"/>
      <c r="G107" s="204">
        <f t="shared" si="6"/>
        <v>0</v>
      </c>
      <c r="I107" s="80" t="s">
        <v>41</v>
      </c>
      <c r="J107" s="10"/>
      <c r="K107" s="12" t="e">
        <f t="shared" si="7"/>
        <v>#DIV/0!</v>
      </c>
    </row>
    <row r="108" spans="1:12" x14ac:dyDescent="0.35">
      <c r="A108" s="15" t="s">
        <v>52</v>
      </c>
      <c r="B108" s="5" t="s">
        <v>105</v>
      </c>
      <c r="C108" s="15" t="s">
        <v>34</v>
      </c>
      <c r="D108" s="15" t="s">
        <v>24</v>
      </c>
      <c r="E108" s="187">
        <v>0.315</v>
      </c>
      <c r="F108" s="10"/>
      <c r="G108" s="204">
        <f t="shared" si="6"/>
        <v>0</v>
      </c>
      <c r="I108" s="17" t="s">
        <v>44</v>
      </c>
      <c r="J108" s="79">
        <f>SUM(J104:J107)</f>
        <v>0</v>
      </c>
      <c r="K108" s="12" t="e">
        <f>SUM(K104:K107)</f>
        <v>#DIV/0!</v>
      </c>
      <c r="L108" s="11" t="s">
        <v>45</v>
      </c>
    </row>
    <row r="109" spans="1:12" x14ac:dyDescent="0.35">
      <c r="E109" s="170"/>
    </row>
    <row r="110" spans="1:12" x14ac:dyDescent="0.35">
      <c r="A110" s="98">
        <v>98074</v>
      </c>
      <c r="B110" s="97" t="s">
        <v>166</v>
      </c>
      <c r="C110" s="15" t="s">
        <v>15</v>
      </c>
      <c r="D110" s="5"/>
      <c r="E110" s="186"/>
      <c r="F110" s="10"/>
      <c r="G110" s="10"/>
    </row>
    <row r="111" spans="1:12" x14ac:dyDescent="0.35">
      <c r="A111" s="15" t="s">
        <v>73</v>
      </c>
      <c r="B111" s="5" t="s">
        <v>167</v>
      </c>
      <c r="C111" s="15" t="s">
        <v>75</v>
      </c>
      <c r="D111" s="15" t="s">
        <v>19</v>
      </c>
      <c r="E111" s="7">
        <v>2.6499999999999999E-2</v>
      </c>
      <c r="F111" s="10"/>
      <c r="G111" s="204">
        <f>E111*F111</f>
        <v>0</v>
      </c>
    </row>
    <row r="112" spans="1:12" x14ac:dyDescent="0.35">
      <c r="A112" s="15" t="s">
        <v>76</v>
      </c>
      <c r="B112" s="5" t="s">
        <v>77</v>
      </c>
      <c r="C112" s="15" t="s">
        <v>78</v>
      </c>
      <c r="D112" s="15" t="s">
        <v>19</v>
      </c>
      <c r="E112" s="7">
        <v>0.57720000000000005</v>
      </c>
      <c r="F112" s="10"/>
      <c r="G112" s="204">
        <f t="shared" ref="G112:G130" si="8">E112*F112</f>
        <v>0</v>
      </c>
    </row>
    <row r="113" spans="1:11" x14ac:dyDescent="0.35">
      <c r="A113" s="15" t="s">
        <v>79</v>
      </c>
      <c r="B113" s="5" t="s">
        <v>80</v>
      </c>
      <c r="C113" s="15" t="s">
        <v>78</v>
      </c>
      <c r="D113" s="15" t="s">
        <v>19</v>
      </c>
      <c r="E113" s="7">
        <v>0.68640000000000001</v>
      </c>
      <c r="F113" s="10"/>
      <c r="G113" s="204">
        <f t="shared" si="8"/>
        <v>0</v>
      </c>
    </row>
    <row r="114" spans="1:11" x14ac:dyDescent="0.35">
      <c r="A114" s="15" t="s">
        <v>145</v>
      </c>
      <c r="B114" s="5" t="s">
        <v>146</v>
      </c>
      <c r="C114" s="15" t="s">
        <v>34</v>
      </c>
      <c r="D114" s="15" t="s">
        <v>19</v>
      </c>
      <c r="E114" s="7">
        <v>2.9228999999999998</v>
      </c>
      <c r="F114" s="10"/>
      <c r="G114" s="204">
        <f t="shared" si="8"/>
        <v>0</v>
      </c>
    </row>
    <row r="115" spans="1:11" x14ac:dyDescent="0.35">
      <c r="A115" s="15" t="s">
        <v>81</v>
      </c>
      <c r="B115" s="5" t="s">
        <v>82</v>
      </c>
      <c r="C115" s="15" t="s">
        <v>83</v>
      </c>
      <c r="D115" s="15" t="s">
        <v>19</v>
      </c>
      <c r="E115" s="7">
        <v>6.08E-2</v>
      </c>
      <c r="F115" s="10"/>
      <c r="G115" s="204">
        <f t="shared" si="8"/>
        <v>0</v>
      </c>
    </row>
    <row r="116" spans="1:11" ht="29" x14ac:dyDescent="0.35">
      <c r="A116" s="15" t="s">
        <v>16</v>
      </c>
      <c r="B116" s="13" t="s">
        <v>63</v>
      </c>
      <c r="C116" s="15" t="s">
        <v>18</v>
      </c>
      <c r="D116" s="15" t="s">
        <v>19</v>
      </c>
      <c r="E116" s="187">
        <v>0.96830000000000005</v>
      </c>
      <c r="F116" s="10"/>
      <c r="G116" s="204">
        <f t="shared" si="8"/>
        <v>0</v>
      </c>
    </row>
    <row r="117" spans="1:11" ht="29" x14ac:dyDescent="0.35">
      <c r="A117" s="15" t="s">
        <v>20</v>
      </c>
      <c r="B117" s="13" t="s">
        <v>17</v>
      </c>
      <c r="C117" s="15" t="s">
        <v>21</v>
      </c>
      <c r="D117" s="15" t="s">
        <v>19</v>
      </c>
      <c r="E117" s="187">
        <v>1.9733000000000001</v>
      </c>
      <c r="F117" s="10"/>
      <c r="G117" s="204">
        <f t="shared" si="8"/>
        <v>0</v>
      </c>
    </row>
    <row r="118" spans="1:11" x14ac:dyDescent="0.35">
      <c r="A118" s="15" t="s">
        <v>85</v>
      </c>
      <c r="B118" s="5" t="s">
        <v>86</v>
      </c>
      <c r="C118" s="15" t="s">
        <v>78</v>
      </c>
      <c r="D118" s="15" t="s">
        <v>19</v>
      </c>
      <c r="E118" s="7">
        <v>2.1528</v>
      </c>
      <c r="F118" s="10"/>
      <c r="G118" s="204">
        <f t="shared" si="8"/>
        <v>0</v>
      </c>
    </row>
    <row r="119" spans="1:11" x14ac:dyDescent="0.35">
      <c r="A119" s="15" t="s">
        <v>87</v>
      </c>
      <c r="B119" s="5" t="s">
        <v>88</v>
      </c>
      <c r="C119" s="15" t="s">
        <v>15</v>
      </c>
      <c r="D119" s="15" t="s">
        <v>19</v>
      </c>
      <c r="E119" s="7">
        <v>2135.6828</v>
      </c>
      <c r="F119" s="10"/>
      <c r="G119" s="204">
        <f t="shared" si="8"/>
        <v>0</v>
      </c>
    </row>
    <row r="120" spans="1:11" x14ac:dyDescent="0.35">
      <c r="A120" s="15" t="s">
        <v>89</v>
      </c>
      <c r="B120" s="5" t="s">
        <v>90</v>
      </c>
      <c r="C120" s="15" t="s">
        <v>34</v>
      </c>
      <c r="D120" s="15" t="s">
        <v>19</v>
      </c>
      <c r="E120" s="7">
        <v>0.14649999999999999</v>
      </c>
      <c r="F120" s="10"/>
      <c r="G120" s="204">
        <f t="shared" si="8"/>
        <v>0</v>
      </c>
    </row>
    <row r="121" spans="1:11" x14ac:dyDescent="0.35">
      <c r="A121" s="15" t="s">
        <v>25</v>
      </c>
      <c r="B121" s="5" t="s">
        <v>26</v>
      </c>
      <c r="C121" s="15" t="s">
        <v>27</v>
      </c>
      <c r="D121" s="15" t="s">
        <v>28</v>
      </c>
      <c r="E121" s="7">
        <v>50.138800000000003</v>
      </c>
      <c r="F121" s="10"/>
      <c r="G121" s="204">
        <f t="shared" si="8"/>
        <v>0</v>
      </c>
    </row>
    <row r="122" spans="1:11" x14ac:dyDescent="0.35">
      <c r="A122" s="15" t="s">
        <v>29</v>
      </c>
      <c r="B122" s="5" t="s">
        <v>30</v>
      </c>
      <c r="C122" s="15" t="s">
        <v>27</v>
      </c>
      <c r="D122" s="15" t="s">
        <v>28</v>
      </c>
      <c r="E122" s="7">
        <v>39.394799999999996</v>
      </c>
      <c r="F122" s="10"/>
      <c r="G122" s="204">
        <f t="shared" si="8"/>
        <v>0</v>
      </c>
    </row>
    <row r="123" spans="1:11" x14ac:dyDescent="0.35">
      <c r="A123" s="15" t="s">
        <v>32</v>
      </c>
      <c r="B123" s="5" t="s">
        <v>33</v>
      </c>
      <c r="C123" s="15" t="s">
        <v>34</v>
      </c>
      <c r="D123" s="15" t="s">
        <v>19</v>
      </c>
      <c r="E123" s="7">
        <v>1.8473999999999999</v>
      </c>
      <c r="F123" s="10"/>
      <c r="G123" s="204">
        <f t="shared" si="8"/>
        <v>0</v>
      </c>
    </row>
    <row r="124" spans="1:11" x14ac:dyDescent="0.35">
      <c r="A124" s="15" t="s">
        <v>92</v>
      </c>
      <c r="B124" s="5" t="s">
        <v>93</v>
      </c>
      <c r="C124" s="15" t="s">
        <v>34</v>
      </c>
      <c r="D124" s="15" t="s">
        <v>19</v>
      </c>
      <c r="E124" s="7">
        <v>0.38400000000000001</v>
      </c>
      <c r="F124" s="10"/>
      <c r="G124" s="204">
        <f t="shared" si="8"/>
        <v>0</v>
      </c>
    </row>
    <row r="125" spans="1:11" x14ac:dyDescent="0.35">
      <c r="A125" s="15" t="s">
        <v>94</v>
      </c>
      <c r="B125" s="5" t="s">
        <v>95</v>
      </c>
      <c r="C125" s="15" t="s">
        <v>83</v>
      </c>
      <c r="D125" s="15" t="s">
        <v>19</v>
      </c>
      <c r="E125" s="7">
        <v>11.846399999999999</v>
      </c>
      <c r="F125" s="10"/>
      <c r="G125" s="204">
        <f t="shared" si="8"/>
        <v>0</v>
      </c>
    </row>
    <row r="126" spans="1:11" x14ac:dyDescent="0.35">
      <c r="A126" s="15" t="s">
        <v>96</v>
      </c>
      <c r="B126" s="5" t="s">
        <v>97</v>
      </c>
      <c r="C126" s="15" t="s">
        <v>83</v>
      </c>
      <c r="D126" s="15" t="s">
        <v>19</v>
      </c>
      <c r="E126" s="7">
        <v>33.877200000000002</v>
      </c>
      <c r="F126" s="10"/>
      <c r="G126" s="204">
        <f t="shared" si="8"/>
        <v>0</v>
      </c>
      <c r="I126" s="5" t="s">
        <v>31</v>
      </c>
      <c r="J126" s="10"/>
      <c r="K126" s="12" t="e">
        <f>(J126/$J$130)</f>
        <v>#DIV/0!</v>
      </c>
    </row>
    <row r="127" spans="1:11" x14ac:dyDescent="0.35">
      <c r="A127" s="15" t="s">
        <v>98</v>
      </c>
      <c r="B127" s="5" t="s">
        <v>168</v>
      </c>
      <c r="C127" s="15" t="s">
        <v>34</v>
      </c>
      <c r="D127" s="15" t="s">
        <v>19</v>
      </c>
      <c r="E127" s="7">
        <v>1.2762</v>
      </c>
      <c r="F127" s="10"/>
      <c r="G127" s="204">
        <f t="shared" si="8"/>
        <v>0</v>
      </c>
      <c r="I127" s="5" t="s">
        <v>35</v>
      </c>
      <c r="J127" s="10"/>
      <c r="K127" s="12" t="e">
        <f t="shared" ref="K127:K129" si="9">(J127/$J$130)</f>
        <v>#DIV/0!</v>
      </c>
    </row>
    <row r="128" spans="1:11" x14ac:dyDescent="0.35">
      <c r="A128" s="15" t="s">
        <v>100</v>
      </c>
      <c r="B128" s="5" t="s">
        <v>101</v>
      </c>
      <c r="C128" s="15" t="s">
        <v>102</v>
      </c>
      <c r="D128" s="15" t="s">
        <v>24</v>
      </c>
      <c r="E128" s="7">
        <v>3.84</v>
      </c>
      <c r="F128" s="10"/>
      <c r="G128" s="204">
        <f t="shared" si="8"/>
        <v>0</v>
      </c>
      <c r="I128" s="5" t="s">
        <v>38</v>
      </c>
      <c r="J128" s="10"/>
      <c r="K128" s="12" t="e">
        <f t="shared" si="9"/>
        <v>#DIV/0!</v>
      </c>
    </row>
    <row r="129" spans="1:12" x14ac:dyDescent="0.35">
      <c r="A129" s="15" t="s">
        <v>103</v>
      </c>
      <c r="B129" s="5" t="s">
        <v>104</v>
      </c>
      <c r="C129" s="15" t="s">
        <v>34</v>
      </c>
      <c r="D129" s="15" t="s">
        <v>24</v>
      </c>
      <c r="E129" s="7">
        <v>0.84750000000000003</v>
      </c>
      <c r="F129" s="10"/>
      <c r="G129" s="204">
        <f t="shared" si="8"/>
        <v>0</v>
      </c>
      <c r="I129" s="80" t="s">
        <v>41</v>
      </c>
      <c r="J129" s="10"/>
      <c r="K129" s="12" t="e">
        <f t="shared" si="9"/>
        <v>#DIV/0!</v>
      </c>
    </row>
    <row r="130" spans="1:12" x14ac:dyDescent="0.35">
      <c r="A130" s="15" t="s">
        <v>52</v>
      </c>
      <c r="B130" s="5" t="s">
        <v>105</v>
      </c>
      <c r="C130" s="15" t="s">
        <v>34</v>
      </c>
      <c r="D130" s="15" t="s">
        <v>24</v>
      </c>
      <c r="E130" s="7">
        <v>0.56100000000000005</v>
      </c>
      <c r="F130" s="10"/>
      <c r="G130" s="204">
        <f t="shared" si="8"/>
        <v>0</v>
      </c>
      <c r="I130" s="17" t="s">
        <v>44</v>
      </c>
      <c r="J130" s="79">
        <f>SUM(J126:J129)</f>
        <v>0</v>
      </c>
      <c r="K130" s="12" t="e">
        <f>SUM(K126:K129)</f>
        <v>#DIV/0!</v>
      </c>
      <c r="L130" s="11" t="s">
        <v>45</v>
      </c>
    </row>
    <row r="131" spans="1:12" x14ac:dyDescent="0.35">
      <c r="E131" s="170"/>
    </row>
    <row r="132" spans="1:12" x14ac:dyDescent="0.35">
      <c r="A132" s="98">
        <v>98075</v>
      </c>
      <c r="B132" s="97" t="s">
        <v>169</v>
      </c>
      <c r="C132" s="15" t="s">
        <v>15</v>
      </c>
      <c r="D132" s="5"/>
      <c r="E132" s="186"/>
      <c r="F132" s="10"/>
      <c r="G132" s="10"/>
    </row>
    <row r="133" spans="1:12" x14ac:dyDescent="0.35">
      <c r="A133" s="15" t="s">
        <v>73</v>
      </c>
      <c r="B133" s="5" t="s">
        <v>170</v>
      </c>
      <c r="C133" s="15" t="s">
        <v>75</v>
      </c>
      <c r="D133" s="15" t="s">
        <v>19</v>
      </c>
      <c r="E133" s="187">
        <v>3.2599999999999997E-2</v>
      </c>
      <c r="F133" s="204"/>
      <c r="G133" s="204">
        <f>E133*F133</f>
        <v>0</v>
      </c>
    </row>
    <row r="134" spans="1:12" x14ac:dyDescent="0.35">
      <c r="A134" s="15" t="s">
        <v>76</v>
      </c>
      <c r="B134" s="5" t="s">
        <v>77</v>
      </c>
      <c r="C134" s="15" t="s">
        <v>78</v>
      </c>
      <c r="D134" s="15" t="s">
        <v>19</v>
      </c>
      <c r="E134" s="187">
        <v>0.71040000000000003</v>
      </c>
      <c r="F134" s="204"/>
      <c r="G134" s="204">
        <f t="shared" ref="G134:G152" si="10">E134*F134</f>
        <v>0</v>
      </c>
    </row>
    <row r="135" spans="1:12" x14ac:dyDescent="0.35">
      <c r="A135" s="15" t="s">
        <v>79</v>
      </c>
      <c r="B135" s="5" t="s">
        <v>80</v>
      </c>
      <c r="C135" s="15" t="s">
        <v>78</v>
      </c>
      <c r="D135" s="15" t="s">
        <v>19</v>
      </c>
      <c r="E135" s="187">
        <v>0.8448</v>
      </c>
      <c r="F135" s="204"/>
      <c r="G135" s="204">
        <f t="shared" si="10"/>
        <v>0</v>
      </c>
    </row>
    <row r="136" spans="1:12" x14ac:dyDescent="0.35">
      <c r="A136" s="15" t="s">
        <v>145</v>
      </c>
      <c r="B136" s="5" t="s">
        <v>146</v>
      </c>
      <c r="C136" s="15" t="s">
        <v>34</v>
      </c>
      <c r="D136" s="15" t="s">
        <v>19</v>
      </c>
      <c r="E136" s="187">
        <v>4.2720000000000002</v>
      </c>
      <c r="F136" s="204"/>
      <c r="G136" s="204">
        <f t="shared" si="10"/>
        <v>0</v>
      </c>
    </row>
    <row r="137" spans="1:12" x14ac:dyDescent="0.35">
      <c r="A137" s="15" t="s">
        <v>81</v>
      </c>
      <c r="B137" s="5" t="s">
        <v>82</v>
      </c>
      <c r="C137" s="15" t="s">
        <v>83</v>
      </c>
      <c r="D137" s="15" t="s">
        <v>19</v>
      </c>
      <c r="E137" s="187">
        <v>7.4899999999999994E-2</v>
      </c>
      <c r="F137" s="204"/>
      <c r="G137" s="204">
        <f t="shared" si="10"/>
        <v>0</v>
      </c>
    </row>
    <row r="138" spans="1:12" ht="29" x14ac:dyDescent="0.35">
      <c r="A138" s="15" t="s">
        <v>16</v>
      </c>
      <c r="B138" s="13" t="s">
        <v>63</v>
      </c>
      <c r="C138" s="15" t="s">
        <v>18</v>
      </c>
      <c r="D138" s="15" t="s">
        <v>19</v>
      </c>
      <c r="E138" s="187">
        <v>1.3592</v>
      </c>
      <c r="F138" s="204"/>
      <c r="G138" s="204">
        <f t="shared" si="10"/>
        <v>0</v>
      </c>
    </row>
    <row r="139" spans="1:12" ht="29" x14ac:dyDescent="0.35">
      <c r="A139" s="15" t="s">
        <v>20</v>
      </c>
      <c r="B139" s="13" t="s">
        <v>17</v>
      </c>
      <c r="C139" s="15" t="s">
        <v>21</v>
      </c>
      <c r="D139" s="15" t="s">
        <v>19</v>
      </c>
      <c r="E139" s="187">
        <v>2.77</v>
      </c>
      <c r="F139" s="204"/>
      <c r="G139" s="204">
        <f t="shared" si="10"/>
        <v>0</v>
      </c>
    </row>
    <row r="140" spans="1:12" x14ac:dyDescent="0.35">
      <c r="A140" s="15" t="s">
        <v>85</v>
      </c>
      <c r="B140" s="5" t="s">
        <v>86</v>
      </c>
      <c r="C140" s="15" t="s">
        <v>78</v>
      </c>
      <c r="D140" s="15" t="s">
        <v>19</v>
      </c>
      <c r="E140" s="187">
        <v>2.6496</v>
      </c>
      <c r="F140" s="204"/>
      <c r="G140" s="204">
        <f t="shared" si="10"/>
        <v>0</v>
      </c>
    </row>
    <row r="141" spans="1:12" x14ac:dyDescent="0.35">
      <c r="A141" s="15" t="s">
        <v>87</v>
      </c>
      <c r="B141" s="5" t="s">
        <v>88</v>
      </c>
      <c r="C141" s="15" t="s">
        <v>15</v>
      </c>
      <c r="D141" s="15" t="s">
        <v>19</v>
      </c>
      <c r="E141" s="187">
        <v>2670.2283000000002</v>
      </c>
      <c r="F141" s="204"/>
      <c r="G141" s="204">
        <f t="shared" si="10"/>
        <v>0</v>
      </c>
    </row>
    <row r="142" spans="1:12" x14ac:dyDescent="0.35">
      <c r="A142" s="15" t="s">
        <v>89</v>
      </c>
      <c r="B142" s="5" t="s">
        <v>90</v>
      </c>
      <c r="C142" s="15" t="s">
        <v>34</v>
      </c>
      <c r="D142" s="15" t="s">
        <v>19</v>
      </c>
      <c r="E142" s="187">
        <v>0.18579999999999999</v>
      </c>
      <c r="F142" s="204"/>
      <c r="G142" s="204">
        <f t="shared" si="10"/>
        <v>0</v>
      </c>
    </row>
    <row r="143" spans="1:12" x14ac:dyDescent="0.35">
      <c r="A143" s="15" t="s">
        <v>25</v>
      </c>
      <c r="B143" s="5" t="s">
        <v>26</v>
      </c>
      <c r="C143" s="15" t="s">
        <v>27</v>
      </c>
      <c r="D143" s="15" t="s">
        <v>28</v>
      </c>
      <c r="E143" s="187">
        <v>63.913800000000002</v>
      </c>
      <c r="F143" s="204"/>
      <c r="G143" s="204">
        <f t="shared" si="10"/>
        <v>0</v>
      </c>
    </row>
    <row r="144" spans="1:12" x14ac:dyDescent="0.35">
      <c r="A144" s="15" t="s">
        <v>29</v>
      </c>
      <c r="B144" s="5" t="s">
        <v>30</v>
      </c>
      <c r="C144" s="15" t="s">
        <v>27</v>
      </c>
      <c r="D144" s="15" t="s">
        <v>28</v>
      </c>
      <c r="E144" s="187">
        <v>50.218000000000004</v>
      </c>
      <c r="F144" s="204"/>
      <c r="G144" s="204">
        <f t="shared" si="10"/>
        <v>0</v>
      </c>
    </row>
    <row r="145" spans="1:12" x14ac:dyDescent="0.35">
      <c r="A145" s="15" t="s">
        <v>32</v>
      </c>
      <c r="B145" s="5" t="s">
        <v>33</v>
      </c>
      <c r="C145" s="15" t="s">
        <v>34</v>
      </c>
      <c r="D145" s="15" t="s">
        <v>19</v>
      </c>
      <c r="E145" s="187">
        <v>2.3372999999999999</v>
      </c>
      <c r="F145" s="204"/>
      <c r="G145" s="204">
        <f t="shared" si="10"/>
        <v>0</v>
      </c>
    </row>
    <row r="146" spans="1:12" x14ac:dyDescent="0.35">
      <c r="A146" s="15" t="s">
        <v>92</v>
      </c>
      <c r="B146" s="5" t="s">
        <v>93</v>
      </c>
      <c r="C146" s="15" t="s">
        <v>34</v>
      </c>
      <c r="D146" s="15" t="s">
        <v>19</v>
      </c>
      <c r="E146" s="187">
        <v>0.48</v>
      </c>
      <c r="F146" s="204"/>
      <c r="G146" s="204">
        <f t="shared" si="10"/>
        <v>0</v>
      </c>
    </row>
    <row r="147" spans="1:12" x14ac:dyDescent="0.35">
      <c r="A147" s="15" t="s">
        <v>94</v>
      </c>
      <c r="B147" s="5" t="s">
        <v>95</v>
      </c>
      <c r="C147" s="15" t="s">
        <v>83</v>
      </c>
      <c r="D147" s="15" t="s">
        <v>19</v>
      </c>
      <c r="E147" s="187">
        <v>14.808</v>
      </c>
      <c r="F147" s="204"/>
      <c r="G147" s="204">
        <f t="shared" si="10"/>
        <v>0</v>
      </c>
    </row>
    <row r="148" spans="1:12" x14ac:dyDescent="0.35">
      <c r="A148" s="15" t="s">
        <v>96</v>
      </c>
      <c r="B148" s="5" t="s">
        <v>97</v>
      </c>
      <c r="C148" s="15" t="s">
        <v>83</v>
      </c>
      <c r="D148" s="15" t="s">
        <v>19</v>
      </c>
      <c r="E148" s="187">
        <v>44.864400000000003</v>
      </c>
      <c r="F148" s="204"/>
      <c r="G148" s="204">
        <f t="shared" si="10"/>
        <v>0</v>
      </c>
      <c r="I148" s="5" t="s">
        <v>31</v>
      </c>
      <c r="J148" s="10"/>
      <c r="K148" s="12" t="e">
        <f>(J148/$J$152)</f>
        <v>#DIV/0!</v>
      </c>
    </row>
    <row r="149" spans="1:12" x14ac:dyDescent="0.35">
      <c r="A149" s="15" t="s">
        <v>98</v>
      </c>
      <c r="B149" s="5" t="s">
        <v>108</v>
      </c>
      <c r="C149" s="15" t="s">
        <v>34</v>
      </c>
      <c r="D149" s="15" t="s">
        <v>19</v>
      </c>
      <c r="E149" s="187">
        <v>1.6900999999999999</v>
      </c>
      <c r="F149" s="204"/>
      <c r="G149" s="204">
        <f>E149*F149</f>
        <v>0</v>
      </c>
      <c r="I149" s="5" t="s">
        <v>35</v>
      </c>
      <c r="J149" s="10"/>
      <c r="K149" s="12" t="e">
        <f t="shared" ref="K149:K151" si="11">(J149/$J$152)</f>
        <v>#DIV/0!</v>
      </c>
    </row>
    <row r="150" spans="1:12" x14ac:dyDescent="0.35">
      <c r="A150" s="15" t="s">
        <v>100</v>
      </c>
      <c r="B150" s="5" t="s">
        <v>101</v>
      </c>
      <c r="C150" s="15" t="s">
        <v>102</v>
      </c>
      <c r="D150" s="15" t="s">
        <v>24</v>
      </c>
      <c r="E150" s="187">
        <v>4.8</v>
      </c>
      <c r="F150" s="204"/>
      <c r="G150" s="204">
        <f t="shared" si="10"/>
        <v>0</v>
      </c>
      <c r="I150" s="5" t="s">
        <v>38</v>
      </c>
      <c r="J150" s="10"/>
      <c r="K150" s="12" t="e">
        <f>(J150/$J$152)</f>
        <v>#DIV/0!</v>
      </c>
    </row>
    <row r="151" spans="1:12" x14ac:dyDescent="0.35">
      <c r="A151" s="15" t="s">
        <v>103</v>
      </c>
      <c r="B151" s="5" t="s">
        <v>104</v>
      </c>
      <c r="C151" s="15" t="s">
        <v>34</v>
      </c>
      <c r="D151" s="15" t="s">
        <v>24</v>
      </c>
      <c r="E151" s="187">
        <v>1.1466000000000001</v>
      </c>
      <c r="F151" s="204"/>
      <c r="G151" s="204">
        <f t="shared" si="10"/>
        <v>0</v>
      </c>
      <c r="I151" s="80" t="s">
        <v>41</v>
      </c>
      <c r="J151" s="10"/>
      <c r="K151" s="12" t="e">
        <f t="shared" si="11"/>
        <v>#DIV/0!</v>
      </c>
    </row>
    <row r="152" spans="1:12" x14ac:dyDescent="0.35">
      <c r="A152" s="15" t="s">
        <v>52</v>
      </c>
      <c r="B152" s="5" t="s">
        <v>105</v>
      </c>
      <c r="C152" s="15" t="s">
        <v>34</v>
      </c>
      <c r="D152" s="15" t="s">
        <v>24</v>
      </c>
      <c r="E152" s="187">
        <v>0.76500000000000001</v>
      </c>
      <c r="F152" s="204"/>
      <c r="G152" s="204">
        <f t="shared" si="10"/>
        <v>0</v>
      </c>
      <c r="I152" s="17" t="s">
        <v>44</v>
      </c>
      <c r="J152" s="79">
        <f>SUM(J148:J151)</f>
        <v>0</v>
      </c>
      <c r="K152" s="12" t="e">
        <f>SUM(K148:K151)</f>
        <v>#DIV/0!</v>
      </c>
      <c r="L152" s="11" t="s">
        <v>45</v>
      </c>
    </row>
    <row r="153" spans="1:12" x14ac:dyDescent="0.35">
      <c r="A153" s="39"/>
      <c r="C153" s="116"/>
      <c r="D153" s="116"/>
      <c r="E153" s="178"/>
      <c r="F153" s="226"/>
      <c r="G153" s="226"/>
    </row>
    <row r="154" spans="1:12" x14ac:dyDescent="0.35">
      <c r="A154" s="98">
        <v>98076</v>
      </c>
      <c r="B154" s="119" t="s">
        <v>171</v>
      </c>
      <c r="C154" s="21" t="s">
        <v>15</v>
      </c>
      <c r="D154" s="21"/>
      <c r="E154" s="188"/>
      <c r="F154" s="204"/>
      <c r="G154" s="204"/>
    </row>
    <row r="155" spans="1:12" x14ac:dyDescent="0.35">
      <c r="A155" s="118" t="s">
        <v>172</v>
      </c>
      <c r="B155" s="28" t="s">
        <v>107</v>
      </c>
      <c r="C155" s="20" t="s">
        <v>75</v>
      </c>
      <c r="D155" s="20" t="s">
        <v>19</v>
      </c>
      <c r="E155" s="173">
        <v>3.5700000000000003E-2</v>
      </c>
      <c r="F155" s="246"/>
      <c r="G155" s="204">
        <f>E155*F155</f>
        <v>0</v>
      </c>
    </row>
    <row r="156" spans="1:12" x14ac:dyDescent="0.35">
      <c r="A156" s="43" t="s">
        <v>76</v>
      </c>
      <c r="B156" s="28" t="s">
        <v>77</v>
      </c>
      <c r="C156" s="20" t="s">
        <v>78</v>
      </c>
      <c r="D156" s="20" t="s">
        <v>19</v>
      </c>
      <c r="E156" s="173">
        <v>0.77700000000000002</v>
      </c>
      <c r="F156" s="246"/>
      <c r="G156" s="204">
        <f t="shared" ref="G156:G174" si="12">E156*F156</f>
        <v>0</v>
      </c>
    </row>
    <row r="157" spans="1:12" x14ac:dyDescent="0.35">
      <c r="A157" s="43" t="s">
        <v>79</v>
      </c>
      <c r="B157" s="28" t="s">
        <v>80</v>
      </c>
      <c r="C157" s="20" t="s">
        <v>78</v>
      </c>
      <c r="D157" s="20" t="s">
        <v>19</v>
      </c>
      <c r="E157" s="173">
        <v>0.92400000000000004</v>
      </c>
      <c r="F157" s="246"/>
      <c r="G157" s="204">
        <f t="shared" si="12"/>
        <v>0</v>
      </c>
    </row>
    <row r="158" spans="1:12" x14ac:dyDescent="0.35">
      <c r="A158" s="43" t="s">
        <v>145</v>
      </c>
      <c r="B158" s="28" t="s">
        <v>146</v>
      </c>
      <c r="C158" s="20" t="s">
        <v>34</v>
      </c>
      <c r="D158" s="20" t="s">
        <v>19</v>
      </c>
      <c r="E158" s="173">
        <v>5.3962000000000003</v>
      </c>
      <c r="F158" s="246"/>
      <c r="G158" s="204">
        <f t="shared" si="12"/>
        <v>0</v>
      </c>
    </row>
    <row r="159" spans="1:12" x14ac:dyDescent="0.35">
      <c r="A159" s="118" t="s">
        <v>173</v>
      </c>
      <c r="B159" s="28" t="s">
        <v>82</v>
      </c>
      <c r="C159" s="20" t="s">
        <v>83</v>
      </c>
      <c r="D159" s="20" t="s">
        <v>19</v>
      </c>
      <c r="E159" s="173">
        <v>8.1900000000000001E-2</v>
      </c>
      <c r="F159" s="246"/>
      <c r="G159" s="204">
        <f t="shared" si="12"/>
        <v>0</v>
      </c>
    </row>
    <row r="160" spans="1:12" ht="29" x14ac:dyDescent="0.35">
      <c r="A160" s="118" t="s">
        <v>16</v>
      </c>
      <c r="B160" s="60" t="s">
        <v>63</v>
      </c>
      <c r="C160" s="20" t="s">
        <v>18</v>
      </c>
      <c r="D160" s="20" t="s">
        <v>19</v>
      </c>
      <c r="E160" s="173">
        <v>1.6912</v>
      </c>
      <c r="F160" s="246"/>
      <c r="G160" s="204">
        <f t="shared" si="12"/>
        <v>0</v>
      </c>
    </row>
    <row r="161" spans="1:12" ht="29" x14ac:dyDescent="0.35">
      <c r="A161" s="118" t="s">
        <v>20</v>
      </c>
      <c r="B161" s="60" t="s">
        <v>17</v>
      </c>
      <c r="C161" s="25" t="s">
        <v>21</v>
      </c>
      <c r="D161" s="25" t="s">
        <v>19</v>
      </c>
      <c r="E161" s="174">
        <v>3.4466000000000001</v>
      </c>
      <c r="F161" s="246"/>
      <c r="G161" s="204">
        <f t="shared" si="12"/>
        <v>0</v>
      </c>
    </row>
    <row r="162" spans="1:12" x14ac:dyDescent="0.35">
      <c r="A162" s="118" t="s">
        <v>85</v>
      </c>
      <c r="B162" s="28" t="s">
        <v>86</v>
      </c>
      <c r="C162" s="20" t="s">
        <v>78</v>
      </c>
      <c r="D162" s="20" t="s">
        <v>19</v>
      </c>
      <c r="E162" s="173">
        <v>2.8980000000000001</v>
      </c>
      <c r="F162" s="246"/>
      <c r="G162" s="204">
        <f t="shared" si="12"/>
        <v>0</v>
      </c>
    </row>
    <row r="163" spans="1:12" x14ac:dyDescent="0.35">
      <c r="A163" s="118" t="s">
        <v>87</v>
      </c>
      <c r="B163" s="28" t="s">
        <v>88</v>
      </c>
      <c r="C163" s="20" t="s">
        <v>15</v>
      </c>
      <c r="D163" s="20" t="s">
        <v>19</v>
      </c>
      <c r="E163" s="173">
        <v>2937.5010000000002</v>
      </c>
      <c r="F163" s="246"/>
      <c r="G163" s="204">
        <f t="shared" si="12"/>
        <v>0</v>
      </c>
    </row>
    <row r="164" spans="1:12" x14ac:dyDescent="0.35">
      <c r="A164" s="107" t="s">
        <v>89</v>
      </c>
      <c r="B164" s="35" t="s">
        <v>90</v>
      </c>
      <c r="C164" s="20" t="s">
        <v>34</v>
      </c>
      <c r="D164" s="20" t="s">
        <v>19</v>
      </c>
      <c r="E164" s="173">
        <v>0.2082</v>
      </c>
      <c r="F164" s="79"/>
      <c r="G164" s="204">
        <f t="shared" si="12"/>
        <v>0</v>
      </c>
    </row>
    <row r="165" spans="1:12" x14ac:dyDescent="0.35">
      <c r="A165" s="25" t="s">
        <v>25</v>
      </c>
      <c r="B165" s="121" t="s">
        <v>26</v>
      </c>
      <c r="C165" s="63" t="s">
        <v>27</v>
      </c>
      <c r="D165" s="25" t="s">
        <v>28</v>
      </c>
      <c r="E165" s="174">
        <v>71.8352</v>
      </c>
      <c r="F165" s="79"/>
      <c r="G165" s="204">
        <f t="shared" si="12"/>
        <v>0</v>
      </c>
    </row>
    <row r="166" spans="1:12" x14ac:dyDescent="0.35">
      <c r="A166" s="20" t="s">
        <v>29</v>
      </c>
      <c r="B166" s="122" t="s">
        <v>30</v>
      </c>
      <c r="C166" s="25" t="s">
        <v>27</v>
      </c>
      <c r="D166" s="25" t="s">
        <v>28</v>
      </c>
      <c r="E166" s="174">
        <v>56.442</v>
      </c>
      <c r="F166" s="79"/>
      <c r="G166" s="204">
        <f t="shared" si="12"/>
        <v>0</v>
      </c>
    </row>
    <row r="167" spans="1:12" x14ac:dyDescent="0.35">
      <c r="A167" s="20" t="s">
        <v>32</v>
      </c>
      <c r="B167" s="123" t="s">
        <v>33</v>
      </c>
      <c r="C167" s="20" t="s">
        <v>34</v>
      </c>
      <c r="D167" s="20" t="s">
        <v>19</v>
      </c>
      <c r="E167" s="173">
        <v>2.6021000000000001</v>
      </c>
      <c r="F167" s="79"/>
      <c r="G167" s="204">
        <f t="shared" si="12"/>
        <v>0</v>
      </c>
    </row>
    <row r="168" spans="1:12" x14ac:dyDescent="0.35">
      <c r="A168" s="25" t="s">
        <v>92</v>
      </c>
      <c r="B168" s="124" t="s">
        <v>93</v>
      </c>
      <c r="C168" s="20" t="s">
        <v>34</v>
      </c>
      <c r="D168" s="20" t="s">
        <v>19</v>
      </c>
      <c r="E168" s="173">
        <v>0.52800000000000002</v>
      </c>
      <c r="F168" s="79"/>
      <c r="G168" s="204">
        <f t="shared" si="12"/>
        <v>0</v>
      </c>
    </row>
    <row r="169" spans="1:12" x14ac:dyDescent="0.35">
      <c r="A169" s="20" t="s">
        <v>94</v>
      </c>
      <c r="B169" s="125" t="s">
        <v>95</v>
      </c>
      <c r="C169" s="20" t="s">
        <v>83</v>
      </c>
      <c r="D169" s="20" t="s">
        <v>19</v>
      </c>
      <c r="E169" s="173">
        <v>16.288799999999998</v>
      </c>
      <c r="F169" s="79"/>
      <c r="G169" s="204">
        <f t="shared" si="12"/>
        <v>0</v>
      </c>
    </row>
    <row r="170" spans="1:12" x14ac:dyDescent="0.35">
      <c r="A170" s="25" t="s">
        <v>96</v>
      </c>
      <c r="B170" s="128" t="s">
        <v>97</v>
      </c>
      <c r="C170" s="25" t="s">
        <v>83</v>
      </c>
      <c r="D170" s="25" t="s">
        <v>19</v>
      </c>
      <c r="E170" s="174">
        <v>53.148400000000002</v>
      </c>
      <c r="F170" s="79"/>
      <c r="G170" s="204">
        <f t="shared" si="12"/>
        <v>0</v>
      </c>
      <c r="I170" s="5" t="s">
        <v>31</v>
      </c>
      <c r="J170" s="10"/>
      <c r="K170" s="12" t="e">
        <f>(J170/$J$174)</f>
        <v>#DIV/0!</v>
      </c>
    </row>
    <row r="171" spans="1:12" x14ac:dyDescent="0.35">
      <c r="A171" s="20" t="s">
        <v>98</v>
      </c>
      <c r="B171" s="17" t="s">
        <v>108</v>
      </c>
      <c r="C171" s="19" t="s">
        <v>34</v>
      </c>
      <c r="D171" s="19" t="s">
        <v>19</v>
      </c>
      <c r="E171" s="175">
        <v>2.0022000000000002</v>
      </c>
      <c r="F171" s="79"/>
      <c r="G171" s="204">
        <f>E171*F171</f>
        <v>0</v>
      </c>
      <c r="I171" s="5" t="s">
        <v>35</v>
      </c>
      <c r="J171" s="10"/>
      <c r="K171" s="12" t="e">
        <f t="shared" ref="K171:K173" si="13">(J171/$J$174)</f>
        <v>#DIV/0!</v>
      </c>
    </row>
    <row r="172" spans="1:12" x14ac:dyDescent="0.35">
      <c r="A172" s="19" t="s">
        <v>100</v>
      </c>
      <c r="B172" s="17" t="s">
        <v>101</v>
      </c>
      <c r="C172" s="19" t="s">
        <v>102</v>
      </c>
      <c r="D172" s="19" t="s">
        <v>24</v>
      </c>
      <c r="E172" s="175">
        <v>5.28</v>
      </c>
      <c r="F172" s="79"/>
      <c r="G172" s="204">
        <f t="shared" si="12"/>
        <v>0</v>
      </c>
      <c r="I172" s="5" t="s">
        <v>38</v>
      </c>
      <c r="J172" s="10"/>
      <c r="K172" s="12" t="e">
        <f>(J172/$J$174)</f>
        <v>#DIV/0!</v>
      </c>
    </row>
    <row r="173" spans="1:12" x14ac:dyDescent="0.35">
      <c r="A173" s="19" t="s">
        <v>103</v>
      </c>
      <c r="B173" s="17" t="s">
        <v>104</v>
      </c>
      <c r="C173" s="19" t="s">
        <v>34</v>
      </c>
      <c r="D173" s="19" t="s">
        <v>24</v>
      </c>
      <c r="E173" s="175">
        <v>1.3847</v>
      </c>
      <c r="F173" s="245"/>
      <c r="G173" s="204">
        <f t="shared" si="12"/>
        <v>0</v>
      </c>
      <c r="I173" s="80" t="s">
        <v>41</v>
      </c>
      <c r="J173" s="10"/>
      <c r="K173" s="12" t="e">
        <f t="shared" si="13"/>
        <v>#DIV/0!</v>
      </c>
    </row>
    <row r="174" spans="1:12" x14ac:dyDescent="0.35">
      <c r="A174" s="19" t="s">
        <v>52</v>
      </c>
      <c r="B174" s="17" t="s">
        <v>105</v>
      </c>
      <c r="C174" s="19" t="s">
        <v>34</v>
      </c>
      <c r="D174" s="19" t="s">
        <v>24</v>
      </c>
      <c r="E174" s="175">
        <v>0.93100000000000005</v>
      </c>
      <c r="F174" s="216"/>
      <c r="G174" s="204">
        <f t="shared" si="12"/>
        <v>0</v>
      </c>
      <c r="I174" s="17" t="s">
        <v>44</v>
      </c>
      <c r="J174" s="79">
        <f>SUM(J170:J173)</f>
        <v>0</v>
      </c>
      <c r="K174" s="12" t="e">
        <f>SUM(K170:K173)</f>
        <v>#DIV/0!</v>
      </c>
      <c r="L174" s="11" t="s">
        <v>45</v>
      </c>
    </row>
    <row r="175" spans="1:12" x14ac:dyDescent="0.35">
      <c r="E175" s="170"/>
    </row>
    <row r="176" spans="1:12" ht="17.25" customHeight="1" x14ac:dyDescent="0.35">
      <c r="A176" s="108">
        <v>98077</v>
      </c>
      <c r="B176" s="129" t="s">
        <v>174</v>
      </c>
      <c r="C176" s="25" t="s">
        <v>15</v>
      </c>
      <c r="D176" s="53"/>
      <c r="E176" s="173"/>
      <c r="F176" s="218"/>
      <c r="G176" s="219"/>
    </row>
    <row r="177" spans="1:11" x14ac:dyDescent="0.35">
      <c r="A177" s="25" t="s">
        <v>73</v>
      </c>
      <c r="B177" s="31" t="s">
        <v>175</v>
      </c>
      <c r="C177" s="25" t="s">
        <v>75</v>
      </c>
      <c r="D177" s="53" t="s">
        <v>19</v>
      </c>
      <c r="E177" s="177">
        <v>4.0800000000000003E-2</v>
      </c>
      <c r="F177" s="232"/>
      <c r="G177" s="213">
        <f>E177*F177</f>
        <v>0</v>
      </c>
    </row>
    <row r="178" spans="1:11" x14ac:dyDescent="0.35">
      <c r="A178" s="25" t="s">
        <v>76</v>
      </c>
      <c r="B178" s="31" t="s">
        <v>77</v>
      </c>
      <c r="C178" s="25" t="s">
        <v>78</v>
      </c>
      <c r="D178" s="25" t="s">
        <v>19</v>
      </c>
      <c r="E178" s="174">
        <v>0.88800000000000001</v>
      </c>
      <c r="F178" s="221"/>
      <c r="G178" s="213">
        <f t="shared" ref="G178:G196" si="14">E178*F178</f>
        <v>0</v>
      </c>
    </row>
    <row r="179" spans="1:11" x14ac:dyDescent="0.35">
      <c r="A179" s="25" t="s">
        <v>79</v>
      </c>
      <c r="B179" s="31" t="s">
        <v>80</v>
      </c>
      <c r="C179" s="25" t="s">
        <v>78</v>
      </c>
      <c r="D179" s="25" t="s">
        <v>19</v>
      </c>
      <c r="E179" s="174">
        <v>1.056</v>
      </c>
      <c r="F179" s="222"/>
      <c r="G179" s="213">
        <f t="shared" si="14"/>
        <v>0</v>
      </c>
    </row>
    <row r="180" spans="1:11" x14ac:dyDescent="0.35">
      <c r="A180" s="19" t="s">
        <v>145</v>
      </c>
      <c r="B180" s="60" t="s">
        <v>146</v>
      </c>
      <c r="C180" s="20" t="s">
        <v>34</v>
      </c>
      <c r="D180" s="20" t="s">
        <v>19</v>
      </c>
      <c r="E180" s="173">
        <v>6.681</v>
      </c>
      <c r="F180" s="216"/>
      <c r="G180" s="213">
        <f t="shared" si="14"/>
        <v>0</v>
      </c>
    </row>
    <row r="181" spans="1:11" x14ac:dyDescent="0.35">
      <c r="A181" s="20" t="s">
        <v>173</v>
      </c>
      <c r="B181" s="28" t="s">
        <v>82</v>
      </c>
      <c r="C181" s="25" t="s">
        <v>83</v>
      </c>
      <c r="D181" s="25" t="s">
        <v>19</v>
      </c>
      <c r="E181" s="174">
        <v>9.3600000000000003E-2</v>
      </c>
      <c r="F181" s="216"/>
      <c r="G181" s="213">
        <f t="shared" si="14"/>
        <v>0</v>
      </c>
    </row>
    <row r="182" spans="1:11" ht="29" x14ac:dyDescent="0.35">
      <c r="A182" s="25" t="s">
        <v>16</v>
      </c>
      <c r="B182" s="61" t="s">
        <v>63</v>
      </c>
      <c r="C182" s="20" t="s">
        <v>18</v>
      </c>
      <c r="D182" s="20" t="s">
        <v>19</v>
      </c>
      <c r="E182" s="173">
        <v>2.0640999999999998</v>
      </c>
      <c r="F182" s="232"/>
      <c r="G182" s="213">
        <f t="shared" si="14"/>
        <v>0</v>
      </c>
    </row>
    <row r="183" spans="1:11" ht="29" x14ac:dyDescent="0.35">
      <c r="A183" s="25" t="s">
        <v>20</v>
      </c>
      <c r="B183" s="61" t="s">
        <v>17</v>
      </c>
      <c r="C183" s="25" t="s">
        <v>21</v>
      </c>
      <c r="D183" s="25" t="s">
        <v>19</v>
      </c>
      <c r="E183" s="174">
        <v>4.2065000000000001</v>
      </c>
      <c r="F183" s="216"/>
      <c r="G183" s="213">
        <f t="shared" si="14"/>
        <v>0</v>
      </c>
    </row>
    <row r="184" spans="1:11" x14ac:dyDescent="0.35">
      <c r="A184" s="20" t="s">
        <v>85</v>
      </c>
      <c r="B184" s="28" t="s">
        <v>86</v>
      </c>
      <c r="C184" s="20" t="s">
        <v>78</v>
      </c>
      <c r="D184" s="20" t="s">
        <v>19</v>
      </c>
      <c r="E184" s="173">
        <v>3.3119999999999998</v>
      </c>
      <c r="F184" s="216"/>
      <c r="G184" s="213">
        <f t="shared" si="14"/>
        <v>0</v>
      </c>
    </row>
    <row r="185" spans="1:11" x14ac:dyDescent="0.35">
      <c r="A185" s="40" t="s">
        <v>87</v>
      </c>
      <c r="B185" s="35" t="s">
        <v>88</v>
      </c>
      <c r="C185" s="25" t="s">
        <v>15</v>
      </c>
      <c r="D185" s="25" t="s">
        <v>19</v>
      </c>
      <c r="E185" s="174">
        <v>3382.9555999999998</v>
      </c>
      <c r="F185" s="232"/>
      <c r="G185" s="213">
        <f t="shared" si="14"/>
        <v>0</v>
      </c>
    </row>
    <row r="186" spans="1:11" x14ac:dyDescent="0.35">
      <c r="A186" s="20" t="s">
        <v>89</v>
      </c>
      <c r="B186" s="73" t="s">
        <v>90</v>
      </c>
      <c r="C186" s="20" t="s">
        <v>34</v>
      </c>
      <c r="D186" s="20" t="s">
        <v>19</v>
      </c>
      <c r="E186" s="173">
        <v>0.24179999999999999</v>
      </c>
      <c r="F186" s="222"/>
      <c r="G186" s="213">
        <f t="shared" si="14"/>
        <v>0</v>
      </c>
    </row>
    <row r="187" spans="1:11" x14ac:dyDescent="0.35">
      <c r="A187" s="20" t="s">
        <v>25</v>
      </c>
      <c r="B187" s="17" t="s">
        <v>26</v>
      </c>
      <c r="C187" s="20" t="s">
        <v>27</v>
      </c>
      <c r="D187" s="20" t="s">
        <v>28</v>
      </c>
      <c r="E187" s="173">
        <v>83.640299999999996</v>
      </c>
      <c r="F187" s="222"/>
      <c r="G187" s="213">
        <f t="shared" si="14"/>
        <v>0</v>
      </c>
    </row>
    <row r="188" spans="1:11" x14ac:dyDescent="0.35">
      <c r="A188" s="25" t="s">
        <v>29</v>
      </c>
      <c r="B188" s="31" t="s">
        <v>30</v>
      </c>
      <c r="C188" s="25" t="s">
        <v>27</v>
      </c>
      <c r="D188" s="25" t="s">
        <v>28</v>
      </c>
      <c r="E188" s="174">
        <v>65.717399999999998</v>
      </c>
      <c r="F188" s="221"/>
      <c r="G188" s="213">
        <f t="shared" si="14"/>
        <v>0</v>
      </c>
    </row>
    <row r="189" spans="1:11" x14ac:dyDescent="0.35">
      <c r="A189" s="20" t="s">
        <v>32</v>
      </c>
      <c r="B189" s="18" t="s">
        <v>33</v>
      </c>
      <c r="C189" s="20" t="s">
        <v>34</v>
      </c>
      <c r="D189" s="20" t="s">
        <v>19</v>
      </c>
      <c r="E189" s="173">
        <v>3.0165999999999999</v>
      </c>
      <c r="F189" s="222"/>
      <c r="G189" s="213">
        <f t="shared" si="14"/>
        <v>0</v>
      </c>
    </row>
    <row r="190" spans="1:11" x14ac:dyDescent="0.35">
      <c r="A190" s="20" t="s">
        <v>92</v>
      </c>
      <c r="B190" s="17" t="s">
        <v>93</v>
      </c>
      <c r="C190" s="20" t="s">
        <v>34</v>
      </c>
      <c r="D190" s="20" t="s">
        <v>19</v>
      </c>
      <c r="E190" s="173">
        <v>0.60799999999999998</v>
      </c>
      <c r="F190" s="222"/>
      <c r="G190" s="213">
        <f t="shared" si="14"/>
        <v>0</v>
      </c>
    </row>
    <row r="191" spans="1:11" x14ac:dyDescent="0.35">
      <c r="A191" s="25" t="s">
        <v>94</v>
      </c>
      <c r="B191" s="31" t="s">
        <v>95</v>
      </c>
      <c r="C191" s="25" t="s">
        <v>83</v>
      </c>
      <c r="D191" s="25" t="s">
        <v>19</v>
      </c>
      <c r="E191" s="174">
        <v>18.756799999999998</v>
      </c>
      <c r="F191" s="221"/>
      <c r="G191" s="213">
        <f t="shared" si="14"/>
        <v>0</v>
      </c>
    </row>
    <row r="192" spans="1:11" x14ac:dyDescent="0.35">
      <c r="A192" s="20" t="s">
        <v>96</v>
      </c>
      <c r="B192" s="32" t="s">
        <v>97</v>
      </c>
      <c r="C192" s="20" t="s">
        <v>83</v>
      </c>
      <c r="D192" s="20" t="s">
        <v>19</v>
      </c>
      <c r="E192" s="174">
        <v>63.176400000000001</v>
      </c>
      <c r="F192" s="221"/>
      <c r="G192" s="213">
        <f t="shared" si="14"/>
        <v>0</v>
      </c>
      <c r="I192" s="5" t="s">
        <v>31</v>
      </c>
      <c r="J192" s="10"/>
      <c r="K192" s="12" t="e">
        <f>(J192/$J$196)</f>
        <v>#DIV/0!</v>
      </c>
    </row>
    <row r="193" spans="1:12" x14ac:dyDescent="0.35">
      <c r="A193" s="53" t="s">
        <v>98</v>
      </c>
      <c r="B193" s="31" t="s">
        <v>108</v>
      </c>
      <c r="C193" s="63" t="s">
        <v>34</v>
      </c>
      <c r="D193" s="53" t="s">
        <v>19</v>
      </c>
      <c r="E193" s="174">
        <v>2.38</v>
      </c>
      <c r="F193" s="221"/>
      <c r="G193" s="213">
        <f t="shared" si="14"/>
        <v>0</v>
      </c>
      <c r="I193" s="5" t="s">
        <v>35</v>
      </c>
      <c r="J193" s="10"/>
      <c r="K193" s="12" t="e">
        <f>(J193/$J$196)</f>
        <v>#DIV/0!</v>
      </c>
    </row>
    <row r="194" spans="1:12" x14ac:dyDescent="0.35">
      <c r="A194" s="20" t="s">
        <v>100</v>
      </c>
      <c r="B194" s="57" t="s">
        <v>101</v>
      </c>
      <c r="C194" s="25" t="s">
        <v>102</v>
      </c>
      <c r="D194" s="25" t="s">
        <v>24</v>
      </c>
      <c r="E194" s="174">
        <v>6.08</v>
      </c>
      <c r="F194" s="222"/>
      <c r="G194" s="213">
        <f>E194*F194</f>
        <v>0</v>
      </c>
      <c r="I194" s="5" t="s">
        <v>38</v>
      </c>
      <c r="J194" s="10"/>
      <c r="K194" s="12" t="e">
        <f>(J194/$J$196)</f>
        <v>#DIV/0!</v>
      </c>
    </row>
    <row r="195" spans="1:12" x14ac:dyDescent="0.35">
      <c r="A195" s="134" t="s">
        <v>103</v>
      </c>
      <c r="B195" s="28" t="s">
        <v>104</v>
      </c>
      <c r="C195" s="20" t="s">
        <v>34</v>
      </c>
      <c r="D195" s="20" t="s">
        <v>24</v>
      </c>
      <c r="E195" s="173">
        <v>1.6617</v>
      </c>
      <c r="F195" s="234"/>
      <c r="G195" s="213">
        <f t="shared" si="14"/>
        <v>0</v>
      </c>
      <c r="I195" s="80" t="s">
        <v>41</v>
      </c>
      <c r="J195" s="10"/>
      <c r="K195" s="12" t="e">
        <f>(J195/$J$196)</f>
        <v>#DIV/0!</v>
      </c>
    </row>
    <row r="196" spans="1:12" x14ac:dyDescent="0.35">
      <c r="A196" s="126" t="s">
        <v>52</v>
      </c>
      <c r="B196" s="28" t="s">
        <v>105</v>
      </c>
      <c r="C196" s="20" t="s">
        <v>34</v>
      </c>
      <c r="D196" s="20" t="s">
        <v>24</v>
      </c>
      <c r="E196" s="173">
        <v>1.121</v>
      </c>
      <c r="F196" s="231"/>
      <c r="G196" s="220">
        <f t="shared" si="14"/>
        <v>0</v>
      </c>
      <c r="I196" s="17" t="s">
        <v>44</v>
      </c>
      <c r="J196" s="79">
        <f>SUM(J192:J195)</f>
        <v>0</v>
      </c>
      <c r="K196" s="12" t="e">
        <f>SUM(K192:K195)</f>
        <v>#DIV/0!</v>
      </c>
      <c r="L196" s="11" t="s">
        <v>45</v>
      </c>
    </row>
    <row r="197" spans="1:12" x14ac:dyDescent="0.35">
      <c r="E197" s="170"/>
    </row>
    <row r="198" spans="1:12" x14ac:dyDescent="0.35">
      <c r="A198" s="152">
        <v>98088</v>
      </c>
      <c r="B198" s="157" t="s">
        <v>176</v>
      </c>
      <c r="C198" s="25" t="s">
        <v>15</v>
      </c>
      <c r="D198" s="25"/>
      <c r="E198" s="174"/>
      <c r="F198" s="219"/>
      <c r="G198" s="219"/>
    </row>
    <row r="199" spans="1:12" x14ac:dyDescent="0.35">
      <c r="A199" s="20" t="s">
        <v>121</v>
      </c>
      <c r="B199" s="17" t="s">
        <v>122</v>
      </c>
      <c r="C199" s="19" t="s">
        <v>15</v>
      </c>
      <c r="D199" s="19" t="s">
        <v>19</v>
      </c>
      <c r="E199" s="175">
        <v>50.4</v>
      </c>
      <c r="F199" s="222"/>
      <c r="G199" s="220">
        <f>E199*F199</f>
        <v>0</v>
      </c>
    </row>
    <row r="200" spans="1:12" x14ac:dyDescent="0.35">
      <c r="A200" s="20" t="s">
        <v>73</v>
      </c>
      <c r="B200" s="17" t="s">
        <v>107</v>
      </c>
      <c r="C200" s="19" t="s">
        <v>75</v>
      </c>
      <c r="D200" s="19" t="s">
        <v>19</v>
      </c>
      <c r="E200" s="175">
        <v>1.43E-2</v>
      </c>
      <c r="F200" s="222"/>
      <c r="G200" s="220">
        <f t="shared" ref="G200:G212" si="15">E200*F200</f>
        <v>0</v>
      </c>
    </row>
    <row r="201" spans="1:12" x14ac:dyDescent="0.35">
      <c r="A201" s="20" t="s">
        <v>76</v>
      </c>
      <c r="B201" s="17" t="s">
        <v>77</v>
      </c>
      <c r="C201" s="19" t="s">
        <v>78</v>
      </c>
      <c r="D201" s="19" t="s">
        <v>19</v>
      </c>
      <c r="E201" s="175">
        <v>0.31080000000000002</v>
      </c>
      <c r="F201" s="222"/>
      <c r="G201" s="220">
        <f t="shared" si="15"/>
        <v>0</v>
      </c>
    </row>
    <row r="202" spans="1:12" x14ac:dyDescent="0.35">
      <c r="A202" s="20" t="s">
        <v>79</v>
      </c>
      <c r="B202" s="17" t="s">
        <v>80</v>
      </c>
      <c r="C202" s="19" t="s">
        <v>78</v>
      </c>
      <c r="D202" s="19" t="s">
        <v>19</v>
      </c>
      <c r="E202" s="175">
        <v>0.36959999999999998</v>
      </c>
      <c r="F202" s="222"/>
      <c r="G202" s="220">
        <f t="shared" si="15"/>
        <v>0</v>
      </c>
    </row>
    <row r="203" spans="1:12" x14ac:dyDescent="0.35">
      <c r="A203" s="20" t="s">
        <v>145</v>
      </c>
      <c r="B203" s="17" t="s">
        <v>146</v>
      </c>
      <c r="C203" s="19" t="s">
        <v>34</v>
      </c>
      <c r="D203" s="19" t="s">
        <v>19</v>
      </c>
      <c r="E203" s="175">
        <v>0.51390000000000002</v>
      </c>
      <c r="F203" s="222"/>
      <c r="G203" s="220">
        <f t="shared" si="15"/>
        <v>0</v>
      </c>
    </row>
    <row r="204" spans="1:12" x14ac:dyDescent="0.35">
      <c r="A204" s="20" t="s">
        <v>81</v>
      </c>
      <c r="B204" s="17" t="s">
        <v>82</v>
      </c>
      <c r="C204" s="19" t="s">
        <v>83</v>
      </c>
      <c r="D204" s="19" t="s">
        <v>19</v>
      </c>
      <c r="E204" s="175">
        <v>3.2800000000000003E-2</v>
      </c>
      <c r="F204" s="222"/>
      <c r="G204" s="220">
        <f t="shared" si="15"/>
        <v>0</v>
      </c>
    </row>
    <row r="205" spans="1:12" ht="29" x14ac:dyDescent="0.35">
      <c r="A205" s="20" t="s">
        <v>16</v>
      </c>
      <c r="B205" s="18" t="s">
        <v>63</v>
      </c>
      <c r="C205" s="20" t="s">
        <v>18</v>
      </c>
      <c r="D205" s="20" t="s">
        <v>19</v>
      </c>
      <c r="E205" s="173">
        <v>0.14080000000000001</v>
      </c>
      <c r="F205" s="247"/>
      <c r="G205" s="220">
        <f t="shared" si="15"/>
        <v>0</v>
      </c>
    </row>
    <row r="206" spans="1:12" ht="29" x14ac:dyDescent="0.35">
      <c r="A206" s="20" t="s">
        <v>20</v>
      </c>
      <c r="B206" s="57" t="s">
        <v>17</v>
      </c>
      <c r="C206" s="20" t="s">
        <v>21</v>
      </c>
      <c r="D206" s="20" t="s">
        <v>19</v>
      </c>
      <c r="E206" s="173">
        <v>0.28689999999999999</v>
      </c>
      <c r="F206" s="247"/>
      <c r="G206" s="220">
        <f t="shared" si="15"/>
        <v>0</v>
      </c>
    </row>
    <row r="207" spans="1:12" x14ac:dyDescent="0.35">
      <c r="A207" s="52" t="s">
        <v>85</v>
      </c>
      <c r="B207" s="17" t="s">
        <v>86</v>
      </c>
      <c r="C207" s="27" t="s">
        <v>78</v>
      </c>
      <c r="D207" s="19" t="s">
        <v>19</v>
      </c>
      <c r="E207" s="176">
        <v>1.1592</v>
      </c>
      <c r="F207" s="222"/>
      <c r="G207" s="220">
        <f t="shared" si="15"/>
        <v>0</v>
      </c>
    </row>
    <row r="208" spans="1:12" x14ac:dyDescent="0.35">
      <c r="A208" s="52" t="s">
        <v>123</v>
      </c>
      <c r="B208" s="17" t="s">
        <v>124</v>
      </c>
      <c r="C208" s="27" t="s">
        <v>15</v>
      </c>
      <c r="D208" s="19" t="s">
        <v>19</v>
      </c>
      <c r="E208" s="177">
        <v>75.393799999999999</v>
      </c>
      <c r="F208" s="222"/>
      <c r="G208" s="220">
        <f t="shared" si="15"/>
        <v>0</v>
      </c>
    </row>
    <row r="209" spans="1:12" x14ac:dyDescent="0.35">
      <c r="A209" s="52" t="s">
        <v>89</v>
      </c>
      <c r="B209" s="17" t="s">
        <v>90</v>
      </c>
      <c r="C209" s="27" t="s">
        <v>34</v>
      </c>
      <c r="D209" s="38" t="s">
        <v>19</v>
      </c>
      <c r="E209" s="177">
        <v>6.8400000000000002E-2</v>
      </c>
      <c r="F209" s="216"/>
      <c r="G209" s="220">
        <f t="shared" si="15"/>
        <v>0</v>
      </c>
    </row>
    <row r="210" spans="1:12" x14ac:dyDescent="0.35">
      <c r="A210" s="52" t="s">
        <v>25</v>
      </c>
      <c r="B210" s="31" t="s">
        <v>26</v>
      </c>
      <c r="C210" s="27" t="s">
        <v>27</v>
      </c>
      <c r="D210" s="38" t="s">
        <v>28</v>
      </c>
      <c r="E210" s="175">
        <v>16.586400000000001</v>
      </c>
      <c r="F210" s="216"/>
      <c r="G210" s="220">
        <f t="shared" si="15"/>
        <v>0</v>
      </c>
    </row>
    <row r="211" spans="1:12" x14ac:dyDescent="0.35">
      <c r="A211" s="38" t="s">
        <v>29</v>
      </c>
      <c r="B211" s="17" t="s">
        <v>30</v>
      </c>
      <c r="C211" s="34" t="s">
        <v>27</v>
      </c>
      <c r="D211" s="40" t="s">
        <v>28</v>
      </c>
      <c r="E211" s="176">
        <v>13.0322</v>
      </c>
      <c r="F211" s="222"/>
      <c r="G211" s="220">
        <f t="shared" si="15"/>
        <v>0</v>
      </c>
    </row>
    <row r="212" spans="1:12" x14ac:dyDescent="0.35">
      <c r="A212" s="19" t="s">
        <v>32</v>
      </c>
      <c r="B212" t="s">
        <v>33</v>
      </c>
      <c r="C212" s="20" t="s">
        <v>34</v>
      </c>
      <c r="D212" s="20" t="s">
        <v>19</v>
      </c>
      <c r="E212" s="173">
        <v>0.3624</v>
      </c>
      <c r="F212" s="216"/>
      <c r="G212" s="220">
        <f t="shared" si="15"/>
        <v>0</v>
      </c>
    </row>
    <row r="213" spans="1:12" x14ac:dyDescent="0.35">
      <c r="A213" s="38" t="s">
        <v>125</v>
      </c>
      <c r="B213" s="28" t="s">
        <v>126</v>
      </c>
      <c r="C213" s="20" t="s">
        <v>34</v>
      </c>
      <c r="D213" s="20" t="s">
        <v>19</v>
      </c>
      <c r="E213" s="173">
        <v>0.1196</v>
      </c>
      <c r="F213" s="216"/>
      <c r="G213" s="220">
        <f t="shared" ref="G213:G219" si="16">E213*F213</f>
        <v>0</v>
      </c>
    </row>
    <row r="214" spans="1:12" x14ac:dyDescent="0.35">
      <c r="A214" s="19" t="s">
        <v>92</v>
      </c>
      <c r="B214" t="s">
        <v>93</v>
      </c>
      <c r="C214" s="25" t="s">
        <v>34</v>
      </c>
      <c r="D214" s="25" t="s">
        <v>19</v>
      </c>
      <c r="E214" s="174">
        <v>0.1477</v>
      </c>
      <c r="F214" s="216"/>
      <c r="G214" s="220">
        <f t="shared" si="16"/>
        <v>0</v>
      </c>
    </row>
    <row r="215" spans="1:12" x14ac:dyDescent="0.35">
      <c r="A215" s="38" t="s">
        <v>127</v>
      </c>
      <c r="B215" s="35" t="s">
        <v>128</v>
      </c>
      <c r="C215" s="19" t="s">
        <v>83</v>
      </c>
      <c r="D215" s="19" t="s">
        <v>19</v>
      </c>
      <c r="E215" s="175">
        <v>3.9487999999999999</v>
      </c>
      <c r="F215" s="216"/>
      <c r="G215" s="220">
        <f t="shared" si="16"/>
        <v>0</v>
      </c>
    </row>
    <row r="216" spans="1:12" x14ac:dyDescent="0.35">
      <c r="A216" s="53" t="s">
        <v>94</v>
      </c>
      <c r="B216" s="31" t="s">
        <v>95</v>
      </c>
      <c r="C216" s="34" t="s">
        <v>83</v>
      </c>
      <c r="D216" s="40" t="s">
        <v>19</v>
      </c>
      <c r="E216" s="177">
        <v>5.9231999999999996</v>
      </c>
      <c r="F216" s="232"/>
      <c r="G216" s="220">
        <f t="shared" si="16"/>
        <v>0</v>
      </c>
      <c r="I216" s="5" t="s">
        <v>31</v>
      </c>
      <c r="J216" s="10"/>
      <c r="K216" s="12" t="e">
        <f>(J216/$J$220)</f>
        <v>#DIV/0!</v>
      </c>
    </row>
    <row r="217" spans="1:12" x14ac:dyDescent="0.35">
      <c r="A217" s="20" t="s">
        <v>96</v>
      </c>
      <c r="B217" s="17" t="s">
        <v>97</v>
      </c>
      <c r="C217" s="19" t="s">
        <v>83</v>
      </c>
      <c r="D217" s="19" t="s">
        <v>19</v>
      </c>
      <c r="E217" s="173">
        <v>12.426</v>
      </c>
      <c r="F217" s="222"/>
      <c r="G217" s="217">
        <f t="shared" si="16"/>
        <v>0</v>
      </c>
      <c r="I217" s="5" t="s">
        <v>35</v>
      </c>
      <c r="J217" s="10"/>
      <c r="K217" s="12" t="e">
        <f>(J217/$J$220)</f>
        <v>#DIV/0!</v>
      </c>
    </row>
    <row r="218" spans="1:12" x14ac:dyDescent="0.35">
      <c r="A218" s="20" t="s">
        <v>98</v>
      </c>
      <c r="B218" s="17" t="s">
        <v>108</v>
      </c>
      <c r="C218" s="20" t="s">
        <v>34</v>
      </c>
      <c r="D218" s="19" t="s">
        <v>19</v>
      </c>
      <c r="E218" s="173">
        <v>0.46810000000000002</v>
      </c>
      <c r="F218" s="222"/>
      <c r="G218" s="217">
        <f t="shared" si="16"/>
        <v>0</v>
      </c>
      <c r="I218" s="5" t="s">
        <v>38</v>
      </c>
      <c r="J218" s="10"/>
      <c r="K218" s="12" t="e">
        <f>(J218/$J$220)</f>
        <v>#DIV/0!</v>
      </c>
    </row>
    <row r="219" spans="1:12" x14ac:dyDescent="0.35">
      <c r="A219" s="19" t="s">
        <v>103</v>
      </c>
      <c r="B219" s="31" t="s">
        <v>104</v>
      </c>
      <c r="C219" s="25" t="s">
        <v>34</v>
      </c>
      <c r="D219" s="40" t="s">
        <v>24</v>
      </c>
      <c r="E219" s="174">
        <v>0.26590000000000003</v>
      </c>
      <c r="F219" s="221"/>
      <c r="G219" s="217">
        <f t="shared" si="16"/>
        <v>0</v>
      </c>
      <c r="I219" s="80" t="s">
        <v>41</v>
      </c>
      <c r="J219" s="10"/>
      <c r="K219" s="12" t="e">
        <f>(J219/$J$220)</f>
        <v>#DIV/0!</v>
      </c>
    </row>
    <row r="220" spans="1:12" x14ac:dyDescent="0.35">
      <c r="A220" s="145" t="s">
        <v>52</v>
      </c>
      <c r="B220" s="60" t="s">
        <v>105</v>
      </c>
      <c r="C220" s="20" t="s">
        <v>34</v>
      </c>
      <c r="D220" s="19" t="s">
        <v>24</v>
      </c>
      <c r="E220" s="173">
        <v>0.16500000000000001</v>
      </c>
      <c r="F220" s="222"/>
      <c r="G220" s="217">
        <f>E220*F220</f>
        <v>0</v>
      </c>
      <c r="I220" s="17" t="s">
        <v>44</v>
      </c>
      <c r="J220" s="79">
        <f>SUM(J216:J219)</f>
        <v>0</v>
      </c>
      <c r="K220" s="12" t="e">
        <f>SUM(K216:K219)</f>
        <v>#DIV/0!</v>
      </c>
      <c r="L220" s="11" t="s">
        <v>45</v>
      </c>
    </row>
    <row r="221" spans="1:12" x14ac:dyDescent="0.35">
      <c r="E221" s="170"/>
    </row>
    <row r="222" spans="1:12" x14ac:dyDescent="0.35">
      <c r="A222" s="158">
        <v>98089</v>
      </c>
      <c r="B222" s="159" t="s">
        <v>177</v>
      </c>
      <c r="C222" s="63" t="s">
        <v>15</v>
      </c>
      <c r="D222" s="53"/>
      <c r="E222" s="173"/>
      <c r="F222" s="218"/>
      <c r="G222" s="219"/>
    </row>
    <row r="223" spans="1:12" x14ac:dyDescent="0.35">
      <c r="A223" s="20" t="s">
        <v>121</v>
      </c>
      <c r="B223" t="s">
        <v>122</v>
      </c>
      <c r="C223" s="19" t="s">
        <v>15</v>
      </c>
      <c r="D223" s="27" t="s">
        <v>19</v>
      </c>
      <c r="E223" s="176">
        <v>71.400000000000006</v>
      </c>
      <c r="F223" s="222"/>
      <c r="G223" s="217">
        <f>E223*F223</f>
        <v>0</v>
      </c>
    </row>
    <row r="224" spans="1:12" x14ac:dyDescent="0.35">
      <c r="A224" s="52" t="s">
        <v>73</v>
      </c>
      <c r="B224" s="17" t="s">
        <v>107</v>
      </c>
      <c r="C224" s="65" t="s">
        <v>75</v>
      </c>
      <c r="D224" s="52" t="s">
        <v>19</v>
      </c>
      <c r="E224" s="175">
        <v>1.9400000000000001E-2</v>
      </c>
      <c r="F224" s="216"/>
      <c r="G224" s="217">
        <f t="shared" ref="G224:G243" si="17">E224*F224</f>
        <v>0</v>
      </c>
    </row>
    <row r="225" spans="1:11" x14ac:dyDescent="0.35">
      <c r="A225" s="20" t="s">
        <v>76</v>
      </c>
      <c r="B225" t="s">
        <v>77</v>
      </c>
      <c r="C225" s="19" t="s">
        <v>78</v>
      </c>
      <c r="D225" s="19" t="s">
        <v>19</v>
      </c>
      <c r="E225" s="176">
        <v>0.42180000000000001</v>
      </c>
      <c r="F225" s="222"/>
      <c r="G225" s="217">
        <f t="shared" si="17"/>
        <v>0</v>
      </c>
    </row>
    <row r="226" spans="1:11" x14ac:dyDescent="0.35">
      <c r="A226" s="52" t="s">
        <v>79</v>
      </c>
      <c r="B226" s="31" t="s">
        <v>80</v>
      </c>
      <c r="C226" s="27" t="s">
        <v>78</v>
      </c>
      <c r="D226" s="38" t="s">
        <v>19</v>
      </c>
      <c r="E226" s="175">
        <v>0.50160000000000005</v>
      </c>
      <c r="F226" s="216"/>
      <c r="G226" s="217">
        <f t="shared" si="17"/>
        <v>0</v>
      </c>
    </row>
    <row r="227" spans="1:11" x14ac:dyDescent="0.35">
      <c r="A227" s="52" t="s">
        <v>145</v>
      </c>
      <c r="B227" s="17" t="s">
        <v>146</v>
      </c>
      <c r="C227" s="27" t="s">
        <v>34</v>
      </c>
      <c r="D227" s="19" t="s">
        <v>19</v>
      </c>
      <c r="E227" s="176">
        <v>1.349</v>
      </c>
      <c r="F227" s="222"/>
      <c r="G227" s="217">
        <f t="shared" si="17"/>
        <v>0</v>
      </c>
    </row>
    <row r="228" spans="1:11" x14ac:dyDescent="0.35">
      <c r="A228" s="20" t="s">
        <v>81</v>
      </c>
      <c r="B228" t="s">
        <v>82</v>
      </c>
      <c r="C228" s="19" t="s">
        <v>83</v>
      </c>
      <c r="D228" s="38" t="s">
        <v>19</v>
      </c>
      <c r="E228" s="175">
        <v>4.4499999999999998E-2</v>
      </c>
      <c r="F228" s="216"/>
      <c r="G228" s="217">
        <f t="shared" si="17"/>
        <v>0</v>
      </c>
    </row>
    <row r="229" spans="1:11" ht="29" x14ac:dyDescent="0.35">
      <c r="A229" s="52" t="s">
        <v>16</v>
      </c>
      <c r="B229" s="57" t="s">
        <v>63</v>
      </c>
      <c r="C229" s="70" t="s">
        <v>18</v>
      </c>
      <c r="D229" s="20" t="s">
        <v>19</v>
      </c>
      <c r="E229" s="178">
        <v>0.33350000000000002</v>
      </c>
      <c r="F229" s="222"/>
      <c r="G229" s="217">
        <f t="shared" si="17"/>
        <v>0</v>
      </c>
    </row>
    <row r="230" spans="1:11" ht="29" x14ac:dyDescent="0.35">
      <c r="A230" s="52" t="s">
        <v>20</v>
      </c>
      <c r="B230" s="18" t="s">
        <v>17</v>
      </c>
      <c r="C230" s="70" t="s">
        <v>21</v>
      </c>
      <c r="D230" s="52" t="s">
        <v>19</v>
      </c>
      <c r="E230" s="173">
        <v>0.67969999999999997</v>
      </c>
      <c r="F230" s="216"/>
      <c r="G230" s="217">
        <f t="shared" si="17"/>
        <v>0</v>
      </c>
    </row>
    <row r="231" spans="1:11" x14ac:dyDescent="0.35">
      <c r="A231" s="38" t="s">
        <v>85</v>
      </c>
      <c r="B231" s="17" t="s">
        <v>86</v>
      </c>
      <c r="C231" s="27" t="s">
        <v>34</v>
      </c>
      <c r="D231" s="19" t="s">
        <v>19</v>
      </c>
      <c r="E231" s="176">
        <v>1.5731999999999999</v>
      </c>
      <c r="F231" s="222"/>
      <c r="G231" s="217">
        <f t="shared" si="17"/>
        <v>0</v>
      </c>
    </row>
    <row r="232" spans="1:11" x14ac:dyDescent="0.35">
      <c r="A232" s="19" t="s">
        <v>123</v>
      </c>
      <c r="B232" t="s">
        <v>124</v>
      </c>
      <c r="C232" s="19" t="s">
        <v>15</v>
      </c>
      <c r="D232" s="38" t="s">
        <v>19</v>
      </c>
      <c r="E232" s="175">
        <v>106.8938</v>
      </c>
      <c r="F232" s="216"/>
      <c r="G232" s="217">
        <f t="shared" si="17"/>
        <v>0</v>
      </c>
    </row>
    <row r="233" spans="1:11" x14ac:dyDescent="0.35">
      <c r="A233" s="37" t="s">
        <v>89</v>
      </c>
      <c r="B233" s="31" t="s">
        <v>90</v>
      </c>
      <c r="C233" s="27" t="s">
        <v>34</v>
      </c>
      <c r="D233" s="38" t="s">
        <v>19</v>
      </c>
      <c r="E233" s="192">
        <v>0.1003</v>
      </c>
      <c r="F233" s="216"/>
      <c r="G233" s="217">
        <f t="shared" si="17"/>
        <v>0</v>
      </c>
    </row>
    <row r="234" spans="1:11" x14ac:dyDescent="0.35">
      <c r="A234" s="38" t="s">
        <v>25</v>
      </c>
      <c r="B234" s="17" t="s">
        <v>26</v>
      </c>
      <c r="C234" s="27" t="s">
        <v>27</v>
      </c>
      <c r="D234" s="38" t="s">
        <v>28</v>
      </c>
      <c r="E234" s="175">
        <v>25.104199999999999</v>
      </c>
      <c r="F234" s="216"/>
      <c r="G234" s="217">
        <f t="shared" si="17"/>
        <v>0</v>
      </c>
    </row>
    <row r="235" spans="1:11" x14ac:dyDescent="0.35">
      <c r="A235" s="145" t="s">
        <v>29</v>
      </c>
      <c r="B235" s="17" t="s">
        <v>30</v>
      </c>
      <c r="C235" s="27" t="s">
        <v>27</v>
      </c>
      <c r="D235" s="19" t="s">
        <v>28</v>
      </c>
      <c r="E235" s="176">
        <v>19.724699999999999</v>
      </c>
      <c r="F235" s="222"/>
      <c r="G235" s="217">
        <f t="shared" si="17"/>
        <v>0</v>
      </c>
    </row>
    <row r="236" spans="1:11" x14ac:dyDescent="0.35">
      <c r="A236" s="38" t="s">
        <v>32</v>
      </c>
      <c r="B236" s="31" t="s">
        <v>33</v>
      </c>
      <c r="C236" s="34" t="s">
        <v>34</v>
      </c>
      <c r="D236" s="37" t="s">
        <v>19</v>
      </c>
      <c r="E236" s="177">
        <v>0.55189999999999995</v>
      </c>
      <c r="F236" s="216"/>
      <c r="G236" s="217">
        <f t="shared" si="17"/>
        <v>0</v>
      </c>
    </row>
    <row r="237" spans="1:11" x14ac:dyDescent="0.35">
      <c r="A237" s="37" t="s">
        <v>125</v>
      </c>
      <c r="B237" s="17" t="s">
        <v>126</v>
      </c>
      <c r="C237" s="27" t="s">
        <v>34</v>
      </c>
      <c r="D237" s="38" t="s">
        <v>19</v>
      </c>
      <c r="E237" s="175">
        <v>0.1196</v>
      </c>
      <c r="F237" s="216"/>
      <c r="G237" s="217">
        <f t="shared" si="17"/>
        <v>0</v>
      </c>
    </row>
    <row r="238" spans="1:11" x14ac:dyDescent="0.35">
      <c r="A238" s="38" t="s">
        <v>92</v>
      </c>
      <c r="B238" s="17" t="s">
        <v>93</v>
      </c>
      <c r="C238" s="27" t="s">
        <v>34</v>
      </c>
      <c r="D238" s="38" t="s">
        <v>19</v>
      </c>
      <c r="E238" s="177">
        <v>0.2092</v>
      </c>
      <c r="F238" s="216"/>
      <c r="G238" s="217">
        <f t="shared" si="17"/>
        <v>0</v>
      </c>
    </row>
    <row r="239" spans="1:11" x14ac:dyDescent="0.35">
      <c r="A239" s="131" t="s">
        <v>127</v>
      </c>
      <c r="B239" t="s">
        <v>128</v>
      </c>
      <c r="C239" s="19" t="s">
        <v>83</v>
      </c>
      <c r="D239" s="38" t="s">
        <v>19</v>
      </c>
      <c r="E239" s="175">
        <v>3.9487999999999999</v>
      </c>
      <c r="F239" s="216"/>
      <c r="G239" s="217">
        <f t="shared" si="17"/>
        <v>0</v>
      </c>
    </row>
    <row r="240" spans="1:11" x14ac:dyDescent="0.35">
      <c r="A240" s="38" t="s">
        <v>94</v>
      </c>
      <c r="B240" s="17" t="s">
        <v>95</v>
      </c>
      <c r="C240" s="34" t="s">
        <v>83</v>
      </c>
      <c r="D240" s="40" t="s">
        <v>19</v>
      </c>
      <c r="E240" s="176">
        <v>8.3911999999999995</v>
      </c>
      <c r="F240" s="222"/>
      <c r="G240" s="217">
        <f t="shared" si="17"/>
        <v>0</v>
      </c>
      <c r="I240" s="5" t="s">
        <v>31</v>
      </c>
      <c r="J240" s="10"/>
      <c r="K240" s="12" t="e">
        <f>(J240/$J$244)</f>
        <v>#DIV/0!</v>
      </c>
    </row>
    <row r="241" spans="1:12" x14ac:dyDescent="0.35">
      <c r="A241" s="19" t="s">
        <v>96</v>
      </c>
      <c r="B241" t="s">
        <v>97</v>
      </c>
      <c r="C241" s="40" t="s">
        <v>83</v>
      </c>
      <c r="D241" s="40" t="s">
        <v>19</v>
      </c>
      <c r="E241" s="177">
        <v>20.71</v>
      </c>
      <c r="F241" s="216"/>
      <c r="G241" s="217">
        <f t="shared" si="17"/>
        <v>0</v>
      </c>
      <c r="I241" s="5" t="s">
        <v>35</v>
      </c>
      <c r="J241" s="10"/>
      <c r="K241" s="12" t="e">
        <f>(J241/$J$244)</f>
        <v>#DIV/0!</v>
      </c>
    </row>
    <row r="242" spans="1:12" x14ac:dyDescent="0.35">
      <c r="A242" s="19" t="s">
        <v>98</v>
      </c>
      <c r="B242" t="s">
        <v>108</v>
      </c>
      <c r="C242" s="19" t="s">
        <v>34</v>
      </c>
      <c r="D242" s="40" t="s">
        <v>19</v>
      </c>
      <c r="E242" s="177">
        <v>0.7802</v>
      </c>
      <c r="F242" s="216"/>
      <c r="G242" s="217">
        <f t="shared" si="17"/>
        <v>0</v>
      </c>
      <c r="I242" s="5" t="s">
        <v>38</v>
      </c>
      <c r="J242" s="10"/>
      <c r="K242" s="12" t="e">
        <f>(J242/$J$244)</f>
        <v>#DIV/0!</v>
      </c>
    </row>
    <row r="243" spans="1:12" x14ac:dyDescent="0.35">
      <c r="A243" s="19" t="s">
        <v>103</v>
      </c>
      <c r="B243" s="31" t="s">
        <v>104</v>
      </c>
      <c r="C243" s="156" t="s">
        <v>34</v>
      </c>
      <c r="D243" s="19" t="s">
        <v>19</v>
      </c>
      <c r="E243" s="177">
        <v>0.4874</v>
      </c>
      <c r="F243" s="216"/>
      <c r="G243" s="217">
        <f t="shared" si="17"/>
        <v>0</v>
      </c>
      <c r="I243" s="80" t="s">
        <v>41</v>
      </c>
      <c r="J243" s="10"/>
      <c r="K243" s="12" t="e">
        <f>(J243/$J$244)</f>
        <v>#DIV/0!</v>
      </c>
    </row>
    <row r="244" spans="1:12" x14ac:dyDescent="0.35">
      <c r="A244" s="38" t="s">
        <v>52</v>
      </c>
      <c r="B244" s="17" t="s">
        <v>105</v>
      </c>
      <c r="C244" s="156" t="s">
        <v>34</v>
      </c>
      <c r="D244" s="145" t="s">
        <v>24</v>
      </c>
      <c r="E244" s="175">
        <v>0.315</v>
      </c>
      <c r="F244" s="216"/>
      <c r="G244" s="217">
        <f t="shared" ref="G244" si="18">E244*F244</f>
        <v>0</v>
      </c>
      <c r="I244" s="17" t="s">
        <v>44</v>
      </c>
      <c r="J244" s="79">
        <f>SUM(J240:J243)</f>
        <v>0</v>
      </c>
      <c r="K244" s="12" t="e">
        <f>SUM(K240:K243)</f>
        <v>#DIV/0!</v>
      </c>
      <c r="L244" s="11" t="s">
        <v>45</v>
      </c>
    </row>
    <row r="245" spans="1:12" x14ac:dyDescent="0.35">
      <c r="E245" s="170"/>
    </row>
    <row r="246" spans="1:12" x14ac:dyDescent="0.35">
      <c r="A246" s="158">
        <v>98090</v>
      </c>
      <c r="B246" s="160" t="s">
        <v>178</v>
      </c>
      <c r="C246" s="25" t="s">
        <v>15</v>
      </c>
      <c r="D246" s="53"/>
      <c r="E246" s="175"/>
      <c r="F246" s="232"/>
      <c r="G246" s="221"/>
    </row>
    <row r="247" spans="1:12" x14ac:dyDescent="0.35">
      <c r="A247" s="38" t="s">
        <v>121</v>
      </c>
      <c r="B247" s="17" t="s">
        <v>122</v>
      </c>
      <c r="C247" s="70" t="s">
        <v>15</v>
      </c>
      <c r="D247" s="52" t="s">
        <v>19</v>
      </c>
      <c r="E247" s="175">
        <v>100.8</v>
      </c>
      <c r="F247" s="216"/>
      <c r="G247" s="217">
        <f>E247*F247</f>
        <v>0</v>
      </c>
    </row>
    <row r="248" spans="1:12" x14ac:dyDescent="0.35">
      <c r="A248" s="38" t="s">
        <v>73</v>
      </c>
      <c r="B248" s="17" t="s">
        <v>138</v>
      </c>
      <c r="C248" s="70" t="s">
        <v>75</v>
      </c>
      <c r="D248" s="52" t="s">
        <v>19</v>
      </c>
      <c r="E248" s="175">
        <v>2.6499999999999999E-2</v>
      </c>
      <c r="F248" s="216"/>
      <c r="G248" s="217">
        <f t="shared" ref="G248:G267" si="19">E248*F248</f>
        <v>0</v>
      </c>
    </row>
    <row r="249" spans="1:12" x14ac:dyDescent="0.35">
      <c r="A249" s="38" t="s">
        <v>76</v>
      </c>
      <c r="B249" s="17" t="s">
        <v>77</v>
      </c>
      <c r="C249" s="70" t="s">
        <v>78</v>
      </c>
      <c r="D249" s="52" t="s">
        <v>19</v>
      </c>
      <c r="E249" s="175">
        <v>0.57720000000000005</v>
      </c>
      <c r="F249" s="216"/>
      <c r="G249" s="217">
        <f t="shared" si="19"/>
        <v>0</v>
      </c>
    </row>
    <row r="250" spans="1:12" x14ac:dyDescent="0.35">
      <c r="A250" s="38" t="s">
        <v>79</v>
      </c>
      <c r="B250" s="17" t="s">
        <v>80</v>
      </c>
      <c r="C250" s="70" t="s">
        <v>78</v>
      </c>
      <c r="D250" s="52" t="s">
        <v>19</v>
      </c>
      <c r="E250" s="175">
        <v>0.68640000000000001</v>
      </c>
      <c r="F250" s="216"/>
      <c r="G250" s="217">
        <f t="shared" si="19"/>
        <v>0</v>
      </c>
    </row>
    <row r="251" spans="1:12" x14ac:dyDescent="0.35">
      <c r="A251" s="38" t="s">
        <v>145</v>
      </c>
      <c r="B251" s="17" t="s">
        <v>146</v>
      </c>
      <c r="C251" s="70" t="s">
        <v>34</v>
      </c>
      <c r="D251" s="52" t="s">
        <v>19</v>
      </c>
      <c r="E251" s="175">
        <v>2.9228999999999998</v>
      </c>
      <c r="F251" s="216"/>
      <c r="G251" s="217">
        <f t="shared" si="19"/>
        <v>0</v>
      </c>
    </row>
    <row r="252" spans="1:12" x14ac:dyDescent="0.35">
      <c r="A252" s="38" t="s">
        <v>81</v>
      </c>
      <c r="B252" s="17" t="s">
        <v>82</v>
      </c>
      <c r="C252" s="70" t="s">
        <v>83</v>
      </c>
      <c r="D252" s="52" t="s">
        <v>19</v>
      </c>
      <c r="E252" s="175">
        <v>6.08E-2</v>
      </c>
      <c r="F252" s="216"/>
      <c r="G252" s="217">
        <f t="shared" si="19"/>
        <v>0</v>
      </c>
    </row>
    <row r="253" spans="1:12" ht="29" x14ac:dyDescent="0.35">
      <c r="A253" s="20" t="s">
        <v>16</v>
      </c>
      <c r="B253" s="161" t="s">
        <v>179</v>
      </c>
      <c r="C253" s="25" t="s">
        <v>18</v>
      </c>
      <c r="D253" s="25" t="s">
        <v>19</v>
      </c>
      <c r="E253" s="178">
        <v>0.6925</v>
      </c>
      <c r="F253" s="220"/>
      <c r="G253" s="217">
        <f t="shared" si="19"/>
        <v>0</v>
      </c>
    </row>
    <row r="254" spans="1:12" ht="29" x14ac:dyDescent="0.35">
      <c r="A254" s="25" t="s">
        <v>20</v>
      </c>
      <c r="B254" s="162" t="s">
        <v>17</v>
      </c>
      <c r="C254" s="25" t="s">
        <v>21</v>
      </c>
      <c r="D254" s="25" t="s">
        <v>19</v>
      </c>
      <c r="E254" s="174">
        <v>1.4113</v>
      </c>
      <c r="F254" s="216"/>
      <c r="G254" s="217">
        <f t="shared" si="19"/>
        <v>0</v>
      </c>
    </row>
    <row r="255" spans="1:12" x14ac:dyDescent="0.35">
      <c r="A255" s="19" t="s">
        <v>85</v>
      </c>
      <c r="B255" t="s">
        <v>86</v>
      </c>
      <c r="C255" s="20" t="s">
        <v>78</v>
      </c>
      <c r="D255" s="20" t="s">
        <v>19</v>
      </c>
      <c r="E255" s="173">
        <v>2.1528</v>
      </c>
      <c r="F255" s="216"/>
      <c r="G255" s="217">
        <f t="shared" si="19"/>
        <v>0</v>
      </c>
    </row>
    <row r="256" spans="1:12" x14ac:dyDescent="0.35">
      <c r="A256" s="145" t="s">
        <v>123</v>
      </c>
      <c r="B256" s="28" t="s">
        <v>124</v>
      </c>
      <c r="C256" s="19" t="s">
        <v>15</v>
      </c>
      <c r="D256" s="19" t="s">
        <v>19</v>
      </c>
      <c r="E256" s="175">
        <v>150.99379999999999</v>
      </c>
      <c r="F256" s="216"/>
      <c r="G256" s="217">
        <f t="shared" si="19"/>
        <v>0</v>
      </c>
    </row>
    <row r="257" spans="1:12" x14ac:dyDescent="0.35">
      <c r="A257" s="19" t="s">
        <v>89</v>
      </c>
      <c r="B257" t="s">
        <v>90</v>
      </c>
      <c r="C257" s="20" t="s">
        <v>34</v>
      </c>
      <c r="D257" s="20" t="s">
        <v>19</v>
      </c>
      <c r="E257" s="175">
        <v>0.14649999999999999</v>
      </c>
      <c r="F257" s="216"/>
      <c r="G257" s="217">
        <f t="shared" si="19"/>
        <v>0</v>
      </c>
    </row>
    <row r="258" spans="1:12" x14ac:dyDescent="0.35">
      <c r="A258" s="38" t="s">
        <v>25</v>
      </c>
      <c r="B258" s="35" t="s">
        <v>26</v>
      </c>
      <c r="C258" s="40" t="s">
        <v>27</v>
      </c>
      <c r="D258" s="40" t="s">
        <v>28</v>
      </c>
      <c r="E258" s="177">
        <v>37.589700000000001</v>
      </c>
      <c r="F258" s="216"/>
      <c r="G258" s="217">
        <f t="shared" si="19"/>
        <v>0</v>
      </c>
    </row>
    <row r="259" spans="1:12" x14ac:dyDescent="0.35">
      <c r="A259" s="38" t="s">
        <v>29</v>
      </c>
      <c r="B259" s="17" t="s">
        <v>30</v>
      </c>
      <c r="C259" s="70" t="s">
        <v>27</v>
      </c>
      <c r="D259" s="52" t="s">
        <v>28</v>
      </c>
      <c r="E259" s="173">
        <v>29.534800000000001</v>
      </c>
      <c r="F259" s="216"/>
      <c r="G259" s="217">
        <f t="shared" si="19"/>
        <v>0</v>
      </c>
    </row>
    <row r="260" spans="1:12" x14ac:dyDescent="0.35">
      <c r="A260" s="19" t="s">
        <v>32</v>
      </c>
      <c r="B260" t="s">
        <v>33</v>
      </c>
      <c r="C260" s="20" t="s">
        <v>34</v>
      </c>
      <c r="D260" s="20" t="s">
        <v>19</v>
      </c>
      <c r="E260" s="176">
        <v>0.82840000000000003</v>
      </c>
      <c r="F260" s="222"/>
      <c r="G260" s="217">
        <f t="shared" si="19"/>
        <v>0</v>
      </c>
    </row>
    <row r="261" spans="1:12" x14ac:dyDescent="0.35">
      <c r="A261" s="38" t="s">
        <v>125</v>
      </c>
      <c r="B261" s="17" t="s">
        <v>126</v>
      </c>
      <c r="C261" s="63" t="s">
        <v>34</v>
      </c>
      <c r="D261" s="53" t="s">
        <v>19</v>
      </c>
      <c r="E261" s="177">
        <v>0.1196</v>
      </c>
      <c r="F261" s="216"/>
      <c r="G261" s="217">
        <f t="shared" si="19"/>
        <v>0</v>
      </c>
    </row>
    <row r="262" spans="1:12" x14ac:dyDescent="0.35">
      <c r="A262" s="19" t="s">
        <v>180</v>
      </c>
      <c r="B262" t="s">
        <v>93</v>
      </c>
      <c r="C262" s="20" t="s">
        <v>34</v>
      </c>
      <c r="D262" s="20" t="s">
        <v>19</v>
      </c>
      <c r="E262" s="175">
        <v>0.29530000000000001</v>
      </c>
      <c r="F262" s="216"/>
      <c r="G262" s="217">
        <f t="shared" si="19"/>
        <v>0</v>
      </c>
    </row>
    <row r="263" spans="1:12" x14ac:dyDescent="0.35">
      <c r="A263" s="38" t="s">
        <v>127</v>
      </c>
      <c r="B263" s="17" t="s">
        <v>128</v>
      </c>
      <c r="C263" s="149" t="s">
        <v>83</v>
      </c>
      <c r="D263" s="131" t="s">
        <v>19</v>
      </c>
      <c r="E263" s="176">
        <v>3.9487999999999999</v>
      </c>
      <c r="F263" s="222"/>
      <c r="G263" s="217">
        <f t="shared" si="19"/>
        <v>0</v>
      </c>
    </row>
    <row r="264" spans="1:12" x14ac:dyDescent="0.35">
      <c r="A264" s="19" t="s">
        <v>94</v>
      </c>
      <c r="B264" t="s">
        <v>95</v>
      </c>
      <c r="C264" s="19" t="s">
        <v>83</v>
      </c>
      <c r="D264" s="156" t="s">
        <v>19</v>
      </c>
      <c r="E264" s="177">
        <v>11.846399999999999</v>
      </c>
      <c r="F264" s="216"/>
      <c r="G264" s="217">
        <f t="shared" si="19"/>
        <v>0</v>
      </c>
      <c r="I264" s="5" t="s">
        <v>31</v>
      </c>
      <c r="J264" s="10"/>
      <c r="K264" s="12" t="e">
        <f>(J264/$J$268)</f>
        <v>#DIV/0!</v>
      </c>
    </row>
    <row r="265" spans="1:12" x14ac:dyDescent="0.35">
      <c r="A265" s="38" t="s">
        <v>96</v>
      </c>
      <c r="B265" s="31" t="s">
        <v>97</v>
      </c>
      <c r="C265" s="27" t="s">
        <v>83</v>
      </c>
      <c r="D265" s="156" t="s">
        <v>19</v>
      </c>
      <c r="E265" s="175">
        <v>33.877200000000002</v>
      </c>
      <c r="F265" s="216"/>
      <c r="G265" s="217">
        <f t="shared" si="19"/>
        <v>0</v>
      </c>
      <c r="I265" s="5" t="s">
        <v>35</v>
      </c>
      <c r="J265" s="10"/>
      <c r="K265" s="12" t="e">
        <f>(J265/$J$268)</f>
        <v>#DIV/0!</v>
      </c>
    </row>
    <row r="266" spans="1:12" x14ac:dyDescent="0.35">
      <c r="A266" s="38" t="s">
        <v>98</v>
      </c>
      <c r="B266" s="17" t="s">
        <v>108</v>
      </c>
      <c r="C266" s="70" t="s">
        <v>34</v>
      </c>
      <c r="D266" s="52" t="s">
        <v>19</v>
      </c>
      <c r="E266" s="175">
        <v>1.2762</v>
      </c>
      <c r="F266" s="216"/>
      <c r="G266" s="217">
        <f t="shared" si="19"/>
        <v>0</v>
      </c>
      <c r="I266" s="5" t="s">
        <v>38</v>
      </c>
      <c r="J266" s="10"/>
      <c r="K266" s="12" t="e">
        <f>(J266/$J$268)</f>
        <v>#DIV/0!</v>
      </c>
    </row>
    <row r="267" spans="1:12" x14ac:dyDescent="0.35">
      <c r="A267" s="37" t="s">
        <v>103</v>
      </c>
      <c r="B267" s="17" t="s">
        <v>104</v>
      </c>
      <c r="C267" s="70" t="s">
        <v>34</v>
      </c>
      <c r="D267" s="38" t="s">
        <v>24</v>
      </c>
      <c r="E267" s="175">
        <v>0.84750000000000003</v>
      </c>
      <c r="F267" s="216"/>
      <c r="G267" s="217">
        <f t="shared" si="19"/>
        <v>0</v>
      </c>
      <c r="I267" s="80" t="s">
        <v>41</v>
      </c>
      <c r="J267" s="10"/>
      <c r="K267" s="12" t="e">
        <f>(J267/$J$268)</f>
        <v>#DIV/0!</v>
      </c>
    </row>
    <row r="268" spans="1:12" x14ac:dyDescent="0.35">
      <c r="A268" s="19" t="s">
        <v>52</v>
      </c>
      <c r="B268" s="26" t="s">
        <v>105</v>
      </c>
      <c r="C268" s="70" t="s">
        <v>34</v>
      </c>
      <c r="D268" s="38" t="s">
        <v>24</v>
      </c>
      <c r="E268" s="175">
        <v>0.56100000000000005</v>
      </c>
      <c r="F268" s="216"/>
      <c r="G268" s="217">
        <f t="shared" ref="G268" si="20">E268*F268</f>
        <v>0</v>
      </c>
      <c r="I268" s="17" t="s">
        <v>44</v>
      </c>
      <c r="J268" s="79">
        <f>SUM(J264:J267)</f>
        <v>0</v>
      </c>
      <c r="K268" s="12" t="e">
        <f>SUM(K264:K267)</f>
        <v>#DIV/0!</v>
      </c>
      <c r="L268" s="11" t="s">
        <v>45</v>
      </c>
    </row>
    <row r="269" spans="1:12" x14ac:dyDescent="0.35">
      <c r="E269" s="170"/>
    </row>
    <row r="270" spans="1:12" x14ac:dyDescent="0.35">
      <c r="A270" s="158">
        <v>98091</v>
      </c>
      <c r="B270" s="160" t="s">
        <v>181</v>
      </c>
      <c r="C270" s="25" t="s">
        <v>15</v>
      </c>
      <c r="D270" s="53"/>
      <c r="E270" s="177"/>
      <c r="F270" s="232"/>
      <c r="G270" s="221"/>
    </row>
    <row r="271" spans="1:12" x14ac:dyDescent="0.35">
      <c r="A271" s="19" t="s">
        <v>121</v>
      </c>
      <c r="B271" s="24" t="s">
        <v>122</v>
      </c>
      <c r="C271" s="20" t="s">
        <v>15</v>
      </c>
      <c r="D271" s="20" t="s">
        <v>19</v>
      </c>
      <c r="E271" s="173">
        <v>126</v>
      </c>
      <c r="F271" s="216"/>
      <c r="G271" s="217">
        <f>E271*F271</f>
        <v>0</v>
      </c>
    </row>
    <row r="272" spans="1:12" x14ac:dyDescent="0.35">
      <c r="A272" s="19" t="s">
        <v>73</v>
      </c>
      <c r="B272" t="s">
        <v>107</v>
      </c>
      <c r="C272" s="20" t="s">
        <v>75</v>
      </c>
      <c r="D272" s="20" t="s">
        <v>19</v>
      </c>
      <c r="E272" s="173">
        <v>3.2599999999999997E-2</v>
      </c>
      <c r="F272" s="216"/>
      <c r="G272" s="217">
        <f t="shared" ref="G272:G292" si="21">E272*F272</f>
        <v>0</v>
      </c>
    </row>
    <row r="273" spans="1:11" x14ac:dyDescent="0.35">
      <c r="A273" s="19" t="s">
        <v>76</v>
      </c>
      <c r="B273" s="26" t="s">
        <v>77</v>
      </c>
      <c r="C273" s="70" t="s">
        <v>78</v>
      </c>
      <c r="D273" s="20" t="s">
        <v>19</v>
      </c>
      <c r="E273" s="173">
        <v>0.71040000000000003</v>
      </c>
      <c r="F273" s="216"/>
      <c r="G273" s="217">
        <f t="shared" si="21"/>
        <v>0</v>
      </c>
    </row>
    <row r="274" spans="1:11" x14ac:dyDescent="0.35">
      <c r="A274" s="19" t="s">
        <v>79</v>
      </c>
      <c r="B274" t="s">
        <v>80</v>
      </c>
      <c r="C274" s="64" t="s">
        <v>78</v>
      </c>
      <c r="D274" s="64" t="s">
        <v>19</v>
      </c>
      <c r="E274" s="178">
        <v>0.8448</v>
      </c>
      <c r="F274" s="222"/>
      <c r="G274" s="217">
        <f t="shared" si="21"/>
        <v>0</v>
      </c>
    </row>
    <row r="275" spans="1:11" x14ac:dyDescent="0.35">
      <c r="A275" s="19" t="s">
        <v>145</v>
      </c>
      <c r="B275" s="55" t="s">
        <v>146</v>
      </c>
      <c r="C275" s="63" t="s">
        <v>34</v>
      </c>
      <c r="D275" s="53" t="s">
        <v>19</v>
      </c>
      <c r="E275" s="174">
        <v>4.2720000000000002</v>
      </c>
      <c r="F275" s="216"/>
      <c r="G275" s="217">
        <f t="shared" si="21"/>
        <v>0</v>
      </c>
    </row>
    <row r="276" spans="1:11" x14ac:dyDescent="0.35">
      <c r="A276" s="19" t="s">
        <v>81</v>
      </c>
      <c r="B276" s="24" t="s">
        <v>82</v>
      </c>
      <c r="C276" s="20" t="s">
        <v>83</v>
      </c>
      <c r="D276" s="20" t="s">
        <v>19</v>
      </c>
      <c r="E276" s="173">
        <v>7.4899999999999994E-2</v>
      </c>
      <c r="F276" s="216"/>
      <c r="G276" s="217">
        <f t="shared" si="21"/>
        <v>0</v>
      </c>
    </row>
    <row r="277" spans="1:11" ht="29" x14ac:dyDescent="0.35">
      <c r="A277" s="20" t="s">
        <v>182</v>
      </c>
      <c r="B277" s="76" t="s">
        <v>63</v>
      </c>
      <c r="C277" s="20" t="s">
        <v>18</v>
      </c>
      <c r="D277" s="20" t="s">
        <v>19</v>
      </c>
      <c r="E277" s="173">
        <v>0.99750000000000005</v>
      </c>
      <c r="F277" s="216"/>
      <c r="G277" s="217">
        <f t="shared" si="21"/>
        <v>0</v>
      </c>
    </row>
    <row r="278" spans="1:11" ht="29" x14ac:dyDescent="0.35">
      <c r="A278" s="20" t="s">
        <v>20</v>
      </c>
      <c r="B278" s="85" t="s">
        <v>17</v>
      </c>
      <c r="C278" s="20" t="s">
        <v>21</v>
      </c>
      <c r="D278" s="20" t="s">
        <v>19</v>
      </c>
      <c r="E278" s="173">
        <v>2.0329000000000002</v>
      </c>
      <c r="F278" s="216"/>
      <c r="G278" s="217">
        <f t="shared" si="21"/>
        <v>0</v>
      </c>
    </row>
    <row r="279" spans="1:11" x14ac:dyDescent="0.35">
      <c r="A279" s="20" t="s">
        <v>85</v>
      </c>
      <c r="B279" s="24" t="s">
        <v>86</v>
      </c>
      <c r="C279" s="20" t="s">
        <v>78</v>
      </c>
      <c r="D279" s="20" t="s">
        <v>19</v>
      </c>
      <c r="E279" s="173">
        <v>2.6496</v>
      </c>
      <c r="F279" s="216"/>
      <c r="G279" s="217">
        <f t="shared" si="21"/>
        <v>0</v>
      </c>
    </row>
    <row r="280" spans="1:11" x14ac:dyDescent="0.35">
      <c r="A280" s="19" t="s">
        <v>123</v>
      </c>
      <c r="B280" t="s">
        <v>124</v>
      </c>
      <c r="C280" s="87" t="s">
        <v>15</v>
      </c>
      <c r="D280" s="87" t="s">
        <v>19</v>
      </c>
      <c r="E280" s="176">
        <v>188.7938</v>
      </c>
      <c r="F280" s="222"/>
      <c r="G280" s="217">
        <f t="shared" si="21"/>
        <v>0</v>
      </c>
    </row>
    <row r="281" spans="1:11" x14ac:dyDescent="0.35">
      <c r="A281" s="19" t="s">
        <v>89</v>
      </c>
      <c r="B281" s="24" t="s">
        <v>90</v>
      </c>
      <c r="C281" s="20" t="s">
        <v>34</v>
      </c>
      <c r="D281" s="20" t="s">
        <v>19</v>
      </c>
      <c r="E281" s="173">
        <v>0.18579999999999999</v>
      </c>
      <c r="F281" s="216"/>
      <c r="G281" s="217">
        <f t="shared" si="21"/>
        <v>0</v>
      </c>
    </row>
    <row r="282" spans="1:11" x14ac:dyDescent="0.35">
      <c r="A282" s="19" t="s">
        <v>25</v>
      </c>
      <c r="B282" t="s">
        <v>26</v>
      </c>
      <c r="C282" s="20" t="s">
        <v>27</v>
      </c>
      <c r="D282" s="20" t="s">
        <v>28</v>
      </c>
      <c r="E282" s="173">
        <v>48.19</v>
      </c>
      <c r="F282" s="216"/>
      <c r="G282" s="217">
        <f t="shared" si="21"/>
        <v>0</v>
      </c>
    </row>
    <row r="283" spans="1:11" x14ac:dyDescent="0.35">
      <c r="A283" s="145" t="s">
        <v>29</v>
      </c>
      <c r="B283" s="31" t="s">
        <v>30</v>
      </c>
      <c r="C283" s="70" t="s">
        <v>27</v>
      </c>
      <c r="D283" s="25" t="s">
        <v>28</v>
      </c>
      <c r="E283" s="174">
        <v>37.863599999999998</v>
      </c>
      <c r="F283" s="216"/>
      <c r="G283" s="217">
        <f t="shared" si="21"/>
        <v>0</v>
      </c>
    </row>
    <row r="284" spans="1:11" x14ac:dyDescent="0.35">
      <c r="A284" s="38" t="s">
        <v>32</v>
      </c>
      <c r="B284" s="17" t="s">
        <v>183</v>
      </c>
      <c r="C284" s="163" t="s">
        <v>34</v>
      </c>
      <c r="D284" s="20" t="s">
        <v>19</v>
      </c>
      <c r="E284" s="173">
        <v>1.0632999999999999</v>
      </c>
      <c r="F284" s="216"/>
      <c r="G284" s="217">
        <f t="shared" si="21"/>
        <v>0</v>
      </c>
    </row>
    <row r="285" spans="1:11" x14ac:dyDescent="0.35">
      <c r="A285" s="38" t="s">
        <v>125</v>
      </c>
      <c r="B285" s="17" t="s">
        <v>126</v>
      </c>
      <c r="C285" s="163" t="s">
        <v>34</v>
      </c>
      <c r="D285" s="20" t="s">
        <v>19</v>
      </c>
      <c r="E285" s="173">
        <v>0.1196</v>
      </c>
      <c r="F285" s="216"/>
      <c r="G285" s="217">
        <f t="shared" si="21"/>
        <v>0</v>
      </c>
    </row>
    <row r="286" spans="1:11" x14ac:dyDescent="0.35">
      <c r="A286" s="38" t="s">
        <v>92</v>
      </c>
      <c r="B286" s="17" t="s">
        <v>93</v>
      </c>
      <c r="C286" s="163" t="s">
        <v>34</v>
      </c>
      <c r="D286" s="20" t="s">
        <v>19</v>
      </c>
      <c r="E286" s="173">
        <v>0.36919999999999997</v>
      </c>
      <c r="F286" s="216"/>
      <c r="G286" s="217">
        <f t="shared" si="21"/>
        <v>0</v>
      </c>
    </row>
    <row r="287" spans="1:11" x14ac:dyDescent="0.35">
      <c r="A287" s="38" t="s">
        <v>127</v>
      </c>
      <c r="B287" s="17" t="s">
        <v>128</v>
      </c>
      <c r="C287" s="54" t="s">
        <v>83</v>
      </c>
      <c r="D287" s="20" t="s">
        <v>19</v>
      </c>
      <c r="E287" s="173">
        <v>3.9487999999999999</v>
      </c>
      <c r="F287" s="216"/>
      <c r="G287" s="217">
        <f t="shared" si="21"/>
        <v>0</v>
      </c>
    </row>
    <row r="288" spans="1:11" x14ac:dyDescent="0.35">
      <c r="A288" s="38" t="s">
        <v>94</v>
      </c>
      <c r="B288" s="17" t="s">
        <v>95</v>
      </c>
      <c r="C288" s="29" t="s">
        <v>83</v>
      </c>
      <c r="D288" s="19" t="s">
        <v>19</v>
      </c>
      <c r="E288" s="176">
        <v>14.808</v>
      </c>
      <c r="F288" s="222"/>
      <c r="G288" s="217">
        <f t="shared" si="21"/>
        <v>0</v>
      </c>
      <c r="I288" s="5" t="s">
        <v>31</v>
      </c>
      <c r="J288" s="10"/>
      <c r="K288" s="12" t="e">
        <f>(J288/$J$292)</f>
        <v>#DIV/0!</v>
      </c>
    </row>
    <row r="289" spans="1:12" x14ac:dyDescent="0.35">
      <c r="A289" s="38" t="s">
        <v>96</v>
      </c>
      <c r="B289" s="31" t="s">
        <v>97</v>
      </c>
      <c r="C289" s="29" t="s">
        <v>83</v>
      </c>
      <c r="D289" s="38" t="s">
        <v>19</v>
      </c>
      <c r="E289" s="175">
        <v>44.864400000000003</v>
      </c>
      <c r="F289" s="216"/>
      <c r="G289" s="217">
        <f t="shared" si="21"/>
        <v>0</v>
      </c>
      <c r="I289" s="5" t="s">
        <v>35</v>
      </c>
      <c r="J289" s="10"/>
      <c r="K289" s="12" t="e">
        <f>(J289/$J$292)</f>
        <v>#DIV/0!</v>
      </c>
    </row>
    <row r="290" spans="1:12" x14ac:dyDescent="0.35">
      <c r="A290" s="38" t="s">
        <v>98</v>
      </c>
      <c r="B290" s="17" t="s">
        <v>168</v>
      </c>
      <c r="C290" s="27" t="s">
        <v>34</v>
      </c>
      <c r="D290" s="19" t="s">
        <v>19</v>
      </c>
      <c r="E290" s="176">
        <v>1.6900999999999999</v>
      </c>
      <c r="F290" s="222"/>
      <c r="G290" s="217">
        <f t="shared" si="21"/>
        <v>0</v>
      </c>
      <c r="I290" s="5" t="s">
        <v>38</v>
      </c>
      <c r="J290" s="10"/>
      <c r="K290" s="12" t="e">
        <f>(J290/$J$292)</f>
        <v>#DIV/0!</v>
      </c>
    </row>
    <row r="291" spans="1:12" x14ac:dyDescent="0.35">
      <c r="A291" s="19" t="s">
        <v>103</v>
      </c>
      <c r="B291" t="s">
        <v>184</v>
      </c>
      <c r="C291" s="19" t="s">
        <v>34</v>
      </c>
      <c r="D291" s="38" t="s">
        <v>24</v>
      </c>
      <c r="E291" s="177">
        <v>1.1466000000000001</v>
      </c>
      <c r="F291" s="216"/>
      <c r="G291" s="217">
        <f t="shared" si="21"/>
        <v>0</v>
      </c>
      <c r="I291" s="80" t="s">
        <v>41</v>
      </c>
      <c r="J291" s="10"/>
      <c r="K291" s="12" t="e">
        <f>(J291/$J$292)</f>
        <v>#DIV/0!</v>
      </c>
    </row>
    <row r="292" spans="1:12" x14ac:dyDescent="0.35">
      <c r="A292" s="38" t="s">
        <v>52</v>
      </c>
      <c r="B292" s="17" t="s">
        <v>105</v>
      </c>
      <c r="C292" s="19" t="s">
        <v>34</v>
      </c>
      <c r="D292" s="38" t="s">
        <v>24</v>
      </c>
      <c r="E292" s="175">
        <v>0.76500000000000001</v>
      </c>
      <c r="F292" s="216"/>
      <c r="G292" s="217">
        <f t="shared" si="21"/>
        <v>0</v>
      </c>
      <c r="I292" s="17" t="s">
        <v>44</v>
      </c>
      <c r="J292" s="79">
        <f>SUM(J288:J291)</f>
        <v>0</v>
      </c>
      <c r="K292" s="12" t="e">
        <f>SUM(K288:K291)</f>
        <v>#DIV/0!</v>
      </c>
      <c r="L292" s="11" t="s">
        <v>45</v>
      </c>
    </row>
    <row r="293" spans="1:12" x14ac:dyDescent="0.35">
      <c r="E293" s="170"/>
    </row>
    <row r="294" spans="1:12" x14ac:dyDescent="0.35">
      <c r="A294" s="158">
        <v>98092</v>
      </c>
      <c r="B294" s="164" t="s">
        <v>185</v>
      </c>
      <c r="C294" s="25" t="s">
        <v>15</v>
      </c>
      <c r="D294" s="25"/>
      <c r="E294" s="177"/>
      <c r="F294" s="221"/>
      <c r="G294" s="221"/>
    </row>
    <row r="295" spans="1:12" x14ac:dyDescent="0.35">
      <c r="A295" s="37" t="s">
        <v>121</v>
      </c>
      <c r="B295" s="28" t="s">
        <v>122</v>
      </c>
      <c r="C295" s="20" t="s">
        <v>15</v>
      </c>
      <c r="D295" s="20" t="s">
        <v>19</v>
      </c>
      <c r="E295" s="173">
        <v>138.6</v>
      </c>
      <c r="F295" s="216"/>
      <c r="G295" s="217">
        <f>E295*F295</f>
        <v>0</v>
      </c>
    </row>
    <row r="296" spans="1:12" x14ac:dyDescent="0.35">
      <c r="A296" s="38" t="s">
        <v>73</v>
      </c>
      <c r="B296" s="28" t="s">
        <v>186</v>
      </c>
      <c r="C296" s="20" t="s">
        <v>75</v>
      </c>
      <c r="D296" s="20" t="s">
        <v>19</v>
      </c>
      <c r="E296" s="173">
        <v>3.5700000000000003E-2</v>
      </c>
      <c r="F296" s="216"/>
      <c r="G296" s="217">
        <f t="shared" ref="G296:G316" si="22">E296*F296</f>
        <v>0</v>
      </c>
    </row>
    <row r="297" spans="1:12" x14ac:dyDescent="0.35">
      <c r="A297" s="38" t="s">
        <v>76</v>
      </c>
      <c r="B297" s="28" t="s">
        <v>77</v>
      </c>
      <c r="C297" s="20" t="s">
        <v>78</v>
      </c>
      <c r="D297" s="20" t="s">
        <v>19</v>
      </c>
      <c r="E297" s="173">
        <v>0.77700000000000002</v>
      </c>
      <c r="F297" s="216"/>
      <c r="G297" s="217">
        <f t="shared" si="22"/>
        <v>0</v>
      </c>
    </row>
    <row r="298" spans="1:12" x14ac:dyDescent="0.35">
      <c r="A298" s="38" t="s">
        <v>79</v>
      </c>
      <c r="B298" s="28" t="s">
        <v>80</v>
      </c>
      <c r="C298" s="20" t="s">
        <v>78</v>
      </c>
      <c r="D298" s="20" t="s">
        <v>19</v>
      </c>
      <c r="E298" s="173">
        <v>0.92400000000000004</v>
      </c>
      <c r="F298" s="216"/>
      <c r="G298" s="217">
        <f t="shared" si="22"/>
        <v>0</v>
      </c>
    </row>
    <row r="299" spans="1:12" x14ac:dyDescent="0.35">
      <c r="A299" s="38" t="s">
        <v>145</v>
      </c>
      <c r="B299" s="28" t="s">
        <v>187</v>
      </c>
      <c r="C299" s="20" t="s">
        <v>34</v>
      </c>
      <c r="D299" s="20" t="s">
        <v>19</v>
      </c>
      <c r="E299" s="173">
        <v>5.3962000000000003</v>
      </c>
      <c r="F299" s="216"/>
      <c r="G299" s="217">
        <f t="shared" si="22"/>
        <v>0</v>
      </c>
    </row>
    <row r="300" spans="1:12" x14ac:dyDescent="0.35">
      <c r="A300" s="38" t="s">
        <v>81</v>
      </c>
      <c r="B300" s="28" t="s">
        <v>82</v>
      </c>
      <c r="C300" s="20" t="s">
        <v>83</v>
      </c>
      <c r="D300" s="20" t="s">
        <v>19</v>
      </c>
      <c r="E300" s="173">
        <v>8.1900000000000001E-2</v>
      </c>
      <c r="F300" s="216"/>
      <c r="G300" s="217">
        <f t="shared" si="22"/>
        <v>0</v>
      </c>
    </row>
    <row r="301" spans="1:12" ht="29" x14ac:dyDescent="0.35">
      <c r="A301" s="52" t="s">
        <v>182</v>
      </c>
      <c r="B301" s="60" t="s">
        <v>63</v>
      </c>
      <c r="C301" s="20" t="s">
        <v>18</v>
      </c>
      <c r="D301" s="20" t="s">
        <v>19</v>
      </c>
      <c r="E301" s="173">
        <v>1.2512000000000001</v>
      </c>
      <c r="F301" s="216"/>
      <c r="G301" s="217">
        <f t="shared" si="22"/>
        <v>0</v>
      </c>
    </row>
    <row r="302" spans="1:12" ht="29" x14ac:dyDescent="0.35">
      <c r="A302" s="52" t="s">
        <v>20</v>
      </c>
      <c r="B302" s="60" t="s">
        <v>17</v>
      </c>
      <c r="C302" s="20" t="s">
        <v>21</v>
      </c>
      <c r="D302" s="20" t="s">
        <v>19</v>
      </c>
      <c r="E302" s="173">
        <v>2.5499000000000001</v>
      </c>
      <c r="F302" s="216"/>
      <c r="G302" s="217">
        <f t="shared" si="22"/>
        <v>0</v>
      </c>
    </row>
    <row r="303" spans="1:12" x14ac:dyDescent="0.35">
      <c r="A303" s="52" t="s">
        <v>85</v>
      </c>
      <c r="B303" s="28" t="s">
        <v>86</v>
      </c>
      <c r="C303" s="20" t="s">
        <v>78</v>
      </c>
      <c r="D303" s="20" t="s">
        <v>19</v>
      </c>
      <c r="E303" s="173">
        <v>2.8980000000000001</v>
      </c>
      <c r="F303" s="216"/>
      <c r="G303" s="217">
        <f t="shared" si="22"/>
        <v>0</v>
      </c>
    </row>
    <row r="304" spans="1:12" x14ac:dyDescent="0.35">
      <c r="A304" s="38" t="s">
        <v>123</v>
      </c>
      <c r="B304" s="28" t="s">
        <v>124</v>
      </c>
      <c r="C304" s="20" t="s">
        <v>15</v>
      </c>
      <c r="D304" s="20" t="s">
        <v>19</v>
      </c>
      <c r="E304" s="173">
        <v>207.69380000000001</v>
      </c>
      <c r="F304" s="216"/>
      <c r="G304" s="217">
        <f t="shared" si="22"/>
        <v>0</v>
      </c>
    </row>
    <row r="305" spans="1:12" x14ac:dyDescent="0.35">
      <c r="A305" s="38" t="s">
        <v>89</v>
      </c>
      <c r="B305" s="28" t="s">
        <v>90</v>
      </c>
      <c r="C305" s="20" t="s">
        <v>34</v>
      </c>
      <c r="D305" s="20" t="s">
        <v>19</v>
      </c>
      <c r="E305" s="173">
        <v>0.2082</v>
      </c>
      <c r="F305" s="216"/>
      <c r="G305" s="217">
        <f t="shared" si="22"/>
        <v>0</v>
      </c>
    </row>
    <row r="306" spans="1:12" x14ac:dyDescent="0.35">
      <c r="A306" s="38" t="s">
        <v>25</v>
      </c>
      <c r="B306" s="28" t="s">
        <v>26</v>
      </c>
      <c r="C306" s="20" t="s">
        <v>27</v>
      </c>
      <c r="D306" s="20" t="s">
        <v>28</v>
      </c>
      <c r="E306" s="173">
        <v>54.4544</v>
      </c>
      <c r="F306" s="216"/>
      <c r="G306" s="217">
        <f t="shared" si="22"/>
        <v>0</v>
      </c>
    </row>
    <row r="307" spans="1:12" x14ac:dyDescent="0.35">
      <c r="A307" s="38" t="s">
        <v>29</v>
      </c>
      <c r="B307" s="28" t="s">
        <v>30</v>
      </c>
      <c r="C307" s="20" t="s">
        <v>27</v>
      </c>
      <c r="D307" s="20" t="s">
        <v>28</v>
      </c>
      <c r="E307" s="173">
        <v>42.785600000000002</v>
      </c>
      <c r="F307" s="216"/>
      <c r="G307" s="217">
        <f t="shared" si="22"/>
        <v>0</v>
      </c>
    </row>
    <row r="308" spans="1:12" x14ac:dyDescent="0.35">
      <c r="A308" s="38" t="s">
        <v>32</v>
      </c>
      <c r="B308" s="28" t="s">
        <v>33</v>
      </c>
      <c r="C308" s="20" t="s">
        <v>34</v>
      </c>
      <c r="D308" s="20" t="s">
        <v>19</v>
      </c>
      <c r="E308" s="173">
        <v>1.2005999999999999</v>
      </c>
      <c r="F308" s="216"/>
      <c r="G308" s="217">
        <f t="shared" si="22"/>
        <v>0</v>
      </c>
    </row>
    <row r="309" spans="1:12" x14ac:dyDescent="0.35">
      <c r="A309" s="38" t="s">
        <v>125</v>
      </c>
      <c r="B309" s="28" t="s">
        <v>188</v>
      </c>
      <c r="C309" s="20" t="s">
        <v>34</v>
      </c>
      <c r="D309" s="20" t="s">
        <v>19</v>
      </c>
      <c r="E309" s="173">
        <v>0.1196</v>
      </c>
      <c r="F309" s="216"/>
      <c r="G309" s="217">
        <f t="shared" si="22"/>
        <v>0</v>
      </c>
    </row>
    <row r="310" spans="1:12" x14ac:dyDescent="0.35">
      <c r="A310" s="38" t="s">
        <v>92</v>
      </c>
      <c r="B310" s="28" t="s">
        <v>189</v>
      </c>
      <c r="C310" s="20" t="s">
        <v>34</v>
      </c>
      <c r="D310" s="20" t="s">
        <v>19</v>
      </c>
      <c r="E310" s="173">
        <v>0.40610000000000002</v>
      </c>
      <c r="F310" s="216"/>
      <c r="G310" s="217">
        <f t="shared" si="22"/>
        <v>0</v>
      </c>
    </row>
    <row r="311" spans="1:12" x14ac:dyDescent="0.35">
      <c r="A311" s="38" t="s">
        <v>127</v>
      </c>
      <c r="B311" s="28" t="s">
        <v>128</v>
      </c>
      <c r="C311" s="20" t="s">
        <v>83</v>
      </c>
      <c r="D311" s="20" t="s">
        <v>19</v>
      </c>
      <c r="E311" s="173">
        <v>3.9487999999999999</v>
      </c>
      <c r="F311" s="216"/>
      <c r="G311" s="217">
        <f t="shared" si="22"/>
        <v>0</v>
      </c>
    </row>
    <row r="312" spans="1:12" x14ac:dyDescent="0.35">
      <c r="A312" s="38" t="s">
        <v>94</v>
      </c>
      <c r="B312" s="28" t="s">
        <v>190</v>
      </c>
      <c r="C312" s="20" t="s">
        <v>83</v>
      </c>
      <c r="D312" s="20" t="s">
        <v>19</v>
      </c>
      <c r="E312" s="173">
        <v>16.288799999999998</v>
      </c>
      <c r="F312" s="216"/>
      <c r="G312" s="217">
        <f t="shared" si="22"/>
        <v>0</v>
      </c>
      <c r="I312" s="5" t="s">
        <v>31</v>
      </c>
      <c r="J312" s="10"/>
      <c r="K312" s="12" t="e">
        <f>(J312/$J$316)</f>
        <v>#DIV/0!</v>
      </c>
    </row>
    <row r="313" spans="1:12" x14ac:dyDescent="0.35">
      <c r="A313" s="38" t="s">
        <v>96</v>
      </c>
      <c r="B313" s="28" t="s">
        <v>97</v>
      </c>
      <c r="C313" s="20" t="s">
        <v>83</v>
      </c>
      <c r="D313" s="20" t="s">
        <v>19</v>
      </c>
      <c r="E313" s="173">
        <v>53.148400000000002</v>
      </c>
      <c r="F313" s="216"/>
      <c r="G313" s="217">
        <f t="shared" si="22"/>
        <v>0</v>
      </c>
      <c r="I313" s="5" t="s">
        <v>35</v>
      </c>
      <c r="J313" s="10"/>
      <c r="K313" s="12" t="e">
        <f>(J313/$J$316)</f>
        <v>#DIV/0!</v>
      </c>
    </row>
    <row r="314" spans="1:12" x14ac:dyDescent="0.35">
      <c r="A314" s="38" t="s">
        <v>98</v>
      </c>
      <c r="B314" s="28" t="s">
        <v>108</v>
      </c>
      <c r="C314" s="20" t="s">
        <v>34</v>
      </c>
      <c r="D314" s="20" t="s">
        <v>19</v>
      </c>
      <c r="E314" s="173">
        <v>2.0022000000000002</v>
      </c>
      <c r="F314" s="216"/>
      <c r="G314" s="217">
        <f>E314*F314</f>
        <v>0</v>
      </c>
      <c r="I314" s="5" t="s">
        <v>38</v>
      </c>
      <c r="J314" s="10"/>
      <c r="K314" s="12" t="e">
        <f>(J314/$J$316)</f>
        <v>#DIV/0!</v>
      </c>
    </row>
    <row r="315" spans="1:12" x14ac:dyDescent="0.35">
      <c r="A315" s="38" t="s">
        <v>103</v>
      </c>
      <c r="B315" s="28" t="s">
        <v>104</v>
      </c>
      <c r="C315" s="20" t="s">
        <v>34</v>
      </c>
      <c r="D315" s="20" t="s">
        <v>24</v>
      </c>
      <c r="E315" s="173">
        <v>1.3847</v>
      </c>
      <c r="F315" s="216"/>
      <c r="G315" s="217">
        <f t="shared" si="22"/>
        <v>0</v>
      </c>
      <c r="I315" s="80" t="s">
        <v>41</v>
      </c>
      <c r="J315" s="10"/>
      <c r="K315" s="12" t="e">
        <f>(J315/$J$316)</f>
        <v>#DIV/0!</v>
      </c>
    </row>
    <row r="316" spans="1:12" x14ac:dyDescent="0.35">
      <c r="A316" s="38" t="s">
        <v>52</v>
      </c>
      <c r="B316" s="28" t="s">
        <v>105</v>
      </c>
      <c r="C316" s="20" t="s">
        <v>34</v>
      </c>
      <c r="D316" s="20" t="s">
        <v>24</v>
      </c>
      <c r="E316" s="173">
        <v>0.93100000000000005</v>
      </c>
      <c r="F316" s="216"/>
      <c r="G316" s="217">
        <f t="shared" si="22"/>
        <v>0</v>
      </c>
      <c r="I316" s="17" t="s">
        <v>44</v>
      </c>
      <c r="J316" s="79">
        <f>SUM(J312:J315)</f>
        <v>0</v>
      </c>
      <c r="K316" s="12" t="e">
        <f>SUM(K312:K315)</f>
        <v>#DIV/0!</v>
      </c>
      <c r="L316" s="11" t="s">
        <v>45</v>
      </c>
    </row>
    <row r="317" spans="1:12" x14ac:dyDescent="0.35">
      <c r="E317" s="170"/>
    </row>
    <row r="318" spans="1:12" x14ac:dyDescent="0.35">
      <c r="A318" s="158">
        <v>98093</v>
      </c>
      <c r="B318" s="164" t="s">
        <v>191</v>
      </c>
      <c r="C318" s="25" t="s">
        <v>15</v>
      </c>
      <c r="D318" s="53"/>
      <c r="E318" s="173"/>
      <c r="F318" s="232"/>
      <c r="G318" s="221"/>
    </row>
    <row r="319" spans="1:12" x14ac:dyDescent="0.35">
      <c r="A319" s="19" t="s">
        <v>121</v>
      </c>
      <c r="B319" s="17" t="s">
        <v>122</v>
      </c>
      <c r="C319" s="19" t="s">
        <v>15</v>
      </c>
      <c r="D319" s="38" t="s">
        <v>19</v>
      </c>
      <c r="E319" s="173">
        <v>159.6</v>
      </c>
      <c r="F319" s="216"/>
      <c r="G319" s="217">
        <f t="shared" ref="G319:G340" si="23">E319*F319</f>
        <v>0</v>
      </c>
    </row>
    <row r="320" spans="1:12" x14ac:dyDescent="0.35">
      <c r="A320" s="19" t="s">
        <v>73</v>
      </c>
      <c r="B320" s="17" t="s">
        <v>107</v>
      </c>
      <c r="C320" s="20" t="s">
        <v>75</v>
      </c>
      <c r="D320" s="52" t="s">
        <v>19</v>
      </c>
      <c r="E320" s="173">
        <v>4.0800000000000003E-2</v>
      </c>
      <c r="F320" s="216"/>
      <c r="G320" s="217">
        <f t="shared" si="23"/>
        <v>0</v>
      </c>
    </row>
    <row r="321" spans="1:11" x14ac:dyDescent="0.35">
      <c r="A321" s="19" t="s">
        <v>76</v>
      </c>
      <c r="B321" s="17" t="s">
        <v>77</v>
      </c>
      <c r="C321" s="20" t="s">
        <v>78</v>
      </c>
      <c r="D321" s="52" t="s">
        <v>19</v>
      </c>
      <c r="E321" s="173">
        <v>0.88800000000000001</v>
      </c>
      <c r="F321" s="216"/>
      <c r="G321" s="217">
        <f t="shared" si="23"/>
        <v>0</v>
      </c>
    </row>
    <row r="322" spans="1:11" x14ac:dyDescent="0.35">
      <c r="A322" s="19" t="s">
        <v>79</v>
      </c>
      <c r="B322" s="17" t="s">
        <v>80</v>
      </c>
      <c r="C322" s="20" t="s">
        <v>78</v>
      </c>
      <c r="D322" s="52" t="s">
        <v>19</v>
      </c>
      <c r="E322" s="173">
        <v>1.056</v>
      </c>
      <c r="F322" s="216"/>
      <c r="G322" s="217">
        <f t="shared" si="23"/>
        <v>0</v>
      </c>
    </row>
    <row r="323" spans="1:11" x14ac:dyDescent="0.35">
      <c r="A323" s="19" t="s">
        <v>145</v>
      </c>
      <c r="B323" s="17" t="s">
        <v>146</v>
      </c>
      <c r="C323" s="20" t="s">
        <v>34</v>
      </c>
      <c r="D323" s="52" t="s">
        <v>19</v>
      </c>
      <c r="E323" s="173">
        <v>6.681</v>
      </c>
      <c r="F323" s="216"/>
      <c r="G323" s="217">
        <f t="shared" si="23"/>
        <v>0</v>
      </c>
    </row>
    <row r="324" spans="1:11" x14ac:dyDescent="0.35">
      <c r="A324" s="19" t="s">
        <v>81</v>
      </c>
      <c r="B324" s="17" t="s">
        <v>82</v>
      </c>
      <c r="C324" s="20" t="s">
        <v>83</v>
      </c>
      <c r="D324" s="52" t="s">
        <v>19</v>
      </c>
      <c r="E324" s="173">
        <v>9.3600000000000003E-2</v>
      </c>
      <c r="F324" s="216"/>
      <c r="G324" s="217">
        <f t="shared" si="23"/>
        <v>0</v>
      </c>
    </row>
    <row r="325" spans="1:11" ht="29" x14ac:dyDescent="0.35">
      <c r="A325" s="20" t="s">
        <v>182</v>
      </c>
      <c r="B325" s="18" t="s">
        <v>63</v>
      </c>
      <c r="C325" s="20" t="s">
        <v>18</v>
      </c>
      <c r="D325" s="52" t="s">
        <v>19</v>
      </c>
      <c r="E325" s="173">
        <v>1.5409999999999999</v>
      </c>
      <c r="F325" s="216"/>
      <c r="G325" s="217">
        <f t="shared" si="23"/>
        <v>0</v>
      </c>
    </row>
    <row r="326" spans="1:11" ht="29" x14ac:dyDescent="0.35">
      <c r="A326" s="20" t="s">
        <v>20</v>
      </c>
      <c r="B326" s="18" t="s">
        <v>17</v>
      </c>
      <c r="C326" s="20" t="s">
        <v>21</v>
      </c>
      <c r="D326" s="52" t="s">
        <v>19</v>
      </c>
      <c r="E326" s="173">
        <v>3.1404000000000001</v>
      </c>
      <c r="F326" s="216"/>
      <c r="G326" s="217">
        <f t="shared" si="23"/>
        <v>0</v>
      </c>
    </row>
    <row r="327" spans="1:11" x14ac:dyDescent="0.35">
      <c r="A327" s="20" t="s">
        <v>85</v>
      </c>
      <c r="B327" s="17" t="s">
        <v>86</v>
      </c>
      <c r="C327" s="20" t="s">
        <v>78</v>
      </c>
      <c r="D327" s="52" t="s">
        <v>19</v>
      </c>
      <c r="E327" s="173">
        <v>3.3119999999999998</v>
      </c>
      <c r="F327" s="216"/>
      <c r="G327" s="217">
        <f t="shared" si="23"/>
        <v>0</v>
      </c>
    </row>
    <row r="328" spans="1:11" x14ac:dyDescent="0.35">
      <c r="A328" s="19" t="s">
        <v>123</v>
      </c>
      <c r="B328" s="17" t="s">
        <v>124</v>
      </c>
      <c r="C328" s="19" t="s">
        <v>15</v>
      </c>
      <c r="D328" s="38" t="s">
        <v>19</v>
      </c>
      <c r="E328" s="173">
        <v>239.19380000000001</v>
      </c>
      <c r="F328" s="216"/>
      <c r="G328" s="217">
        <f t="shared" si="23"/>
        <v>0</v>
      </c>
    </row>
    <row r="329" spans="1:11" x14ac:dyDescent="0.35">
      <c r="A329" s="19" t="s">
        <v>89</v>
      </c>
      <c r="B329" s="17" t="s">
        <v>90</v>
      </c>
      <c r="C329" s="20" t="s">
        <v>34</v>
      </c>
      <c r="D329" s="52" t="s">
        <v>19</v>
      </c>
      <c r="E329" s="173">
        <v>0.24179999999999999</v>
      </c>
      <c r="F329" s="216"/>
      <c r="G329" s="217">
        <f t="shared" si="23"/>
        <v>0</v>
      </c>
    </row>
    <row r="330" spans="1:11" x14ac:dyDescent="0.35">
      <c r="A330" s="19" t="s">
        <v>25</v>
      </c>
      <c r="B330" s="17" t="s">
        <v>26</v>
      </c>
      <c r="C330" s="20" t="s">
        <v>27</v>
      </c>
      <c r="D330" s="52" t="s">
        <v>28</v>
      </c>
      <c r="E330" s="173">
        <v>63.591099999999997</v>
      </c>
      <c r="F330" s="216"/>
      <c r="G330" s="217">
        <f t="shared" si="23"/>
        <v>0</v>
      </c>
    </row>
    <row r="331" spans="1:11" x14ac:dyDescent="0.35">
      <c r="A331" s="19" t="s">
        <v>29</v>
      </c>
      <c r="B331" s="17" t="s">
        <v>30</v>
      </c>
      <c r="C331" s="20" t="s">
        <v>27</v>
      </c>
      <c r="D331" s="52" t="s">
        <v>28</v>
      </c>
      <c r="E331" s="173">
        <v>49.964500000000001</v>
      </c>
      <c r="F331" s="216"/>
      <c r="G331" s="217">
        <f t="shared" si="23"/>
        <v>0</v>
      </c>
    </row>
    <row r="332" spans="1:11" x14ac:dyDescent="0.35">
      <c r="A332" s="19" t="s">
        <v>32</v>
      </c>
      <c r="B332" s="17" t="s">
        <v>33</v>
      </c>
      <c r="C332" s="20" t="s">
        <v>34</v>
      </c>
      <c r="D332" s="52" t="s">
        <v>19</v>
      </c>
      <c r="E332" s="173">
        <v>1.4025000000000001</v>
      </c>
      <c r="F332" s="216"/>
      <c r="G332" s="217">
        <f t="shared" si="23"/>
        <v>0</v>
      </c>
    </row>
    <row r="333" spans="1:11" x14ac:dyDescent="0.35">
      <c r="A333" s="19" t="s">
        <v>125</v>
      </c>
      <c r="B333" s="17" t="s">
        <v>126</v>
      </c>
      <c r="C333" s="20" t="s">
        <v>34</v>
      </c>
      <c r="D333" s="52" t="s">
        <v>19</v>
      </c>
      <c r="E333" s="173">
        <v>0.1196</v>
      </c>
      <c r="F333" s="216"/>
      <c r="G333" s="217">
        <f t="shared" si="23"/>
        <v>0</v>
      </c>
    </row>
    <row r="334" spans="1:11" x14ac:dyDescent="0.35">
      <c r="A334" s="19" t="s">
        <v>92</v>
      </c>
      <c r="B334" s="17" t="s">
        <v>93</v>
      </c>
      <c r="C334" s="20" t="s">
        <v>34</v>
      </c>
      <c r="D334" s="52" t="s">
        <v>19</v>
      </c>
      <c r="E334" s="173">
        <v>0.46760000000000002</v>
      </c>
      <c r="F334" s="216"/>
      <c r="G334" s="217">
        <f t="shared" si="23"/>
        <v>0</v>
      </c>
    </row>
    <row r="335" spans="1:11" x14ac:dyDescent="0.35">
      <c r="A335" s="19" t="s">
        <v>127</v>
      </c>
      <c r="B335" s="17" t="s">
        <v>128</v>
      </c>
      <c r="C335" s="20" t="s">
        <v>83</v>
      </c>
      <c r="D335" s="52" t="s">
        <v>19</v>
      </c>
      <c r="E335" s="173">
        <v>3.9487999999999999</v>
      </c>
      <c r="F335" s="216"/>
      <c r="G335" s="217">
        <f t="shared" si="23"/>
        <v>0</v>
      </c>
    </row>
    <row r="336" spans="1:11" x14ac:dyDescent="0.35">
      <c r="A336" s="19" t="s">
        <v>94</v>
      </c>
      <c r="B336" s="17" t="s">
        <v>95</v>
      </c>
      <c r="C336" s="19" t="s">
        <v>83</v>
      </c>
      <c r="D336" s="38" t="s">
        <v>19</v>
      </c>
      <c r="E336" s="173">
        <v>18.756799999999998</v>
      </c>
      <c r="F336" s="216"/>
      <c r="G336" s="217">
        <f t="shared" si="23"/>
        <v>0</v>
      </c>
      <c r="I336" s="5" t="s">
        <v>31</v>
      </c>
      <c r="J336" s="10"/>
      <c r="K336" s="12" t="e">
        <f>(J336/$J$340)</f>
        <v>#DIV/0!</v>
      </c>
    </row>
    <row r="337" spans="1:12" x14ac:dyDescent="0.35">
      <c r="A337" s="19" t="s">
        <v>96</v>
      </c>
      <c r="B337" s="17" t="s">
        <v>97</v>
      </c>
      <c r="C337" s="19" t="s">
        <v>83</v>
      </c>
      <c r="D337" s="38" t="s">
        <v>19</v>
      </c>
      <c r="E337" s="173">
        <v>63.176400000000001</v>
      </c>
      <c r="F337" s="216"/>
      <c r="G337" s="217">
        <f t="shared" si="23"/>
        <v>0</v>
      </c>
      <c r="I337" s="5" t="s">
        <v>35</v>
      </c>
      <c r="J337" s="10"/>
      <c r="K337" s="12" t="e">
        <f>(J337/$J$340)</f>
        <v>#DIV/0!</v>
      </c>
    </row>
    <row r="338" spans="1:12" x14ac:dyDescent="0.35">
      <c r="A338" s="19" t="s">
        <v>98</v>
      </c>
      <c r="B338" s="17" t="s">
        <v>192</v>
      </c>
      <c r="C338" s="19" t="s">
        <v>34</v>
      </c>
      <c r="D338" s="38" t="s">
        <v>19</v>
      </c>
      <c r="E338" s="173">
        <v>2.38</v>
      </c>
      <c r="F338" s="216"/>
      <c r="G338" s="217">
        <f t="shared" si="23"/>
        <v>0</v>
      </c>
      <c r="I338" s="5" t="s">
        <v>38</v>
      </c>
      <c r="J338" s="10"/>
      <c r="K338" s="12" t="e">
        <f>(J338/$J$340)</f>
        <v>#DIV/0!</v>
      </c>
    </row>
    <row r="339" spans="1:12" x14ac:dyDescent="0.35">
      <c r="A339" s="19" t="s">
        <v>103</v>
      </c>
      <c r="B339" s="17" t="s">
        <v>104</v>
      </c>
      <c r="C339" s="19" t="s">
        <v>34</v>
      </c>
      <c r="D339" s="38" t="s">
        <v>24</v>
      </c>
      <c r="E339" s="173">
        <v>1.6617</v>
      </c>
      <c r="F339" s="216"/>
      <c r="G339" s="217">
        <f t="shared" si="23"/>
        <v>0</v>
      </c>
      <c r="I339" s="80" t="s">
        <v>41</v>
      </c>
      <c r="J339" s="10"/>
      <c r="K339" s="12" t="e">
        <f>(J339/$J$340)</f>
        <v>#DIV/0!</v>
      </c>
    </row>
    <row r="340" spans="1:12" x14ac:dyDescent="0.35">
      <c r="A340" s="19" t="s">
        <v>52</v>
      </c>
      <c r="B340" s="17" t="s">
        <v>105</v>
      </c>
      <c r="C340" s="19" t="s">
        <v>34</v>
      </c>
      <c r="D340" s="38" t="s">
        <v>24</v>
      </c>
      <c r="E340" s="173">
        <v>1.121</v>
      </c>
      <c r="F340" s="216"/>
      <c r="G340" s="217">
        <f t="shared" si="23"/>
        <v>0</v>
      </c>
      <c r="I340" s="17" t="s">
        <v>44</v>
      </c>
      <c r="J340" s="79">
        <f>SUM(J336:J339)</f>
        <v>0</v>
      </c>
      <c r="K340" s="12" t="e">
        <f>SUM(K336:K339)</f>
        <v>#DIV/0!</v>
      </c>
      <c r="L340" s="11" t="s">
        <v>45</v>
      </c>
    </row>
  </sheetData>
  <mergeCells count="6">
    <mergeCell ref="A6:H6"/>
    <mergeCell ref="A8:E8"/>
    <mergeCell ref="A9:G9"/>
    <mergeCell ref="N20:Q20"/>
    <mergeCell ref="O22:X22"/>
    <mergeCell ref="A10:G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4B20-86BE-4FDC-B79A-59E42642AD87}">
  <dimension ref="A1:X178"/>
  <sheetViews>
    <sheetView showGridLines="0" zoomScale="80" zoomScaleNormal="80" workbookViewId="0">
      <selection activeCell="A9" sqref="A9:G9"/>
    </sheetView>
  </sheetViews>
  <sheetFormatPr defaultRowHeight="14.5" x14ac:dyDescent="0.35"/>
  <cols>
    <col min="1" max="1" width="21.26953125" bestFit="1" customWidth="1"/>
    <col min="2" max="2" width="176.54296875" customWidth="1"/>
    <col min="5" max="5" width="12.26953125" style="176" bestFit="1" customWidth="1"/>
    <col min="6" max="6" width="15.7265625" style="209" bestFit="1" customWidth="1"/>
    <col min="7" max="7" width="12.1796875" style="209" bestFit="1" customWidth="1"/>
    <col min="9" max="9" width="29.1796875" bestFit="1" customWidth="1"/>
    <col min="10" max="10" width="11.453125" bestFit="1" customWidth="1"/>
    <col min="12" max="12" width="22.1796875" bestFit="1" customWidth="1"/>
  </cols>
  <sheetData>
    <row r="1" spans="1:22" ht="15" thickBot="1" x14ac:dyDescent="0.4"/>
    <row r="2" spans="1:22" ht="29" thickBot="1" x14ac:dyDescent="0.7">
      <c r="A2" s="3"/>
      <c r="I2" s="198" t="s">
        <v>193</v>
      </c>
      <c r="J2" s="199">
        <f>J23+J34+J45+J56+J71+J85+J99+J113+J130+J146+J162+J178</f>
        <v>0</v>
      </c>
    </row>
    <row r="3" spans="1:22" x14ac:dyDescent="0.35">
      <c r="C3" s="103"/>
      <c r="D3" t="s">
        <v>1</v>
      </c>
      <c r="E3" s="170"/>
    </row>
    <row r="4" spans="1:22" x14ac:dyDescent="0.35">
      <c r="C4" s="102"/>
      <c r="D4" t="s">
        <v>240</v>
      </c>
      <c r="E4" s="170"/>
    </row>
    <row r="5" spans="1:22" x14ac:dyDescent="0.35">
      <c r="C5" s="146"/>
      <c r="D5" t="s">
        <v>2</v>
      </c>
      <c r="E5" s="170"/>
    </row>
    <row r="6" spans="1:22" s="4" customFormat="1" ht="27" customHeight="1" x14ac:dyDescent="0.35">
      <c r="A6" s="253" t="s">
        <v>242</v>
      </c>
      <c r="B6" s="253"/>
      <c r="C6" s="253"/>
      <c r="D6" s="253"/>
      <c r="E6" s="253"/>
      <c r="F6" s="253"/>
      <c r="G6" s="253"/>
      <c r="H6" s="25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5">
      <c r="B7" s="2"/>
      <c r="C7" s="2"/>
      <c r="D7" s="2"/>
      <c r="E7" s="185"/>
      <c r="F7" s="210"/>
      <c r="G7" s="2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35">
      <c r="A8" s="254" t="s">
        <v>238</v>
      </c>
      <c r="B8" s="254"/>
      <c r="C8" s="254"/>
      <c r="D8" s="254"/>
      <c r="E8" s="254"/>
      <c r="F8" s="252"/>
      <c r="G8" s="25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5">
      <c r="A9" s="254" t="s">
        <v>244</v>
      </c>
      <c r="B9" s="254"/>
      <c r="C9" s="254"/>
      <c r="D9" s="254"/>
      <c r="E9" s="254"/>
      <c r="F9" s="254"/>
      <c r="G9" s="25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5">
      <c r="A10" s="254" t="s">
        <v>239</v>
      </c>
      <c r="B10" s="254"/>
      <c r="C10" s="254"/>
      <c r="D10" s="254"/>
      <c r="E10" s="254"/>
      <c r="F10" s="254"/>
      <c r="G10" s="254"/>
      <c r="H10" s="2"/>
      <c r="I10" s="2"/>
      <c r="J10" s="2"/>
      <c r="K10" s="2"/>
      <c r="L10" s="2"/>
      <c r="M10" s="2"/>
      <c r="N10" s="2"/>
      <c r="P10" s="2"/>
      <c r="Q10" s="2"/>
      <c r="R10" s="2"/>
      <c r="S10" s="2"/>
      <c r="T10" s="2"/>
      <c r="U10" s="2"/>
      <c r="V10" s="2"/>
    </row>
    <row r="11" spans="1:22" ht="15" customHeight="1" x14ac:dyDescent="0.35">
      <c r="B11" s="2"/>
      <c r="C11" s="2"/>
      <c r="D11" s="2"/>
      <c r="E11" s="185"/>
      <c r="F11" s="210"/>
      <c r="G11" s="210"/>
      <c r="H11" s="2"/>
      <c r="I11" s="2"/>
      <c r="J11" s="2"/>
      <c r="K11" s="2"/>
      <c r="L11" s="2"/>
      <c r="M11" s="2"/>
      <c r="N11" s="2"/>
      <c r="P11" s="2"/>
      <c r="Q11" s="2"/>
      <c r="R11" s="2"/>
      <c r="S11" s="2"/>
      <c r="T11" s="2"/>
      <c r="U11" s="2"/>
      <c r="V11" s="2"/>
    </row>
    <row r="13" spans="1:22" x14ac:dyDescent="0.35">
      <c r="A13" s="207" t="s">
        <v>4</v>
      </c>
      <c r="B13" s="207" t="s">
        <v>5</v>
      </c>
      <c r="C13" s="207" t="s">
        <v>6</v>
      </c>
      <c r="D13" s="207" t="s">
        <v>7</v>
      </c>
      <c r="E13" s="208" t="s">
        <v>8</v>
      </c>
      <c r="F13" s="228" t="s">
        <v>9</v>
      </c>
      <c r="G13" s="228" t="s">
        <v>10</v>
      </c>
    </row>
    <row r="14" spans="1:22" x14ac:dyDescent="0.35">
      <c r="A14" s="104">
        <v>98062</v>
      </c>
      <c r="B14" s="136" t="s">
        <v>194</v>
      </c>
      <c r="C14" s="40" t="s">
        <v>15</v>
      </c>
      <c r="D14" s="31"/>
      <c r="E14" s="177"/>
      <c r="F14" s="222"/>
      <c r="G14" s="222"/>
    </row>
    <row r="15" spans="1:22" ht="29" x14ac:dyDescent="0.35">
      <c r="A15" s="20" t="s">
        <v>16</v>
      </c>
      <c r="B15" s="85" t="s">
        <v>63</v>
      </c>
      <c r="C15" s="20" t="s">
        <v>18</v>
      </c>
      <c r="D15" s="20" t="s">
        <v>19</v>
      </c>
      <c r="E15" s="173">
        <v>0.40189999999999998</v>
      </c>
      <c r="F15" s="216"/>
      <c r="G15" s="220">
        <f>E15*F15</f>
        <v>0</v>
      </c>
    </row>
    <row r="16" spans="1:22" ht="29" x14ac:dyDescent="0.35">
      <c r="A16" s="25" t="s">
        <v>20</v>
      </c>
      <c r="B16" s="76" t="s">
        <v>17</v>
      </c>
      <c r="C16" s="25" t="s">
        <v>21</v>
      </c>
      <c r="D16" s="25" t="s">
        <v>19</v>
      </c>
      <c r="E16" s="174">
        <v>0.81899999999999995</v>
      </c>
      <c r="F16" s="232"/>
      <c r="G16" s="219">
        <f t="shared" ref="G16:G23" si="0">E16*F16</f>
        <v>0</v>
      </c>
    </row>
    <row r="17" spans="1:24" x14ac:dyDescent="0.35">
      <c r="A17" s="20" t="s">
        <v>195</v>
      </c>
      <c r="B17" s="18" t="s">
        <v>241</v>
      </c>
      <c r="C17" s="20" t="s">
        <v>15</v>
      </c>
      <c r="D17" s="20" t="s">
        <v>24</v>
      </c>
      <c r="E17" s="173">
        <v>4</v>
      </c>
      <c r="F17" s="222"/>
      <c r="G17" s="220">
        <f t="shared" si="0"/>
        <v>0</v>
      </c>
    </row>
    <row r="18" spans="1:24" x14ac:dyDescent="0.35">
      <c r="A18" s="20" t="s">
        <v>196</v>
      </c>
      <c r="B18" s="17" t="s">
        <v>26</v>
      </c>
      <c r="C18" s="19" t="s">
        <v>27</v>
      </c>
      <c r="D18" s="19" t="s">
        <v>28</v>
      </c>
      <c r="E18" s="175">
        <v>1.0448999999999999</v>
      </c>
      <c r="F18" s="222"/>
      <c r="G18" s="220">
        <f t="shared" si="0"/>
        <v>0</v>
      </c>
    </row>
    <row r="19" spans="1:24" x14ac:dyDescent="0.35">
      <c r="A19" s="45" t="s">
        <v>29</v>
      </c>
      <c r="B19" s="17" t="s">
        <v>30</v>
      </c>
      <c r="C19" s="19" t="s">
        <v>27</v>
      </c>
      <c r="D19" s="19" t="s">
        <v>28</v>
      </c>
      <c r="E19" s="175">
        <v>0.82099999999999995</v>
      </c>
      <c r="F19" s="222"/>
      <c r="G19" s="220">
        <f t="shared" si="0"/>
        <v>0</v>
      </c>
      <c r="I19" s="5" t="s">
        <v>31</v>
      </c>
      <c r="J19" s="10"/>
      <c r="K19" s="12" t="e">
        <f>(J19/$J$23)</f>
        <v>#DIV/0!</v>
      </c>
    </row>
    <row r="20" spans="1:24" x14ac:dyDescent="0.35">
      <c r="A20" s="45" t="s">
        <v>36</v>
      </c>
      <c r="B20" s="17" t="s">
        <v>37</v>
      </c>
      <c r="C20" s="19" t="s">
        <v>34</v>
      </c>
      <c r="D20" s="19" t="s">
        <v>24</v>
      </c>
      <c r="E20" s="175">
        <v>1.54E-2</v>
      </c>
      <c r="F20" s="222"/>
      <c r="G20" s="220">
        <f t="shared" si="0"/>
        <v>0</v>
      </c>
      <c r="I20" s="5" t="s">
        <v>35</v>
      </c>
      <c r="J20" s="10"/>
      <c r="K20" s="12" t="e">
        <f>(J20/$J$23)</f>
        <v>#DIV/0!</v>
      </c>
      <c r="N20" s="255"/>
      <c r="O20" s="255"/>
      <c r="P20" s="255"/>
      <c r="Q20" s="255"/>
    </row>
    <row r="21" spans="1:24" x14ac:dyDescent="0.35">
      <c r="A21" s="45" t="s">
        <v>59</v>
      </c>
      <c r="B21" s="17" t="s">
        <v>60</v>
      </c>
      <c r="C21" s="19" t="s">
        <v>34</v>
      </c>
      <c r="D21" s="19" t="s">
        <v>24</v>
      </c>
      <c r="E21" s="175">
        <v>0.23730000000000001</v>
      </c>
      <c r="F21" s="224"/>
      <c r="G21" s="220">
        <f t="shared" si="0"/>
        <v>0</v>
      </c>
      <c r="I21" s="5" t="s">
        <v>38</v>
      </c>
      <c r="J21" s="10"/>
      <c r="K21" s="12" t="e">
        <f>(J21/$J$23)</f>
        <v>#DIV/0!</v>
      </c>
    </row>
    <row r="22" spans="1:24" x14ac:dyDescent="0.35">
      <c r="A22" s="45" t="s">
        <v>197</v>
      </c>
      <c r="B22" s="17" t="s">
        <v>198</v>
      </c>
      <c r="C22" s="19" t="s">
        <v>34</v>
      </c>
      <c r="D22" s="20" t="s">
        <v>19</v>
      </c>
      <c r="E22" s="175">
        <v>1.46E-2</v>
      </c>
      <c r="F22" s="222"/>
      <c r="G22" s="220">
        <f t="shared" si="0"/>
        <v>0</v>
      </c>
      <c r="I22" s="5" t="s">
        <v>41</v>
      </c>
      <c r="J22" s="10"/>
      <c r="K22" s="12" t="e">
        <f>(J22/$J$23)</f>
        <v>#DIV/0!</v>
      </c>
      <c r="O22" s="255"/>
      <c r="P22" s="255"/>
      <c r="Q22" s="255"/>
      <c r="R22" s="255"/>
      <c r="S22" s="255"/>
      <c r="T22" s="255"/>
      <c r="U22" s="255"/>
      <c r="V22" s="255"/>
      <c r="W22" s="255"/>
      <c r="X22" s="255"/>
    </row>
    <row r="23" spans="1:24" x14ac:dyDescent="0.35">
      <c r="A23" s="20" t="s">
        <v>52</v>
      </c>
      <c r="B23" s="202" t="s">
        <v>105</v>
      </c>
      <c r="C23" s="20" t="s">
        <v>34</v>
      </c>
      <c r="D23" s="20" t="s">
        <v>24</v>
      </c>
      <c r="E23" s="173">
        <v>0.37330000000000002</v>
      </c>
      <c r="F23" s="222"/>
      <c r="G23" s="220">
        <f t="shared" si="0"/>
        <v>0</v>
      </c>
      <c r="I23" s="5" t="s">
        <v>44</v>
      </c>
      <c r="J23" s="10">
        <f>SUM(J19:J22)</f>
        <v>0</v>
      </c>
      <c r="K23" s="12" t="e">
        <f>SUM(K19:K22)</f>
        <v>#DIV/0!</v>
      </c>
      <c r="L23" s="11" t="s">
        <v>45</v>
      </c>
    </row>
    <row r="24" spans="1:24" x14ac:dyDescent="0.35">
      <c r="A24" s="39"/>
      <c r="B24" s="16"/>
      <c r="C24" s="39"/>
      <c r="D24" s="39"/>
    </row>
    <row r="25" spans="1:24" x14ac:dyDescent="0.35">
      <c r="A25" s="104">
        <v>98063</v>
      </c>
      <c r="B25" s="139" t="s">
        <v>199</v>
      </c>
      <c r="C25" s="25" t="s">
        <v>15</v>
      </c>
      <c r="D25" s="83"/>
      <c r="E25" s="177"/>
      <c r="F25" s="229"/>
      <c r="G25" s="229"/>
    </row>
    <row r="26" spans="1:24" ht="29" x14ac:dyDescent="0.35">
      <c r="A26" s="25" t="s">
        <v>16</v>
      </c>
      <c r="B26" s="82" t="s">
        <v>63</v>
      </c>
      <c r="C26" s="20" t="s">
        <v>18</v>
      </c>
      <c r="D26" s="20" t="s">
        <v>19</v>
      </c>
      <c r="E26" s="173">
        <v>0.60009999999999997</v>
      </c>
      <c r="F26" s="241"/>
      <c r="G26" s="220">
        <f>E26*F26</f>
        <v>0</v>
      </c>
    </row>
    <row r="27" spans="1:24" ht="29" x14ac:dyDescent="0.35">
      <c r="A27" s="25" t="s">
        <v>20</v>
      </c>
      <c r="B27" s="86" t="s">
        <v>17</v>
      </c>
      <c r="C27" s="25" t="s">
        <v>21</v>
      </c>
      <c r="D27" s="25" t="s">
        <v>19</v>
      </c>
      <c r="E27" s="174">
        <v>1.2230000000000001</v>
      </c>
      <c r="F27" s="219"/>
      <c r="G27" s="220">
        <f t="shared" ref="G27:G34" si="1">E27*F27</f>
        <v>0</v>
      </c>
    </row>
    <row r="28" spans="1:24" x14ac:dyDescent="0.35">
      <c r="A28" s="20" t="s">
        <v>200</v>
      </c>
      <c r="B28" s="17" t="s">
        <v>201</v>
      </c>
      <c r="C28" s="19" t="s">
        <v>15</v>
      </c>
      <c r="D28" s="19" t="s">
        <v>24</v>
      </c>
      <c r="E28" s="175">
        <v>5</v>
      </c>
      <c r="F28" s="222"/>
      <c r="G28" s="220">
        <f t="shared" si="1"/>
        <v>0</v>
      </c>
    </row>
    <row r="29" spans="1:24" x14ac:dyDescent="0.35">
      <c r="A29" s="20" t="s">
        <v>196</v>
      </c>
      <c r="B29" s="17" t="s">
        <v>26</v>
      </c>
      <c r="C29" s="19" t="s">
        <v>27</v>
      </c>
      <c r="D29" s="19" t="s">
        <v>28</v>
      </c>
      <c r="E29" s="175">
        <v>1.4995000000000001</v>
      </c>
      <c r="F29" s="222"/>
      <c r="G29" s="220">
        <f t="shared" si="1"/>
        <v>0</v>
      </c>
    </row>
    <row r="30" spans="1:24" x14ac:dyDescent="0.35">
      <c r="A30" s="20" t="s">
        <v>29</v>
      </c>
      <c r="B30" s="17" t="s">
        <v>30</v>
      </c>
      <c r="C30" s="19" t="s">
        <v>27</v>
      </c>
      <c r="D30" s="19" t="s">
        <v>28</v>
      </c>
      <c r="E30" s="175">
        <v>1.1781999999999999</v>
      </c>
      <c r="F30" s="222"/>
      <c r="G30" s="220">
        <f t="shared" si="1"/>
        <v>0</v>
      </c>
      <c r="I30" s="5" t="s">
        <v>31</v>
      </c>
      <c r="J30" s="10"/>
      <c r="K30" s="12" t="e">
        <f>(J30/$J$34)</f>
        <v>#DIV/0!</v>
      </c>
    </row>
    <row r="31" spans="1:24" x14ac:dyDescent="0.35">
      <c r="A31" s="25" t="s">
        <v>36</v>
      </c>
      <c r="B31" s="31" t="s">
        <v>37</v>
      </c>
      <c r="C31" s="25" t="s">
        <v>34</v>
      </c>
      <c r="D31" s="25" t="s">
        <v>24</v>
      </c>
      <c r="E31" s="177">
        <v>1.54E-2</v>
      </c>
      <c r="F31" s="221"/>
      <c r="G31" s="220">
        <f t="shared" si="1"/>
        <v>0</v>
      </c>
      <c r="I31" s="5" t="s">
        <v>35</v>
      </c>
      <c r="J31" s="10"/>
      <c r="K31" s="12" t="e">
        <f>(J31/$J$34)</f>
        <v>#DIV/0!</v>
      </c>
    </row>
    <row r="32" spans="1:24" x14ac:dyDescent="0.35">
      <c r="A32" s="20" t="s">
        <v>59</v>
      </c>
      <c r="B32" s="17" t="s">
        <v>60</v>
      </c>
      <c r="C32" s="19" t="s">
        <v>34</v>
      </c>
      <c r="D32" s="19" t="s">
        <v>24</v>
      </c>
      <c r="E32" s="177">
        <v>0.37709999999999999</v>
      </c>
      <c r="F32" s="222"/>
      <c r="G32" s="220">
        <f t="shared" si="1"/>
        <v>0</v>
      </c>
      <c r="I32" s="5" t="s">
        <v>38</v>
      </c>
      <c r="J32" s="10"/>
      <c r="K32" s="12" t="e">
        <f>(J32/$J$34)</f>
        <v>#DIV/0!</v>
      </c>
    </row>
    <row r="33" spans="1:12" x14ac:dyDescent="0.35">
      <c r="A33" s="25" t="s">
        <v>197</v>
      </c>
      <c r="B33" s="16" t="s">
        <v>198</v>
      </c>
      <c r="C33" s="25" t="s">
        <v>34</v>
      </c>
      <c r="D33" s="53" t="s">
        <v>19</v>
      </c>
      <c r="E33" s="174">
        <v>1.84E-2</v>
      </c>
      <c r="F33" s="232"/>
      <c r="G33" s="220">
        <f t="shared" si="1"/>
        <v>0</v>
      </c>
      <c r="I33" s="5" t="s">
        <v>41</v>
      </c>
      <c r="J33" s="10"/>
      <c r="K33" s="12" t="e">
        <f>(J33/$J$34)</f>
        <v>#DIV/0!</v>
      </c>
    </row>
    <row r="34" spans="1:12" x14ac:dyDescent="0.35">
      <c r="A34" s="20" t="s">
        <v>52</v>
      </c>
      <c r="B34" s="17" t="s">
        <v>105</v>
      </c>
      <c r="C34" s="20" t="s">
        <v>34</v>
      </c>
      <c r="D34" s="20" t="s">
        <v>24</v>
      </c>
      <c r="E34" s="175">
        <v>0.56410000000000005</v>
      </c>
      <c r="F34" s="222"/>
      <c r="G34" s="220">
        <f t="shared" si="1"/>
        <v>0</v>
      </c>
      <c r="I34" s="5" t="s">
        <v>44</v>
      </c>
      <c r="J34" s="10">
        <f>SUM(J30:J33)</f>
        <v>0</v>
      </c>
      <c r="K34" s="12" t="e">
        <f>SUM(K30:K33)</f>
        <v>#DIV/0!</v>
      </c>
      <c r="L34" s="11" t="s">
        <v>45</v>
      </c>
    </row>
    <row r="36" spans="1:12" x14ac:dyDescent="0.35">
      <c r="A36" s="137">
        <v>98064</v>
      </c>
      <c r="B36" s="138" t="s">
        <v>202</v>
      </c>
      <c r="C36" s="25" t="s">
        <v>15</v>
      </c>
      <c r="D36" s="31"/>
      <c r="E36" s="177"/>
      <c r="F36" s="221"/>
      <c r="G36" s="221"/>
    </row>
    <row r="37" spans="1:12" ht="29" x14ac:dyDescent="0.35">
      <c r="A37" s="23" t="s">
        <v>16</v>
      </c>
      <c r="B37" s="18" t="s">
        <v>63</v>
      </c>
      <c r="C37" s="20" t="s">
        <v>18</v>
      </c>
      <c r="D37" s="20" t="s">
        <v>19</v>
      </c>
      <c r="E37" s="173">
        <v>0.72570000000000001</v>
      </c>
      <c r="F37" s="222"/>
      <c r="G37" s="220">
        <f>E37*F37</f>
        <v>0</v>
      </c>
    </row>
    <row r="38" spans="1:12" ht="29" x14ac:dyDescent="0.35">
      <c r="A38" s="81" t="s">
        <v>20</v>
      </c>
      <c r="B38" s="57" t="s">
        <v>17</v>
      </c>
      <c r="C38" s="25" t="s">
        <v>21</v>
      </c>
      <c r="D38" s="25" t="s">
        <v>19</v>
      </c>
      <c r="E38" s="174">
        <v>1.4790000000000001</v>
      </c>
      <c r="F38" s="222"/>
      <c r="G38" s="220">
        <f t="shared" ref="G38:G45" si="2">E38*F38</f>
        <v>0</v>
      </c>
    </row>
    <row r="39" spans="1:12" x14ac:dyDescent="0.35">
      <c r="A39" s="25" t="s">
        <v>200</v>
      </c>
      <c r="B39" s="31" t="s">
        <v>203</v>
      </c>
      <c r="C39" s="40" t="s">
        <v>15</v>
      </c>
      <c r="D39" s="40" t="s">
        <v>24</v>
      </c>
      <c r="E39" s="177">
        <v>6</v>
      </c>
      <c r="F39" s="232"/>
      <c r="G39" s="220">
        <f t="shared" si="2"/>
        <v>0</v>
      </c>
    </row>
    <row r="40" spans="1:12" x14ac:dyDescent="0.35">
      <c r="A40" s="19" t="s">
        <v>196</v>
      </c>
      <c r="B40" s="17" t="s">
        <v>26</v>
      </c>
      <c r="C40" s="19" t="s">
        <v>27</v>
      </c>
      <c r="D40" s="38" t="s">
        <v>28</v>
      </c>
      <c r="E40" s="175">
        <v>1.7470000000000001</v>
      </c>
      <c r="F40" s="216"/>
      <c r="G40" s="220">
        <f t="shared" si="2"/>
        <v>0</v>
      </c>
    </row>
    <row r="41" spans="1:12" x14ac:dyDescent="0.35">
      <c r="A41" s="40" t="s">
        <v>29</v>
      </c>
      <c r="B41" s="31" t="s">
        <v>30</v>
      </c>
      <c r="C41" s="40" t="s">
        <v>27</v>
      </c>
      <c r="D41" s="37" t="s">
        <v>28</v>
      </c>
      <c r="E41" s="175">
        <v>1.3726</v>
      </c>
      <c r="F41" s="232"/>
      <c r="G41" s="220">
        <f t="shared" si="2"/>
        <v>0</v>
      </c>
      <c r="I41" s="5" t="s">
        <v>31</v>
      </c>
      <c r="J41" s="10"/>
      <c r="K41" s="12" t="e">
        <f>(J41/$J$45)</f>
        <v>#DIV/0!</v>
      </c>
    </row>
    <row r="42" spans="1:12" x14ac:dyDescent="0.35">
      <c r="A42" s="40" t="s">
        <v>36</v>
      </c>
      <c r="B42" s="78" t="s">
        <v>37</v>
      </c>
      <c r="C42" s="25" t="s">
        <v>34</v>
      </c>
      <c r="D42" s="53" t="s">
        <v>24</v>
      </c>
      <c r="E42" s="174">
        <v>1.54E-2</v>
      </c>
      <c r="F42" s="225"/>
      <c r="G42" s="220">
        <f t="shared" si="2"/>
        <v>0</v>
      </c>
      <c r="I42" s="5" t="s">
        <v>35</v>
      </c>
      <c r="J42" s="10"/>
      <c r="K42" s="12" t="e">
        <f>(J42/$J$45)</f>
        <v>#DIV/0!</v>
      </c>
    </row>
    <row r="43" spans="1:12" x14ac:dyDescent="0.35">
      <c r="A43" s="20" t="s">
        <v>59</v>
      </c>
      <c r="B43" s="18" t="s">
        <v>60</v>
      </c>
      <c r="C43" s="20" t="s">
        <v>34</v>
      </c>
      <c r="D43" s="20" t="s">
        <v>24</v>
      </c>
      <c r="E43" s="173">
        <v>0.37709999999999999</v>
      </c>
      <c r="F43" s="222"/>
      <c r="G43" s="220">
        <f t="shared" si="2"/>
        <v>0</v>
      </c>
      <c r="I43" s="5" t="s">
        <v>38</v>
      </c>
      <c r="J43" s="10"/>
      <c r="K43" s="12" t="e">
        <f>(J43/$J$45)</f>
        <v>#DIV/0!</v>
      </c>
    </row>
    <row r="44" spans="1:12" x14ac:dyDescent="0.35">
      <c r="A44" s="25" t="s">
        <v>197</v>
      </c>
      <c r="B44" s="57" t="s">
        <v>198</v>
      </c>
      <c r="C44" s="25" t="s">
        <v>34</v>
      </c>
      <c r="D44" s="25" t="s">
        <v>19</v>
      </c>
      <c r="E44" s="174">
        <v>1.84E-2</v>
      </c>
      <c r="F44" s="221"/>
      <c r="G44" s="220">
        <f t="shared" si="2"/>
        <v>0</v>
      </c>
      <c r="I44" s="5" t="s">
        <v>41</v>
      </c>
      <c r="J44" s="10"/>
      <c r="K44" s="12" t="e">
        <f>(J44/$J$45)</f>
        <v>#DIV/0!</v>
      </c>
    </row>
    <row r="45" spans="1:12" x14ac:dyDescent="0.35">
      <c r="A45" s="20" t="s">
        <v>52</v>
      </c>
      <c r="B45" s="17" t="s">
        <v>105</v>
      </c>
      <c r="C45" s="20" t="s">
        <v>34</v>
      </c>
      <c r="D45" s="20" t="s">
        <v>24</v>
      </c>
      <c r="E45" s="175">
        <v>0.56410000000000005</v>
      </c>
      <c r="F45" s="222"/>
      <c r="G45" s="220">
        <f t="shared" si="2"/>
        <v>0</v>
      </c>
      <c r="I45" s="5" t="s">
        <v>44</v>
      </c>
      <c r="J45" s="10">
        <f>SUM(J41:J44)</f>
        <v>0</v>
      </c>
      <c r="K45" s="12" t="e">
        <f>SUM(K41:K44)</f>
        <v>#DIV/0!</v>
      </c>
      <c r="L45" s="11" t="s">
        <v>45</v>
      </c>
    </row>
    <row r="47" spans="1:12" x14ac:dyDescent="0.35">
      <c r="A47" s="140">
        <v>98065</v>
      </c>
      <c r="B47" s="141" t="s">
        <v>204</v>
      </c>
      <c r="C47" s="40" t="s">
        <v>15</v>
      </c>
      <c r="D47" s="31"/>
      <c r="E47" s="177"/>
      <c r="F47" s="221"/>
      <c r="G47" s="222"/>
    </row>
    <row r="48" spans="1:12" ht="29" x14ac:dyDescent="0.35">
      <c r="A48" s="25" t="s">
        <v>16</v>
      </c>
      <c r="B48" s="61" t="s">
        <v>63</v>
      </c>
      <c r="C48" s="20" t="s">
        <v>18</v>
      </c>
      <c r="D48" s="20" t="s">
        <v>19</v>
      </c>
      <c r="E48" s="173">
        <v>0.83760000000000001</v>
      </c>
      <c r="F48" s="220"/>
      <c r="G48" s="218">
        <f>E48*F48</f>
        <v>0</v>
      </c>
    </row>
    <row r="49" spans="1:12" ht="29" x14ac:dyDescent="0.35">
      <c r="A49" s="25" t="s">
        <v>20</v>
      </c>
      <c r="B49" s="61" t="s">
        <v>17</v>
      </c>
      <c r="C49" s="25" t="s">
        <v>21</v>
      </c>
      <c r="D49" s="25" t="s">
        <v>19</v>
      </c>
      <c r="E49" s="174">
        <v>1.7069000000000001</v>
      </c>
      <c r="F49" s="219"/>
      <c r="G49" s="218">
        <f t="shared" ref="G49:G56" si="3">E49*F49</f>
        <v>0</v>
      </c>
    </row>
    <row r="50" spans="1:12" x14ac:dyDescent="0.35">
      <c r="A50" s="40" t="s">
        <v>205</v>
      </c>
      <c r="B50" s="31" t="s">
        <v>206</v>
      </c>
      <c r="C50" s="40" t="s">
        <v>15</v>
      </c>
      <c r="D50" s="40" t="s">
        <v>24</v>
      </c>
      <c r="E50" s="177">
        <v>6</v>
      </c>
      <c r="F50" s="221"/>
      <c r="G50" s="218">
        <f t="shared" si="3"/>
        <v>0</v>
      </c>
    </row>
    <row r="51" spans="1:12" x14ac:dyDescent="0.35">
      <c r="A51" s="19" t="s">
        <v>196</v>
      </c>
      <c r="B51" s="17" t="s">
        <v>26</v>
      </c>
      <c r="C51" s="19" t="s">
        <v>27</v>
      </c>
      <c r="D51" s="19" t="s">
        <v>28</v>
      </c>
      <c r="E51" s="175">
        <v>2.0312999999999999</v>
      </c>
      <c r="F51" s="222"/>
      <c r="G51" s="218">
        <f t="shared" si="3"/>
        <v>0</v>
      </c>
    </row>
    <row r="52" spans="1:12" x14ac:dyDescent="0.35">
      <c r="A52" s="19" t="s">
        <v>29</v>
      </c>
      <c r="B52" s="17" t="s">
        <v>30</v>
      </c>
      <c r="C52" s="40" t="s">
        <v>27</v>
      </c>
      <c r="D52" s="40" t="s">
        <v>28</v>
      </c>
      <c r="E52" s="177">
        <v>1.5960000000000001</v>
      </c>
      <c r="F52" s="222"/>
      <c r="G52" s="218">
        <f t="shared" si="3"/>
        <v>0</v>
      </c>
      <c r="I52" s="5" t="s">
        <v>31</v>
      </c>
      <c r="J52" s="10"/>
      <c r="K52" s="12" t="e">
        <f>(J52/$J$56)</f>
        <v>#DIV/0!</v>
      </c>
    </row>
    <row r="53" spans="1:12" x14ac:dyDescent="0.35">
      <c r="A53" s="25" t="s">
        <v>36</v>
      </c>
      <c r="B53" s="61" t="s">
        <v>37</v>
      </c>
      <c r="C53" s="25" t="s">
        <v>34</v>
      </c>
      <c r="D53" s="25" t="s">
        <v>24</v>
      </c>
      <c r="E53" s="174">
        <v>1.54E-2</v>
      </c>
      <c r="F53" s="232"/>
      <c r="G53" s="218">
        <f t="shared" si="3"/>
        <v>0</v>
      </c>
      <c r="I53" s="5" t="s">
        <v>35</v>
      </c>
      <c r="J53" s="10"/>
      <c r="K53" s="12" t="e">
        <f>(J53/$J$56)</f>
        <v>#DIV/0!</v>
      </c>
    </row>
    <row r="54" spans="1:12" x14ac:dyDescent="0.35">
      <c r="A54" s="40" t="s">
        <v>59</v>
      </c>
      <c r="B54" s="31" t="s">
        <v>60</v>
      </c>
      <c r="C54" s="25" t="s">
        <v>34</v>
      </c>
      <c r="D54" s="53" t="s">
        <v>24</v>
      </c>
      <c r="E54" s="175">
        <v>0.54800000000000004</v>
      </c>
      <c r="F54" s="232"/>
      <c r="G54" s="218">
        <f t="shared" si="3"/>
        <v>0</v>
      </c>
      <c r="I54" s="5" t="s">
        <v>38</v>
      </c>
      <c r="J54" s="10"/>
      <c r="K54" s="12" t="e">
        <f>(J54/$J$56)</f>
        <v>#DIV/0!</v>
      </c>
    </row>
    <row r="55" spans="1:12" x14ac:dyDescent="0.35">
      <c r="A55" s="40" t="s">
        <v>197</v>
      </c>
      <c r="B55" s="31" t="s">
        <v>198</v>
      </c>
      <c r="C55" s="25" t="s">
        <v>34</v>
      </c>
      <c r="D55" s="53" t="s">
        <v>19</v>
      </c>
      <c r="E55" s="177">
        <v>2.23E-2</v>
      </c>
      <c r="F55" s="232"/>
      <c r="G55" s="218">
        <f t="shared" si="3"/>
        <v>0</v>
      </c>
      <c r="I55" s="5" t="s">
        <v>41</v>
      </c>
      <c r="J55" s="10"/>
      <c r="K55" s="12" t="e">
        <f>(J55/$J$56)</f>
        <v>#DIV/0!</v>
      </c>
    </row>
    <row r="56" spans="1:12" x14ac:dyDescent="0.35">
      <c r="A56" s="19" t="s">
        <v>52</v>
      </c>
      <c r="B56" s="17" t="s">
        <v>105</v>
      </c>
      <c r="C56" s="20" t="s">
        <v>34</v>
      </c>
      <c r="D56" s="20" t="s">
        <v>24</v>
      </c>
      <c r="E56" s="175">
        <v>0.79420000000000002</v>
      </c>
      <c r="F56" s="230"/>
      <c r="G56" s="220">
        <f t="shared" si="3"/>
        <v>0</v>
      </c>
      <c r="I56" s="5" t="s">
        <v>44</v>
      </c>
      <c r="J56" s="10">
        <f>SUM(J52:J55)</f>
        <v>0</v>
      </c>
      <c r="K56" s="12" t="e">
        <f>SUM(K52:K55)</f>
        <v>#DIV/0!</v>
      </c>
      <c r="L56" s="11" t="s">
        <v>45</v>
      </c>
    </row>
    <row r="58" spans="1:12" ht="16.5" customHeight="1" x14ac:dyDescent="0.35">
      <c r="A58" s="108">
        <v>98078</v>
      </c>
      <c r="B58" s="135" t="s">
        <v>207</v>
      </c>
      <c r="C58" s="25" t="s">
        <v>15</v>
      </c>
      <c r="D58" s="31"/>
      <c r="E58" s="177"/>
      <c r="F58" s="221"/>
      <c r="G58" s="221"/>
    </row>
    <row r="59" spans="1:12" x14ac:dyDescent="0.35">
      <c r="A59" s="20" t="s">
        <v>145</v>
      </c>
      <c r="B59" s="17" t="s">
        <v>146</v>
      </c>
      <c r="C59" s="19" t="s">
        <v>34</v>
      </c>
      <c r="D59" s="19" t="s">
        <v>19</v>
      </c>
      <c r="E59" s="175">
        <v>0.36959999999999998</v>
      </c>
      <c r="F59" s="222"/>
      <c r="G59" s="224">
        <f>E59*F59</f>
        <v>0</v>
      </c>
    </row>
    <row r="60" spans="1:12" ht="29" x14ac:dyDescent="0.35">
      <c r="A60" s="19" t="s">
        <v>16</v>
      </c>
      <c r="B60" s="57" t="s">
        <v>63</v>
      </c>
      <c r="C60" s="25" t="s">
        <v>18</v>
      </c>
      <c r="D60" s="25" t="s">
        <v>19</v>
      </c>
      <c r="E60" s="174">
        <v>0.11940000000000001</v>
      </c>
      <c r="F60" s="221"/>
      <c r="G60" s="224">
        <f t="shared" ref="G60:G71" si="4">E60*F60</f>
        <v>0</v>
      </c>
    </row>
    <row r="61" spans="1:12" ht="29" x14ac:dyDescent="0.35">
      <c r="A61" s="133" t="s">
        <v>20</v>
      </c>
      <c r="B61" s="18" t="s">
        <v>17</v>
      </c>
      <c r="C61" s="20" t="s">
        <v>21</v>
      </c>
      <c r="D61" s="20" t="s">
        <v>19</v>
      </c>
      <c r="E61" s="174">
        <v>0.2432</v>
      </c>
      <c r="F61" s="222"/>
      <c r="G61" s="224">
        <f t="shared" si="4"/>
        <v>0</v>
      </c>
    </row>
    <row r="62" spans="1:12" x14ac:dyDescent="0.35">
      <c r="A62" s="19" t="s">
        <v>87</v>
      </c>
      <c r="B62" s="26" t="s">
        <v>88</v>
      </c>
      <c r="C62" s="20" t="s">
        <v>15</v>
      </c>
      <c r="D62" s="52" t="s">
        <v>19</v>
      </c>
      <c r="E62" s="173">
        <v>2198.0212999999999</v>
      </c>
      <c r="F62" s="216"/>
      <c r="G62" s="224">
        <f t="shared" si="4"/>
        <v>0</v>
      </c>
    </row>
    <row r="63" spans="1:12" x14ac:dyDescent="0.35">
      <c r="A63" s="25" t="s">
        <v>25</v>
      </c>
      <c r="B63" t="s">
        <v>26</v>
      </c>
      <c r="C63" s="25" t="s">
        <v>27</v>
      </c>
      <c r="D63" s="53" t="s">
        <v>28</v>
      </c>
      <c r="E63" s="174">
        <v>31.145600000000002</v>
      </c>
      <c r="F63" s="216"/>
      <c r="G63" s="224">
        <f t="shared" si="4"/>
        <v>0</v>
      </c>
    </row>
    <row r="64" spans="1:12" x14ac:dyDescent="0.35">
      <c r="A64" s="20" t="s">
        <v>29</v>
      </c>
      <c r="B64" s="35" t="s">
        <v>30</v>
      </c>
      <c r="C64" s="20" t="s">
        <v>27</v>
      </c>
      <c r="D64" s="20" t="s">
        <v>28</v>
      </c>
      <c r="E64" s="173">
        <v>24.471599999999999</v>
      </c>
      <c r="F64" s="216"/>
      <c r="G64" s="224">
        <f t="shared" si="4"/>
        <v>0</v>
      </c>
    </row>
    <row r="65" spans="1:12" x14ac:dyDescent="0.35">
      <c r="A65" s="53" t="s">
        <v>92</v>
      </c>
      <c r="B65" s="61" t="s">
        <v>93</v>
      </c>
      <c r="C65" s="25" t="s">
        <v>34</v>
      </c>
      <c r="D65" s="25" t="s">
        <v>19</v>
      </c>
      <c r="E65" s="174">
        <v>0.104</v>
      </c>
      <c r="F65" s="232"/>
      <c r="G65" s="224">
        <f t="shared" si="4"/>
        <v>0</v>
      </c>
    </row>
    <row r="66" spans="1:12" x14ac:dyDescent="0.35">
      <c r="A66" s="40" t="s">
        <v>94</v>
      </c>
      <c r="B66" s="31" t="s">
        <v>95</v>
      </c>
      <c r="C66" s="25" t="s">
        <v>83</v>
      </c>
      <c r="D66" s="25" t="s">
        <v>19</v>
      </c>
      <c r="E66" s="174">
        <v>3.2084000000000001</v>
      </c>
      <c r="F66" s="222"/>
      <c r="G66" s="224">
        <f t="shared" si="4"/>
        <v>0</v>
      </c>
    </row>
    <row r="67" spans="1:12" x14ac:dyDescent="0.35">
      <c r="A67" s="19" t="s">
        <v>100</v>
      </c>
      <c r="B67" s="17" t="s">
        <v>101</v>
      </c>
      <c r="C67" s="20" t="s">
        <v>102</v>
      </c>
      <c r="D67" s="20" t="s">
        <v>24</v>
      </c>
      <c r="E67" s="173">
        <v>1.04</v>
      </c>
      <c r="F67" s="216"/>
      <c r="G67" s="224">
        <f t="shared" si="4"/>
        <v>0</v>
      </c>
      <c r="I67" s="5" t="s">
        <v>31</v>
      </c>
      <c r="J67" s="10"/>
      <c r="K67" s="12" t="e">
        <f>(J67/$J$71)</f>
        <v>#DIV/0!</v>
      </c>
    </row>
    <row r="68" spans="1:12" x14ac:dyDescent="0.35">
      <c r="A68" s="20" t="s">
        <v>208</v>
      </c>
      <c r="B68" s="17" t="s">
        <v>209</v>
      </c>
      <c r="C68" s="20" t="s">
        <v>34</v>
      </c>
      <c r="D68" s="20" t="s">
        <v>24</v>
      </c>
      <c r="E68" s="173">
        <v>2.52E-2</v>
      </c>
      <c r="F68" s="216"/>
      <c r="G68" s="224">
        <f t="shared" si="4"/>
        <v>0</v>
      </c>
      <c r="I68" s="5" t="s">
        <v>35</v>
      </c>
      <c r="J68" s="10"/>
      <c r="K68" s="12" t="e">
        <f t="shared" ref="K68" si="5">(J68/$J$71)</f>
        <v>#DIV/0!</v>
      </c>
    </row>
    <row r="69" spans="1:12" x14ac:dyDescent="0.35">
      <c r="A69" s="25" t="s">
        <v>103</v>
      </c>
      <c r="B69" s="31" t="s">
        <v>104</v>
      </c>
      <c r="C69" s="25" t="s">
        <v>34</v>
      </c>
      <c r="D69" s="25" t="s">
        <v>24</v>
      </c>
      <c r="E69" s="174">
        <v>0.126</v>
      </c>
      <c r="F69" s="216"/>
      <c r="G69" s="224">
        <f t="shared" si="4"/>
        <v>0</v>
      </c>
      <c r="I69" s="5" t="s">
        <v>38</v>
      </c>
      <c r="J69" s="10"/>
      <c r="K69" s="12" t="e">
        <f>(J69/$J$71)</f>
        <v>#DIV/0!</v>
      </c>
    </row>
    <row r="70" spans="1:12" x14ac:dyDescent="0.35">
      <c r="A70" s="25" t="s">
        <v>197</v>
      </c>
      <c r="B70" s="31" t="s">
        <v>198</v>
      </c>
      <c r="C70" s="25" t="s">
        <v>34</v>
      </c>
      <c r="D70" s="25" t="s">
        <v>19</v>
      </c>
      <c r="E70" s="174">
        <v>1.0201</v>
      </c>
      <c r="F70" s="232"/>
      <c r="G70" s="223">
        <f t="shared" si="4"/>
        <v>0</v>
      </c>
      <c r="I70" s="5" t="s">
        <v>41</v>
      </c>
      <c r="J70" s="10"/>
      <c r="K70" s="12" t="e">
        <f>(J70/$J$71)</f>
        <v>#DIV/0!</v>
      </c>
    </row>
    <row r="71" spans="1:12" x14ac:dyDescent="0.35">
      <c r="A71" s="20" t="s">
        <v>210</v>
      </c>
      <c r="B71" s="17" t="s">
        <v>211</v>
      </c>
      <c r="C71" s="20" t="s">
        <v>34</v>
      </c>
      <c r="D71" s="20" t="s">
        <v>24</v>
      </c>
      <c r="E71" s="173">
        <v>0.187</v>
      </c>
      <c r="F71" s="222"/>
      <c r="G71" s="224">
        <f t="shared" si="4"/>
        <v>0</v>
      </c>
      <c r="I71" s="5" t="s">
        <v>44</v>
      </c>
      <c r="J71" s="10">
        <f>SUM(J67:J70)</f>
        <v>0</v>
      </c>
      <c r="K71" s="12" t="e">
        <f>SUM(K67:K70)</f>
        <v>#DIV/0!</v>
      </c>
      <c r="L71" s="11" t="s">
        <v>45</v>
      </c>
    </row>
    <row r="72" spans="1:12" ht="15.75" customHeight="1" x14ac:dyDescent="0.35"/>
    <row r="73" spans="1:12" x14ac:dyDescent="0.35">
      <c r="A73" s="108">
        <v>98079</v>
      </c>
      <c r="B73" s="135" t="s">
        <v>212</v>
      </c>
      <c r="C73" s="25" t="s">
        <v>15</v>
      </c>
      <c r="D73" s="31"/>
      <c r="E73" s="177"/>
      <c r="F73" s="232"/>
      <c r="G73" s="221"/>
    </row>
    <row r="74" spans="1:12" x14ac:dyDescent="0.35">
      <c r="A74" s="20" t="s">
        <v>145</v>
      </c>
      <c r="B74" s="17" t="s">
        <v>146</v>
      </c>
      <c r="C74" s="20" t="s">
        <v>34</v>
      </c>
      <c r="D74" s="20" t="s">
        <v>19</v>
      </c>
      <c r="E74" s="174">
        <v>0.99</v>
      </c>
      <c r="F74" s="222"/>
      <c r="G74" s="224">
        <f t="shared" ref="G74:G85" si="6">E74*F74</f>
        <v>0</v>
      </c>
    </row>
    <row r="75" spans="1:12" ht="29" x14ac:dyDescent="0.35">
      <c r="A75" s="20" t="s">
        <v>16</v>
      </c>
      <c r="B75" s="57" t="s">
        <v>63</v>
      </c>
      <c r="C75" s="20" t="s">
        <v>18</v>
      </c>
      <c r="D75" s="52" t="s">
        <v>19</v>
      </c>
      <c r="E75" s="173">
        <v>0.29260000000000003</v>
      </c>
      <c r="F75" s="216"/>
      <c r="G75" s="224">
        <f t="shared" si="6"/>
        <v>0</v>
      </c>
    </row>
    <row r="76" spans="1:12" ht="29" x14ac:dyDescent="0.35">
      <c r="A76" s="52" t="s">
        <v>20</v>
      </c>
      <c r="B76" s="18" t="s">
        <v>17</v>
      </c>
      <c r="C76" s="70" t="s">
        <v>21</v>
      </c>
      <c r="D76" s="52" t="s">
        <v>19</v>
      </c>
      <c r="E76" s="173">
        <v>0.59619999999999995</v>
      </c>
      <c r="F76" s="216"/>
      <c r="G76" s="224">
        <f t="shared" si="6"/>
        <v>0</v>
      </c>
    </row>
    <row r="77" spans="1:12" x14ac:dyDescent="0.35">
      <c r="A77" s="53" t="s">
        <v>87</v>
      </c>
      <c r="B77" s="31" t="s">
        <v>88</v>
      </c>
      <c r="C77" s="63" t="s">
        <v>15</v>
      </c>
      <c r="D77" s="25" t="s">
        <v>19</v>
      </c>
      <c r="E77" s="178">
        <v>3720.5212999999999</v>
      </c>
      <c r="F77" s="221"/>
      <c r="G77" s="224">
        <f t="shared" si="6"/>
        <v>0</v>
      </c>
    </row>
    <row r="78" spans="1:12" x14ac:dyDescent="0.35">
      <c r="A78" s="53" t="s">
        <v>25</v>
      </c>
      <c r="B78" s="31" t="s">
        <v>26</v>
      </c>
      <c r="C78" s="20" t="s">
        <v>27</v>
      </c>
      <c r="D78" s="20" t="s">
        <v>28</v>
      </c>
      <c r="E78" s="174">
        <v>52.788800000000002</v>
      </c>
      <c r="F78" s="216"/>
      <c r="G78" s="224">
        <f t="shared" si="6"/>
        <v>0</v>
      </c>
    </row>
    <row r="79" spans="1:12" x14ac:dyDescent="0.35">
      <c r="A79" s="20" t="s">
        <v>29</v>
      </c>
      <c r="B79" s="17" t="s">
        <v>30</v>
      </c>
      <c r="C79" s="70" t="s">
        <v>27</v>
      </c>
      <c r="D79" s="52" t="s">
        <v>28</v>
      </c>
      <c r="E79" s="173">
        <v>41.476900000000001</v>
      </c>
      <c r="F79" s="216"/>
      <c r="G79" s="224">
        <f t="shared" si="6"/>
        <v>0</v>
      </c>
    </row>
    <row r="80" spans="1:12" x14ac:dyDescent="0.35">
      <c r="A80" s="20" t="s">
        <v>92</v>
      </c>
      <c r="B80" s="31" t="s">
        <v>93</v>
      </c>
      <c r="C80" s="63" t="s">
        <v>34</v>
      </c>
      <c r="D80" s="53" t="s">
        <v>19</v>
      </c>
      <c r="E80" s="174">
        <v>0.17599999999999999</v>
      </c>
      <c r="F80" s="216"/>
      <c r="G80" s="224">
        <f t="shared" si="6"/>
        <v>0</v>
      </c>
    </row>
    <row r="81" spans="1:12" x14ac:dyDescent="0.35">
      <c r="A81" s="132" t="s">
        <v>94</v>
      </c>
      <c r="B81" s="17" t="s">
        <v>95</v>
      </c>
      <c r="C81" s="20" t="s">
        <v>83</v>
      </c>
      <c r="D81" s="20" t="s">
        <v>19</v>
      </c>
      <c r="E81" s="174">
        <v>5.4295999999999998</v>
      </c>
      <c r="F81" s="216"/>
      <c r="G81" s="224">
        <f t="shared" si="6"/>
        <v>0</v>
      </c>
      <c r="I81" s="5" t="s">
        <v>31</v>
      </c>
      <c r="J81" s="10"/>
      <c r="K81" s="12" t="e">
        <f>(J81/$J$85)</f>
        <v>#DIV/0!</v>
      </c>
    </row>
    <row r="82" spans="1:12" x14ac:dyDescent="0.35">
      <c r="A82" s="52" t="s">
        <v>100</v>
      </c>
      <c r="B82" s="31" t="s">
        <v>101</v>
      </c>
      <c r="C82" s="19" t="s">
        <v>102</v>
      </c>
      <c r="D82" s="38" t="s">
        <v>24</v>
      </c>
      <c r="E82" s="177">
        <v>1.76</v>
      </c>
      <c r="F82" s="216"/>
      <c r="G82" s="224">
        <f t="shared" si="6"/>
        <v>0</v>
      </c>
      <c r="I82" s="5" t="s">
        <v>35</v>
      </c>
      <c r="J82" s="10"/>
      <c r="K82" s="12" t="e">
        <f>(J82/$J$85)</f>
        <v>#DIV/0!</v>
      </c>
    </row>
    <row r="83" spans="1:12" x14ac:dyDescent="0.35">
      <c r="A83" s="38" t="s">
        <v>103</v>
      </c>
      <c r="B83" s="17" t="s">
        <v>213</v>
      </c>
      <c r="C83" s="66" t="s">
        <v>34</v>
      </c>
      <c r="D83" s="133" t="s">
        <v>24</v>
      </c>
      <c r="E83" s="174">
        <v>0.3332</v>
      </c>
      <c r="F83" s="216"/>
      <c r="G83" s="224">
        <f t="shared" si="6"/>
        <v>0</v>
      </c>
      <c r="I83" s="5" t="s">
        <v>38</v>
      </c>
      <c r="J83" s="10"/>
      <c r="K83" s="12" t="e">
        <f t="shared" ref="K83" si="7">(J83/$J$85)</f>
        <v>#DIV/0!</v>
      </c>
    </row>
    <row r="84" spans="1:12" x14ac:dyDescent="0.35">
      <c r="A84" s="53" t="s">
        <v>197</v>
      </c>
      <c r="B84" s="35" t="s">
        <v>198</v>
      </c>
      <c r="C84" s="25" t="s">
        <v>34</v>
      </c>
      <c r="D84" s="25" t="s">
        <v>19</v>
      </c>
      <c r="E84" s="174">
        <v>1.7266999999999999</v>
      </c>
      <c r="F84" s="232"/>
      <c r="G84" s="223">
        <f t="shared" si="6"/>
        <v>0</v>
      </c>
      <c r="I84" s="5" t="s">
        <v>41</v>
      </c>
      <c r="J84" s="10"/>
      <c r="K84" s="12" t="e">
        <f>(J84/$J$85)</f>
        <v>#DIV/0!</v>
      </c>
    </row>
    <row r="85" spans="1:12" x14ac:dyDescent="0.35">
      <c r="A85" s="19" t="s">
        <v>210</v>
      </c>
      <c r="B85" s="17" t="s">
        <v>214</v>
      </c>
      <c r="C85" s="20" t="s">
        <v>34</v>
      </c>
      <c r="D85" s="19" t="s">
        <v>24</v>
      </c>
      <c r="E85" s="175">
        <v>0.42899999999999999</v>
      </c>
      <c r="F85" s="222"/>
      <c r="G85" s="224">
        <f t="shared" si="6"/>
        <v>0</v>
      </c>
      <c r="I85" s="5" t="s">
        <v>44</v>
      </c>
      <c r="J85" s="10">
        <f>SUM(J81:J84)</f>
        <v>0</v>
      </c>
      <c r="K85" s="12" t="e">
        <f>SUM(K81:K84)</f>
        <v>#DIV/0!</v>
      </c>
      <c r="L85" s="11" t="s">
        <v>45</v>
      </c>
    </row>
    <row r="87" spans="1:12" x14ac:dyDescent="0.35">
      <c r="A87" s="108">
        <v>98080</v>
      </c>
      <c r="B87" s="135" t="s">
        <v>215</v>
      </c>
      <c r="C87" s="25" t="s">
        <v>15</v>
      </c>
      <c r="D87" s="35"/>
      <c r="E87" s="175"/>
      <c r="F87" s="232"/>
      <c r="G87" s="221"/>
    </row>
    <row r="88" spans="1:12" x14ac:dyDescent="0.35">
      <c r="A88" s="20" t="s">
        <v>145</v>
      </c>
      <c r="B88" s="31" t="s">
        <v>146</v>
      </c>
      <c r="C88" s="20" t="s">
        <v>34</v>
      </c>
      <c r="D88" s="52" t="s">
        <v>19</v>
      </c>
      <c r="E88" s="173">
        <v>1.7951999999999999</v>
      </c>
      <c r="F88" s="216"/>
      <c r="G88" s="219">
        <f t="shared" ref="G88:G99" si="8">E88*F88</f>
        <v>0</v>
      </c>
    </row>
    <row r="89" spans="1:12" ht="29" x14ac:dyDescent="0.35">
      <c r="A89" s="52" t="s">
        <v>16</v>
      </c>
      <c r="B89" s="18" t="s">
        <v>216</v>
      </c>
      <c r="C89" s="63" t="s">
        <v>18</v>
      </c>
      <c r="D89" s="53" t="s">
        <v>19</v>
      </c>
      <c r="E89" s="174">
        <v>0.50080000000000002</v>
      </c>
      <c r="F89" s="216"/>
      <c r="G89" s="219">
        <f t="shared" si="8"/>
        <v>0</v>
      </c>
    </row>
    <row r="90" spans="1:12" ht="29" x14ac:dyDescent="0.35">
      <c r="A90" s="37" t="s">
        <v>20</v>
      </c>
      <c r="B90" s="61" t="s">
        <v>17</v>
      </c>
      <c r="C90" s="25" t="s">
        <v>21</v>
      </c>
      <c r="D90" s="25" t="s">
        <v>19</v>
      </c>
      <c r="E90" s="174">
        <v>1.0206</v>
      </c>
      <c r="F90" s="232"/>
      <c r="G90" s="219">
        <f t="shared" si="8"/>
        <v>0</v>
      </c>
    </row>
    <row r="91" spans="1:12" x14ac:dyDescent="0.35">
      <c r="A91" s="25" t="s">
        <v>87</v>
      </c>
      <c r="B91" s="35" t="s">
        <v>88</v>
      </c>
      <c r="C91" s="25" t="s">
        <v>15</v>
      </c>
      <c r="D91" s="25" t="s">
        <v>19</v>
      </c>
      <c r="E91" s="174">
        <v>4566.3545999999997</v>
      </c>
      <c r="F91" s="219"/>
      <c r="G91" s="219">
        <f t="shared" si="8"/>
        <v>0</v>
      </c>
    </row>
    <row r="92" spans="1:12" x14ac:dyDescent="0.35">
      <c r="A92" s="20" t="s">
        <v>196</v>
      </c>
      <c r="B92" s="24" t="s">
        <v>26</v>
      </c>
      <c r="C92" s="20" t="s">
        <v>27</v>
      </c>
      <c r="D92" s="20" t="s">
        <v>28</v>
      </c>
      <c r="E92" s="173">
        <v>64.896000000000001</v>
      </c>
      <c r="F92" s="232"/>
      <c r="G92" s="219">
        <f t="shared" si="8"/>
        <v>0</v>
      </c>
    </row>
    <row r="93" spans="1:12" x14ac:dyDescent="0.35">
      <c r="A93" s="19" t="s">
        <v>29</v>
      </c>
      <c r="B93" s="24" t="s">
        <v>30</v>
      </c>
      <c r="C93" s="20" t="s">
        <v>27</v>
      </c>
      <c r="D93" s="20" t="s">
        <v>28</v>
      </c>
      <c r="E93" s="173">
        <v>50.989699999999999</v>
      </c>
      <c r="F93" s="216"/>
      <c r="G93" s="219">
        <f t="shared" si="8"/>
        <v>0</v>
      </c>
    </row>
    <row r="94" spans="1:12" x14ac:dyDescent="0.35">
      <c r="A94" s="25" t="s">
        <v>92</v>
      </c>
      <c r="B94" s="36" t="s">
        <v>93</v>
      </c>
      <c r="C94" s="25" t="s">
        <v>34</v>
      </c>
      <c r="D94" s="25" t="s">
        <v>19</v>
      </c>
      <c r="E94" s="174">
        <v>0.216</v>
      </c>
      <c r="F94" s="232"/>
      <c r="G94" s="219">
        <f t="shared" si="8"/>
        <v>0</v>
      </c>
    </row>
    <row r="95" spans="1:12" x14ac:dyDescent="0.35">
      <c r="A95" s="20" t="s">
        <v>94</v>
      </c>
      <c r="B95" s="17" t="s">
        <v>95</v>
      </c>
      <c r="C95" s="20" t="s">
        <v>83</v>
      </c>
      <c r="D95" s="20" t="s">
        <v>19</v>
      </c>
      <c r="E95" s="174">
        <v>6.6635999999999997</v>
      </c>
      <c r="F95" s="222"/>
      <c r="G95" s="219">
        <f t="shared" si="8"/>
        <v>0</v>
      </c>
      <c r="I95" s="5" t="s">
        <v>31</v>
      </c>
      <c r="J95" s="10"/>
      <c r="K95" s="12" t="e">
        <f>(J95/$J$99)</f>
        <v>#DIV/0!</v>
      </c>
    </row>
    <row r="96" spans="1:12" x14ac:dyDescent="0.35">
      <c r="A96" s="25" t="s">
        <v>100</v>
      </c>
      <c r="B96" s="31" t="s">
        <v>101</v>
      </c>
      <c r="C96" s="25" t="s">
        <v>102</v>
      </c>
      <c r="D96" s="53" t="s">
        <v>24</v>
      </c>
      <c r="E96" s="174">
        <v>2.16</v>
      </c>
      <c r="F96" s="232"/>
      <c r="G96" s="219">
        <f t="shared" si="8"/>
        <v>0</v>
      </c>
      <c r="I96" s="5" t="s">
        <v>35</v>
      </c>
      <c r="J96" s="10"/>
      <c r="K96" s="12" t="e">
        <f t="shared" ref="K96:K98" si="9">(J96/$J$99)</f>
        <v>#DIV/0!</v>
      </c>
    </row>
    <row r="97" spans="1:12" x14ac:dyDescent="0.35">
      <c r="A97" s="19" t="s">
        <v>103</v>
      </c>
      <c r="B97" s="17" t="s">
        <v>104</v>
      </c>
      <c r="C97" s="19" t="s">
        <v>34</v>
      </c>
      <c r="D97" s="19" t="s">
        <v>217</v>
      </c>
      <c r="E97" s="175">
        <v>0.53200000000000003</v>
      </c>
      <c r="F97" s="222"/>
      <c r="G97" s="219">
        <f t="shared" si="8"/>
        <v>0</v>
      </c>
      <c r="I97" s="5" t="s">
        <v>38</v>
      </c>
      <c r="J97" s="10"/>
      <c r="K97" s="12" t="e">
        <f t="shared" si="9"/>
        <v>#DIV/0!</v>
      </c>
    </row>
    <row r="98" spans="1:12" x14ac:dyDescent="0.35">
      <c r="A98" s="40" t="s">
        <v>197</v>
      </c>
      <c r="B98" s="17" t="s">
        <v>198</v>
      </c>
      <c r="C98" s="19" t="s">
        <v>34</v>
      </c>
      <c r="D98" s="19" t="s">
        <v>19</v>
      </c>
      <c r="E98" s="177">
        <v>2.1192000000000002</v>
      </c>
      <c r="F98" s="222"/>
      <c r="G98" s="219">
        <f t="shared" si="8"/>
        <v>0</v>
      </c>
      <c r="I98" s="5" t="s">
        <v>41</v>
      </c>
      <c r="J98" s="10"/>
      <c r="K98" s="12" t="e">
        <f t="shared" si="9"/>
        <v>#DIV/0!</v>
      </c>
    </row>
    <row r="99" spans="1:12" x14ac:dyDescent="0.35">
      <c r="A99" s="19" t="s">
        <v>210</v>
      </c>
      <c r="B99" s="26" t="s">
        <v>211</v>
      </c>
      <c r="C99" s="19" t="s">
        <v>34</v>
      </c>
      <c r="D99" s="38" t="s">
        <v>217</v>
      </c>
      <c r="E99" s="173">
        <v>0.70299999999999996</v>
      </c>
      <c r="F99" s="231"/>
      <c r="G99" s="220">
        <f t="shared" si="8"/>
        <v>0</v>
      </c>
      <c r="I99" s="5" t="s">
        <v>44</v>
      </c>
      <c r="J99" s="10">
        <f>SUM(J95:J98)</f>
        <v>0</v>
      </c>
      <c r="K99" s="12" t="e">
        <f>SUM(K95:K98)</f>
        <v>#DIV/0!</v>
      </c>
      <c r="L99" s="11" t="s">
        <v>45</v>
      </c>
    </row>
    <row r="101" spans="1:12" x14ac:dyDescent="0.35">
      <c r="A101" s="108">
        <v>98081</v>
      </c>
      <c r="B101" s="142" t="s">
        <v>218</v>
      </c>
      <c r="C101" s="20" t="s">
        <v>15</v>
      </c>
      <c r="D101" s="19"/>
      <c r="E101" s="175"/>
      <c r="F101" s="232"/>
      <c r="G101" s="221"/>
    </row>
    <row r="102" spans="1:12" x14ac:dyDescent="0.35">
      <c r="A102" s="19" t="s">
        <v>145</v>
      </c>
      <c r="B102" s="35" t="s">
        <v>146</v>
      </c>
      <c r="C102" s="20" t="s">
        <v>34</v>
      </c>
      <c r="D102" s="20" t="s">
        <v>19</v>
      </c>
      <c r="E102" s="175">
        <v>3.0623999999999998</v>
      </c>
      <c r="F102" s="216"/>
      <c r="G102" s="219">
        <f t="shared" ref="G102:G113" si="10">E102*F102</f>
        <v>0</v>
      </c>
    </row>
    <row r="103" spans="1:12" ht="29" x14ac:dyDescent="0.35">
      <c r="A103" s="52" t="s">
        <v>16</v>
      </c>
      <c r="B103" s="71" t="s">
        <v>63</v>
      </c>
      <c r="C103" s="70" t="s">
        <v>18</v>
      </c>
      <c r="D103" s="20" t="s">
        <v>19</v>
      </c>
      <c r="E103" s="174">
        <v>0.84040000000000004</v>
      </c>
      <c r="F103" s="216"/>
      <c r="G103" s="219">
        <f t="shared" si="10"/>
        <v>0</v>
      </c>
    </row>
    <row r="104" spans="1:12" ht="29" x14ac:dyDescent="0.35">
      <c r="A104" s="52" t="s">
        <v>20</v>
      </c>
      <c r="B104" s="71" t="s">
        <v>17</v>
      </c>
      <c r="C104" s="66" t="s">
        <v>21</v>
      </c>
      <c r="D104" s="133" t="s">
        <v>19</v>
      </c>
      <c r="E104" s="173">
        <v>1.7125999999999999</v>
      </c>
      <c r="F104" s="216"/>
      <c r="G104" s="219">
        <f t="shared" si="10"/>
        <v>0</v>
      </c>
    </row>
    <row r="105" spans="1:12" x14ac:dyDescent="0.35">
      <c r="A105" s="52" t="s">
        <v>87</v>
      </c>
      <c r="B105" s="73" t="s">
        <v>88</v>
      </c>
      <c r="C105" s="63" t="s">
        <v>15</v>
      </c>
      <c r="D105" s="53" t="s">
        <v>19</v>
      </c>
      <c r="E105" s="175">
        <v>6596.3545999999997</v>
      </c>
      <c r="F105" s="216"/>
      <c r="G105" s="219">
        <f t="shared" si="10"/>
        <v>0</v>
      </c>
    </row>
    <row r="106" spans="1:12" x14ac:dyDescent="0.35">
      <c r="A106" s="38" t="s">
        <v>25</v>
      </c>
      <c r="B106" s="83" t="s">
        <v>26</v>
      </c>
      <c r="C106" s="70" t="s">
        <v>27</v>
      </c>
      <c r="D106" s="52" t="s">
        <v>28</v>
      </c>
      <c r="E106" s="177">
        <v>93.836200000000005</v>
      </c>
      <c r="F106" s="216"/>
      <c r="G106" s="219">
        <f t="shared" si="10"/>
        <v>0</v>
      </c>
    </row>
    <row r="107" spans="1:12" x14ac:dyDescent="0.35">
      <c r="A107" s="38" t="s">
        <v>29</v>
      </c>
      <c r="B107" s="17" t="s">
        <v>30</v>
      </c>
      <c r="C107" s="70" t="s">
        <v>27</v>
      </c>
      <c r="D107" s="52" t="s">
        <v>28</v>
      </c>
      <c r="E107" s="179">
        <v>73.728499999999997</v>
      </c>
      <c r="F107" s="216"/>
      <c r="G107" s="219">
        <f t="shared" si="10"/>
        <v>0</v>
      </c>
    </row>
    <row r="108" spans="1:12" x14ac:dyDescent="0.35">
      <c r="A108" s="38" t="s">
        <v>92</v>
      </c>
      <c r="B108" s="17" t="s">
        <v>93</v>
      </c>
      <c r="C108" s="63" t="s">
        <v>34</v>
      </c>
      <c r="D108" s="53" t="s">
        <v>19</v>
      </c>
      <c r="E108" s="179">
        <v>0.312</v>
      </c>
      <c r="F108" s="216"/>
      <c r="G108" s="219">
        <f t="shared" si="10"/>
        <v>0</v>
      </c>
    </row>
    <row r="109" spans="1:12" x14ac:dyDescent="0.35">
      <c r="A109" s="38" t="s">
        <v>94</v>
      </c>
      <c r="B109" s="17" t="s">
        <v>95</v>
      </c>
      <c r="C109" s="70" t="s">
        <v>83</v>
      </c>
      <c r="D109" s="52" t="s">
        <v>19</v>
      </c>
      <c r="E109" s="180">
        <v>9.6251999999999995</v>
      </c>
      <c r="F109" s="216"/>
      <c r="G109" s="219">
        <f t="shared" si="10"/>
        <v>0</v>
      </c>
      <c r="I109" s="5" t="s">
        <v>31</v>
      </c>
      <c r="J109" s="10"/>
      <c r="K109" s="12" t="e">
        <f>(J109/$J$113)</f>
        <v>#DIV/0!</v>
      </c>
    </row>
    <row r="110" spans="1:12" x14ac:dyDescent="0.35">
      <c r="A110" s="40" t="s">
        <v>100</v>
      </c>
      <c r="B110" t="s">
        <v>101</v>
      </c>
      <c r="C110" s="25" t="s">
        <v>102</v>
      </c>
      <c r="D110" s="53" t="s">
        <v>24</v>
      </c>
      <c r="E110" s="173">
        <v>3.12</v>
      </c>
      <c r="F110" s="216"/>
      <c r="G110" s="219">
        <f t="shared" si="10"/>
        <v>0</v>
      </c>
      <c r="I110" s="5" t="s">
        <v>35</v>
      </c>
      <c r="J110" s="10"/>
      <c r="K110" s="12" t="e">
        <f>(J110/$J$113)</f>
        <v>#DIV/0!</v>
      </c>
    </row>
    <row r="111" spans="1:12" x14ac:dyDescent="0.35">
      <c r="A111" s="20" t="s">
        <v>103</v>
      </c>
      <c r="B111" s="17" t="s">
        <v>219</v>
      </c>
      <c r="C111" s="27" t="s">
        <v>34</v>
      </c>
      <c r="D111" s="38" t="s">
        <v>217</v>
      </c>
      <c r="E111" s="173">
        <v>0.86799999999999999</v>
      </c>
      <c r="F111" s="216"/>
      <c r="G111" s="219">
        <f t="shared" si="10"/>
        <v>0</v>
      </c>
      <c r="I111" s="5" t="s">
        <v>38</v>
      </c>
      <c r="J111" s="10"/>
      <c r="K111" s="12" t="e">
        <f t="shared" ref="K111:K112" si="11">(J111/$J$113)</f>
        <v>#DIV/0!</v>
      </c>
    </row>
    <row r="112" spans="1:12" x14ac:dyDescent="0.35">
      <c r="A112" s="20" t="s">
        <v>197</v>
      </c>
      <c r="B112" s="17" t="s">
        <v>198</v>
      </c>
      <c r="C112" s="27" t="s">
        <v>34</v>
      </c>
      <c r="D112" s="19" t="s">
        <v>19</v>
      </c>
      <c r="E112" s="181">
        <v>3.0613000000000001</v>
      </c>
      <c r="F112" s="222"/>
      <c r="G112" s="219">
        <f t="shared" si="10"/>
        <v>0</v>
      </c>
      <c r="I112" s="5" t="s">
        <v>41</v>
      </c>
      <c r="J112" s="10"/>
      <c r="K112" s="12" t="e">
        <f t="shared" si="11"/>
        <v>#DIV/0!</v>
      </c>
    </row>
    <row r="113" spans="1:12" x14ac:dyDescent="0.35">
      <c r="A113" s="145" t="s">
        <v>210</v>
      </c>
      <c r="B113" s="130" t="s">
        <v>211</v>
      </c>
      <c r="C113" s="27" t="s">
        <v>34</v>
      </c>
      <c r="D113" s="38" t="s">
        <v>217</v>
      </c>
      <c r="E113" s="175">
        <v>1.159</v>
      </c>
      <c r="F113" s="231"/>
      <c r="G113" s="220">
        <f t="shared" si="10"/>
        <v>0</v>
      </c>
      <c r="I113" s="5" t="s">
        <v>44</v>
      </c>
      <c r="J113" s="10">
        <f>SUM(J109:J112)</f>
        <v>0</v>
      </c>
      <c r="K113" s="12" t="e">
        <f>SUM(K109:K112)</f>
        <v>#DIV/0!</v>
      </c>
      <c r="L113" s="11" t="s">
        <v>45</v>
      </c>
    </row>
    <row r="115" spans="1:12" x14ac:dyDescent="0.35">
      <c r="A115" s="152">
        <v>98094</v>
      </c>
      <c r="B115" s="165" t="s">
        <v>220</v>
      </c>
      <c r="C115" s="25" t="s">
        <v>15</v>
      </c>
      <c r="D115" s="40"/>
      <c r="E115" s="182"/>
      <c r="F115" s="233"/>
      <c r="G115" s="221"/>
    </row>
    <row r="116" spans="1:12" x14ac:dyDescent="0.35">
      <c r="A116" s="20" t="s">
        <v>121</v>
      </c>
      <c r="B116" s="120" t="s">
        <v>122</v>
      </c>
      <c r="C116" s="20" t="s">
        <v>15</v>
      </c>
      <c r="D116" s="20" t="s">
        <v>19</v>
      </c>
      <c r="E116" s="173">
        <v>27.3</v>
      </c>
      <c r="F116" s="220"/>
      <c r="G116" s="219">
        <f t="shared" ref="G116:G130" si="12">E116*F116</f>
        <v>0</v>
      </c>
    </row>
    <row r="117" spans="1:12" x14ac:dyDescent="0.35">
      <c r="A117" s="20" t="s">
        <v>145</v>
      </c>
      <c r="B117" s="120" t="s">
        <v>146</v>
      </c>
      <c r="C117" s="20" t="s">
        <v>34</v>
      </c>
      <c r="D117" s="20" t="s">
        <v>19</v>
      </c>
      <c r="E117" s="173">
        <v>0.36959999999999998</v>
      </c>
      <c r="F117" s="220"/>
      <c r="G117" s="219">
        <f t="shared" si="12"/>
        <v>0</v>
      </c>
    </row>
    <row r="118" spans="1:12" ht="29" x14ac:dyDescent="0.35">
      <c r="A118" s="20" t="s">
        <v>16</v>
      </c>
      <c r="B118" s="166" t="s">
        <v>63</v>
      </c>
      <c r="C118" s="20" t="s">
        <v>18</v>
      </c>
      <c r="D118" s="20" t="s">
        <v>19</v>
      </c>
      <c r="E118" s="173">
        <v>0.11990000000000001</v>
      </c>
      <c r="F118" s="220"/>
      <c r="G118" s="219">
        <f t="shared" si="12"/>
        <v>0</v>
      </c>
    </row>
    <row r="119" spans="1:12" ht="29" x14ac:dyDescent="0.35">
      <c r="A119" s="20" t="s">
        <v>221</v>
      </c>
      <c r="B119" s="166" t="s">
        <v>17</v>
      </c>
      <c r="C119" s="20" t="s">
        <v>21</v>
      </c>
      <c r="D119" s="20" t="s">
        <v>19</v>
      </c>
      <c r="E119" s="173">
        <v>0.24429999999999999</v>
      </c>
      <c r="F119" s="220"/>
      <c r="G119" s="219">
        <f t="shared" si="12"/>
        <v>0</v>
      </c>
    </row>
    <row r="120" spans="1:12" x14ac:dyDescent="0.35">
      <c r="A120" s="20" t="s">
        <v>123</v>
      </c>
      <c r="B120" s="120" t="s">
        <v>124</v>
      </c>
      <c r="C120" s="20" t="s">
        <v>15</v>
      </c>
      <c r="D120" s="20" t="s">
        <v>19</v>
      </c>
      <c r="E120" s="173">
        <v>135.7467</v>
      </c>
      <c r="F120" s="220"/>
      <c r="G120" s="219">
        <f t="shared" si="12"/>
        <v>0</v>
      </c>
    </row>
    <row r="121" spans="1:12" x14ac:dyDescent="0.35">
      <c r="A121" s="20" t="s">
        <v>25</v>
      </c>
      <c r="B121" s="120" t="s">
        <v>26</v>
      </c>
      <c r="C121" s="20" t="s">
        <v>27</v>
      </c>
      <c r="D121" s="20" t="s">
        <v>28</v>
      </c>
      <c r="E121" s="173">
        <v>15.9937</v>
      </c>
      <c r="F121" s="220"/>
      <c r="G121" s="219">
        <f t="shared" si="12"/>
        <v>0</v>
      </c>
    </row>
    <row r="122" spans="1:12" x14ac:dyDescent="0.35">
      <c r="A122" s="20" t="s">
        <v>29</v>
      </c>
      <c r="B122" s="120" t="s">
        <v>30</v>
      </c>
      <c r="C122" s="20" t="s">
        <v>27</v>
      </c>
      <c r="D122" s="20" t="s">
        <v>28</v>
      </c>
      <c r="E122" s="173">
        <v>12.5664</v>
      </c>
      <c r="F122" s="220"/>
      <c r="G122" s="219">
        <f t="shared" si="12"/>
        <v>0</v>
      </c>
    </row>
    <row r="123" spans="1:12" x14ac:dyDescent="0.35">
      <c r="A123" s="20" t="s">
        <v>125</v>
      </c>
      <c r="B123" s="120" t="s">
        <v>126</v>
      </c>
      <c r="C123" s="20" t="s">
        <v>34</v>
      </c>
      <c r="D123" s="20" t="s">
        <v>19</v>
      </c>
      <c r="E123" s="173">
        <v>0.22420000000000001</v>
      </c>
      <c r="F123" s="220"/>
      <c r="G123" s="219">
        <f t="shared" si="12"/>
        <v>0</v>
      </c>
    </row>
    <row r="124" spans="1:12" x14ac:dyDescent="0.35">
      <c r="A124" s="20" t="s">
        <v>92</v>
      </c>
      <c r="B124" s="120" t="s">
        <v>222</v>
      </c>
      <c r="C124" s="20" t="s">
        <v>34</v>
      </c>
      <c r="D124" s="20" t="s">
        <v>19</v>
      </c>
      <c r="E124" s="173">
        <v>0.08</v>
      </c>
      <c r="F124" s="220"/>
      <c r="G124" s="219">
        <f t="shared" si="12"/>
        <v>0</v>
      </c>
    </row>
    <row r="125" spans="1:12" x14ac:dyDescent="0.35">
      <c r="A125" s="20" t="s">
        <v>127</v>
      </c>
      <c r="B125" s="120" t="s">
        <v>128</v>
      </c>
      <c r="C125" s="20" t="s">
        <v>83</v>
      </c>
      <c r="D125" s="20" t="s">
        <v>19</v>
      </c>
      <c r="E125" s="173">
        <v>7.4039999999999999</v>
      </c>
      <c r="F125" s="220"/>
      <c r="G125" s="219">
        <f t="shared" si="12"/>
        <v>0</v>
      </c>
    </row>
    <row r="126" spans="1:12" x14ac:dyDescent="0.35">
      <c r="A126" s="20" t="s">
        <v>94</v>
      </c>
      <c r="B126" s="120" t="s">
        <v>95</v>
      </c>
      <c r="C126" s="20" t="s">
        <v>83</v>
      </c>
      <c r="D126" s="20" t="s">
        <v>19</v>
      </c>
      <c r="E126" s="173">
        <v>3.2084000000000001</v>
      </c>
      <c r="F126" s="220"/>
      <c r="G126" s="219">
        <f t="shared" si="12"/>
        <v>0</v>
      </c>
      <c r="I126" s="5" t="s">
        <v>31</v>
      </c>
      <c r="J126" s="10"/>
      <c r="K126" s="12" t="e">
        <f>(J126/$J$130)</f>
        <v>#DIV/0!</v>
      </c>
    </row>
    <row r="127" spans="1:12" x14ac:dyDescent="0.35">
      <c r="A127" s="20" t="s">
        <v>208</v>
      </c>
      <c r="B127" s="120" t="s">
        <v>209</v>
      </c>
      <c r="C127" s="20" t="s">
        <v>34</v>
      </c>
      <c r="D127" s="20" t="s">
        <v>217</v>
      </c>
      <c r="E127" s="173">
        <v>2.52E-2</v>
      </c>
      <c r="F127" s="220"/>
      <c r="G127" s="219">
        <f t="shared" si="12"/>
        <v>0</v>
      </c>
      <c r="I127" s="5" t="s">
        <v>35</v>
      </c>
      <c r="J127" s="10"/>
      <c r="K127" s="12" t="e">
        <f>(J127/$J$130)</f>
        <v>#DIV/0!</v>
      </c>
    </row>
    <row r="128" spans="1:12" x14ac:dyDescent="0.35">
      <c r="A128" s="20" t="s">
        <v>103</v>
      </c>
      <c r="B128" s="120" t="s">
        <v>213</v>
      </c>
      <c r="C128" s="20" t="s">
        <v>34</v>
      </c>
      <c r="D128" s="20" t="s">
        <v>217</v>
      </c>
      <c r="E128" s="173">
        <v>0.126</v>
      </c>
      <c r="F128" s="220"/>
      <c r="G128" s="219">
        <f t="shared" si="12"/>
        <v>0</v>
      </c>
      <c r="I128" s="5" t="s">
        <v>38</v>
      </c>
      <c r="J128" s="10"/>
      <c r="K128" s="12" t="e">
        <f>(J128/$J$130)</f>
        <v>#DIV/0!</v>
      </c>
    </row>
    <row r="129" spans="1:12" x14ac:dyDescent="0.35">
      <c r="A129" s="20" t="s">
        <v>197</v>
      </c>
      <c r="B129" s="120" t="s">
        <v>198</v>
      </c>
      <c r="C129" s="20" t="s">
        <v>34</v>
      </c>
      <c r="D129" s="20" t="s">
        <v>19</v>
      </c>
      <c r="E129" s="173">
        <v>0.23480000000000001</v>
      </c>
      <c r="F129" s="220"/>
      <c r="G129" s="219">
        <f t="shared" si="12"/>
        <v>0</v>
      </c>
      <c r="I129" s="5" t="s">
        <v>41</v>
      </c>
      <c r="J129" s="10"/>
      <c r="K129" s="12" t="e">
        <f>(J129/$J$130)</f>
        <v>#DIV/0!</v>
      </c>
    </row>
    <row r="130" spans="1:12" x14ac:dyDescent="0.35">
      <c r="A130" s="20" t="s">
        <v>210</v>
      </c>
      <c r="B130" s="166" t="s">
        <v>211</v>
      </c>
      <c r="C130" s="20" t="s">
        <v>34</v>
      </c>
      <c r="D130" s="20" t="s">
        <v>217</v>
      </c>
      <c r="E130" s="173">
        <v>0.187</v>
      </c>
      <c r="F130" s="242"/>
      <c r="G130" s="220">
        <f t="shared" si="12"/>
        <v>0</v>
      </c>
      <c r="I130" s="5" t="s">
        <v>44</v>
      </c>
      <c r="J130" s="10">
        <f>SUM(J126:J129)</f>
        <v>0</v>
      </c>
      <c r="K130" s="12" t="e">
        <f>SUM(K126:K129)</f>
        <v>#DIV/0!</v>
      </c>
      <c r="L130" s="11" t="s">
        <v>45</v>
      </c>
    </row>
    <row r="132" spans="1:12" x14ac:dyDescent="0.35">
      <c r="A132" s="152">
        <v>98099</v>
      </c>
      <c r="B132" s="165" t="s">
        <v>223</v>
      </c>
      <c r="C132" s="25" t="s">
        <v>15</v>
      </c>
      <c r="D132" s="40"/>
      <c r="E132" s="177"/>
      <c r="F132" s="221"/>
      <c r="G132" s="221"/>
    </row>
    <row r="133" spans="1:12" x14ac:dyDescent="0.35">
      <c r="A133" s="20" t="s">
        <v>121</v>
      </c>
      <c r="B133" t="s">
        <v>122</v>
      </c>
      <c r="C133" s="20" t="s">
        <v>15</v>
      </c>
      <c r="D133" s="20" t="s">
        <v>19</v>
      </c>
      <c r="E133" s="173">
        <v>46.2</v>
      </c>
      <c r="F133" s="222"/>
      <c r="G133" s="220">
        <f t="shared" ref="G133:G146" si="13">E133*F133</f>
        <v>0</v>
      </c>
    </row>
    <row r="134" spans="1:12" x14ac:dyDescent="0.35">
      <c r="A134" s="20" t="s">
        <v>145</v>
      </c>
      <c r="B134" s="26" t="s">
        <v>146</v>
      </c>
      <c r="C134" s="20" t="s">
        <v>34</v>
      </c>
      <c r="D134" s="20" t="s">
        <v>19</v>
      </c>
      <c r="E134" s="173">
        <v>0.99</v>
      </c>
      <c r="F134" s="222"/>
      <c r="G134" s="220">
        <f t="shared" si="13"/>
        <v>0</v>
      </c>
    </row>
    <row r="135" spans="1:12" ht="29" x14ac:dyDescent="0.35">
      <c r="A135" s="20" t="s">
        <v>16</v>
      </c>
      <c r="B135" s="168" t="s">
        <v>63</v>
      </c>
      <c r="C135" s="20" t="s">
        <v>18</v>
      </c>
      <c r="D135" s="20" t="s">
        <v>19</v>
      </c>
      <c r="E135" s="173">
        <v>0.29310000000000003</v>
      </c>
      <c r="F135" s="222"/>
      <c r="G135" s="220">
        <f t="shared" si="13"/>
        <v>0</v>
      </c>
    </row>
    <row r="136" spans="1:12" ht="29" x14ac:dyDescent="0.35">
      <c r="A136" s="20" t="s">
        <v>221</v>
      </c>
      <c r="B136" s="168" t="s">
        <v>17</v>
      </c>
      <c r="C136" s="20" t="s">
        <v>21</v>
      </c>
      <c r="D136" s="20" t="s">
        <v>19</v>
      </c>
      <c r="E136" s="173">
        <v>0.59730000000000005</v>
      </c>
      <c r="F136" s="222"/>
      <c r="G136" s="220">
        <f t="shared" si="13"/>
        <v>0</v>
      </c>
    </row>
    <row r="137" spans="1:12" x14ac:dyDescent="0.35">
      <c r="A137" s="20" t="s">
        <v>123</v>
      </c>
      <c r="B137" s="26" t="s">
        <v>224</v>
      </c>
      <c r="C137" s="20" t="s">
        <v>15</v>
      </c>
      <c r="D137" s="20" t="s">
        <v>19</v>
      </c>
      <c r="E137" s="173">
        <v>229.82669999999999</v>
      </c>
      <c r="F137" s="222"/>
      <c r="G137" s="220">
        <f t="shared" si="13"/>
        <v>0</v>
      </c>
    </row>
    <row r="138" spans="1:12" x14ac:dyDescent="0.35">
      <c r="A138" s="20" t="s">
        <v>25</v>
      </c>
      <c r="B138" s="26" t="s">
        <v>140</v>
      </c>
      <c r="C138" s="20" t="s">
        <v>27</v>
      </c>
      <c r="D138" s="20" t="s">
        <v>28</v>
      </c>
      <c r="E138" s="173">
        <v>27.1462</v>
      </c>
      <c r="F138" s="222"/>
      <c r="G138" s="220">
        <f t="shared" si="13"/>
        <v>0</v>
      </c>
    </row>
    <row r="139" spans="1:12" x14ac:dyDescent="0.35">
      <c r="A139" s="20" t="s">
        <v>29</v>
      </c>
      <c r="B139" t="s">
        <v>30</v>
      </c>
      <c r="C139" s="20" t="s">
        <v>27</v>
      </c>
      <c r="D139" s="20" t="s">
        <v>28</v>
      </c>
      <c r="E139" s="178">
        <v>21.3292</v>
      </c>
      <c r="F139" s="222"/>
      <c r="G139" s="220">
        <f t="shared" si="13"/>
        <v>0</v>
      </c>
    </row>
    <row r="140" spans="1:12" x14ac:dyDescent="0.35">
      <c r="A140" s="20" t="s">
        <v>125</v>
      </c>
      <c r="B140" s="26" t="s">
        <v>126</v>
      </c>
      <c r="C140" s="20" t="s">
        <v>34</v>
      </c>
      <c r="D140" s="20" t="s">
        <v>19</v>
      </c>
      <c r="E140" s="173">
        <v>0.22420000000000001</v>
      </c>
      <c r="F140" s="222"/>
      <c r="G140" s="220">
        <f t="shared" si="13"/>
        <v>0</v>
      </c>
    </row>
    <row r="141" spans="1:12" x14ac:dyDescent="0.35">
      <c r="A141" s="20" t="s">
        <v>92</v>
      </c>
      <c r="B141" s="26" t="s">
        <v>93</v>
      </c>
      <c r="C141" s="20" t="s">
        <v>34</v>
      </c>
      <c r="D141" s="20" t="s">
        <v>19</v>
      </c>
      <c r="E141" s="173">
        <v>0.13539999999999999</v>
      </c>
      <c r="F141" s="222"/>
      <c r="G141" s="220">
        <f t="shared" si="13"/>
        <v>0</v>
      </c>
    </row>
    <row r="142" spans="1:12" x14ac:dyDescent="0.35">
      <c r="A142" s="20" t="s">
        <v>127</v>
      </c>
      <c r="B142" s="26" t="s">
        <v>128</v>
      </c>
      <c r="C142" s="20" t="s">
        <v>83</v>
      </c>
      <c r="D142" s="20" t="s">
        <v>19</v>
      </c>
      <c r="E142" s="173">
        <v>7.4039999999999999</v>
      </c>
      <c r="F142" s="222"/>
      <c r="G142" s="220">
        <f t="shared" si="13"/>
        <v>0</v>
      </c>
      <c r="I142" s="5" t="s">
        <v>31</v>
      </c>
      <c r="J142" s="10"/>
      <c r="K142" s="12" t="e">
        <f>(J142/$J$146)</f>
        <v>#DIV/0!</v>
      </c>
    </row>
    <row r="143" spans="1:12" x14ac:dyDescent="0.35">
      <c r="A143" s="20" t="s">
        <v>94</v>
      </c>
      <c r="B143" s="26" t="s">
        <v>225</v>
      </c>
      <c r="C143" s="20" t="s">
        <v>83</v>
      </c>
      <c r="D143" s="20" t="s">
        <v>19</v>
      </c>
      <c r="E143" s="173">
        <v>5.4295999999999998</v>
      </c>
      <c r="F143" s="222"/>
      <c r="G143" s="220">
        <f t="shared" si="13"/>
        <v>0</v>
      </c>
      <c r="I143" s="5" t="s">
        <v>35</v>
      </c>
      <c r="J143" s="10"/>
      <c r="K143" s="12" t="e">
        <f>(J143/$J$146)</f>
        <v>#DIV/0!</v>
      </c>
    </row>
    <row r="144" spans="1:12" x14ac:dyDescent="0.35">
      <c r="A144" s="20" t="s">
        <v>103</v>
      </c>
      <c r="B144" s="26" t="s">
        <v>104</v>
      </c>
      <c r="C144" s="20" t="s">
        <v>34</v>
      </c>
      <c r="D144" s="20" t="s">
        <v>217</v>
      </c>
      <c r="E144" s="173">
        <v>0.3332</v>
      </c>
      <c r="F144" s="222"/>
      <c r="G144" s="220">
        <f t="shared" si="13"/>
        <v>0</v>
      </c>
      <c r="I144" s="5" t="s">
        <v>38</v>
      </c>
      <c r="J144" s="10"/>
      <c r="K144" s="12" t="e">
        <f>(J144/$J$146)</f>
        <v>#DIV/0!</v>
      </c>
    </row>
    <row r="145" spans="1:12" x14ac:dyDescent="0.35">
      <c r="A145" s="20" t="s">
        <v>197</v>
      </c>
      <c r="B145" s="26" t="s">
        <v>198</v>
      </c>
      <c r="C145" s="20" t="s">
        <v>34</v>
      </c>
      <c r="D145" s="20" t="s">
        <v>19</v>
      </c>
      <c r="E145" s="173">
        <v>0.39760000000000001</v>
      </c>
      <c r="F145" s="222"/>
      <c r="G145" s="220">
        <f t="shared" si="13"/>
        <v>0</v>
      </c>
      <c r="I145" s="5" t="s">
        <v>41</v>
      </c>
      <c r="J145" s="10"/>
      <c r="K145" s="12" t="e">
        <f>(J145/$J$146)</f>
        <v>#DIV/0!</v>
      </c>
    </row>
    <row r="146" spans="1:12" x14ac:dyDescent="0.35">
      <c r="A146" s="20" t="s">
        <v>210</v>
      </c>
      <c r="B146" s="26" t="s">
        <v>211</v>
      </c>
      <c r="C146" s="20" t="s">
        <v>34</v>
      </c>
      <c r="D146" s="20" t="s">
        <v>217</v>
      </c>
      <c r="E146" s="173">
        <v>0.42899999999999999</v>
      </c>
      <c r="F146" s="222"/>
      <c r="G146" s="220">
        <f t="shared" si="13"/>
        <v>0</v>
      </c>
      <c r="I146" s="5" t="s">
        <v>44</v>
      </c>
      <c r="J146" s="10">
        <f>SUM(J142:J145)</f>
        <v>0</v>
      </c>
      <c r="K146" s="12" t="e">
        <f>SUM(K142:K145)</f>
        <v>#DIV/0!</v>
      </c>
      <c r="L146" s="11" t="s">
        <v>45</v>
      </c>
    </row>
    <row r="148" spans="1:12" x14ac:dyDescent="0.35">
      <c r="A148" s="167">
        <v>98100</v>
      </c>
      <c r="B148" s="169" t="s">
        <v>226</v>
      </c>
      <c r="C148" s="63" t="s">
        <v>15</v>
      </c>
      <c r="D148" s="37"/>
      <c r="E148" s="183"/>
      <c r="F148" s="232"/>
      <c r="G148" s="221"/>
    </row>
    <row r="149" spans="1:12" x14ac:dyDescent="0.35">
      <c r="A149" s="52" t="s">
        <v>121</v>
      </c>
      <c r="B149" s="28" t="s">
        <v>122</v>
      </c>
      <c r="C149" s="20" t="s">
        <v>15</v>
      </c>
      <c r="D149" s="52" t="s">
        <v>19</v>
      </c>
      <c r="E149" s="183">
        <v>56.7</v>
      </c>
      <c r="F149" s="216"/>
      <c r="G149" s="220">
        <f t="shared" ref="G149:G162" si="14">E149*F149</f>
        <v>0</v>
      </c>
    </row>
    <row r="150" spans="1:12" x14ac:dyDescent="0.35">
      <c r="A150" s="52" t="s">
        <v>145</v>
      </c>
      <c r="B150" s="28" t="s">
        <v>146</v>
      </c>
      <c r="C150" s="20" t="s">
        <v>34</v>
      </c>
      <c r="D150" s="52" t="s">
        <v>19</v>
      </c>
      <c r="E150" s="183">
        <v>1.7951999999999999</v>
      </c>
      <c r="F150" s="216"/>
      <c r="G150" s="220">
        <f t="shared" si="14"/>
        <v>0</v>
      </c>
    </row>
    <row r="151" spans="1:12" ht="29" x14ac:dyDescent="0.35">
      <c r="A151" s="52" t="s">
        <v>16</v>
      </c>
      <c r="B151" s="60" t="s">
        <v>63</v>
      </c>
      <c r="C151" s="20" t="s">
        <v>18</v>
      </c>
      <c r="D151" s="52" t="s">
        <v>19</v>
      </c>
      <c r="E151" s="183">
        <v>0.50129999999999997</v>
      </c>
      <c r="F151" s="216"/>
      <c r="G151" s="220">
        <f t="shared" si="14"/>
        <v>0</v>
      </c>
    </row>
    <row r="152" spans="1:12" ht="29" x14ac:dyDescent="0.35">
      <c r="A152" s="52" t="s">
        <v>221</v>
      </c>
      <c r="B152" s="60" t="s">
        <v>17</v>
      </c>
      <c r="C152" s="20" t="s">
        <v>21</v>
      </c>
      <c r="D152" s="52" t="s">
        <v>19</v>
      </c>
      <c r="E152" s="183">
        <v>1.0216000000000001</v>
      </c>
      <c r="F152" s="216"/>
      <c r="G152" s="220">
        <f t="shared" si="14"/>
        <v>0</v>
      </c>
    </row>
    <row r="153" spans="1:12" x14ac:dyDescent="0.35">
      <c r="A153" s="52" t="s">
        <v>123</v>
      </c>
      <c r="B153" s="28" t="s">
        <v>124</v>
      </c>
      <c r="C153" s="20" t="s">
        <v>15</v>
      </c>
      <c r="D153" s="52" t="s">
        <v>19</v>
      </c>
      <c r="E153" s="183">
        <v>282.09339999999997</v>
      </c>
      <c r="F153" s="216"/>
      <c r="G153" s="220">
        <f t="shared" si="14"/>
        <v>0</v>
      </c>
    </row>
    <row r="154" spans="1:12" x14ac:dyDescent="0.35">
      <c r="A154" s="52" t="s">
        <v>25</v>
      </c>
      <c r="B154" s="28" t="s">
        <v>26</v>
      </c>
      <c r="C154" s="20" t="s">
        <v>27</v>
      </c>
      <c r="D154" s="52" t="s">
        <v>28</v>
      </c>
      <c r="E154" s="183">
        <v>33.425199999999997</v>
      </c>
      <c r="F154" s="216"/>
      <c r="G154" s="220">
        <f t="shared" si="14"/>
        <v>0</v>
      </c>
    </row>
    <row r="155" spans="1:12" x14ac:dyDescent="0.35">
      <c r="A155" s="52" t="s">
        <v>29</v>
      </c>
      <c r="B155" s="28" t="s">
        <v>30</v>
      </c>
      <c r="C155" s="20" t="s">
        <v>27</v>
      </c>
      <c r="D155" s="52" t="s">
        <v>28</v>
      </c>
      <c r="E155" s="183">
        <v>26.262699999999999</v>
      </c>
      <c r="F155" s="216"/>
      <c r="G155" s="220">
        <f t="shared" si="14"/>
        <v>0</v>
      </c>
    </row>
    <row r="156" spans="1:12" x14ac:dyDescent="0.35">
      <c r="A156" s="52" t="s">
        <v>125</v>
      </c>
      <c r="B156" s="28" t="s">
        <v>126</v>
      </c>
      <c r="C156" s="20" t="s">
        <v>34</v>
      </c>
      <c r="D156" s="52" t="s">
        <v>19</v>
      </c>
      <c r="E156" s="183">
        <v>0.22420000000000001</v>
      </c>
      <c r="F156" s="216"/>
      <c r="G156" s="220">
        <f t="shared" si="14"/>
        <v>0</v>
      </c>
    </row>
    <row r="157" spans="1:12" x14ac:dyDescent="0.35">
      <c r="A157" s="52" t="s">
        <v>92</v>
      </c>
      <c r="B157" s="28" t="s">
        <v>93</v>
      </c>
      <c r="C157" s="20" t="s">
        <v>34</v>
      </c>
      <c r="D157" s="52" t="s">
        <v>19</v>
      </c>
      <c r="E157" s="183">
        <v>0.1661</v>
      </c>
      <c r="F157" s="216"/>
      <c r="G157" s="220">
        <f t="shared" si="14"/>
        <v>0</v>
      </c>
    </row>
    <row r="158" spans="1:12" x14ac:dyDescent="0.35">
      <c r="A158" s="52" t="s">
        <v>127</v>
      </c>
      <c r="B158" s="28" t="s">
        <v>128</v>
      </c>
      <c r="C158" s="20" t="s">
        <v>83</v>
      </c>
      <c r="D158" s="52" t="s">
        <v>19</v>
      </c>
      <c r="E158" s="183">
        <v>7.4039999999999999</v>
      </c>
      <c r="F158" s="216"/>
      <c r="G158" s="220">
        <f t="shared" si="14"/>
        <v>0</v>
      </c>
      <c r="I158" s="5" t="s">
        <v>31</v>
      </c>
      <c r="J158" s="10"/>
      <c r="K158" s="12" t="e">
        <f>(J158/$J$162)</f>
        <v>#DIV/0!</v>
      </c>
    </row>
    <row r="159" spans="1:12" x14ac:dyDescent="0.35">
      <c r="A159" s="52" t="s">
        <v>94</v>
      </c>
      <c r="B159" s="28" t="s">
        <v>95</v>
      </c>
      <c r="C159" s="20" t="s">
        <v>83</v>
      </c>
      <c r="D159" s="52" t="s">
        <v>19</v>
      </c>
      <c r="E159" s="183">
        <v>6.6635999999999997</v>
      </c>
      <c r="F159" s="216"/>
      <c r="G159" s="220">
        <f t="shared" si="14"/>
        <v>0</v>
      </c>
      <c r="I159" s="5" t="s">
        <v>35</v>
      </c>
      <c r="J159" s="10"/>
      <c r="K159" s="12" t="e">
        <f>(J159/$J$162)</f>
        <v>#DIV/0!</v>
      </c>
    </row>
    <row r="160" spans="1:12" x14ac:dyDescent="0.35">
      <c r="A160" s="52" t="s">
        <v>103</v>
      </c>
      <c r="B160" s="28" t="s">
        <v>104</v>
      </c>
      <c r="C160" s="20" t="s">
        <v>34</v>
      </c>
      <c r="D160" s="52" t="s">
        <v>217</v>
      </c>
      <c r="E160" s="183">
        <v>0.53200000000000003</v>
      </c>
      <c r="F160" s="216"/>
      <c r="G160" s="220">
        <f t="shared" si="14"/>
        <v>0</v>
      </c>
      <c r="I160" s="5" t="s">
        <v>38</v>
      </c>
      <c r="J160" s="10"/>
      <c r="K160" s="12" t="e">
        <f>(J160/$J$162)</f>
        <v>#DIV/0!</v>
      </c>
    </row>
    <row r="161" spans="1:12" x14ac:dyDescent="0.35">
      <c r="A161" s="52" t="s">
        <v>197</v>
      </c>
      <c r="B161" s="28" t="s">
        <v>198</v>
      </c>
      <c r="C161" s="20" t="s">
        <v>34</v>
      </c>
      <c r="D161" s="52" t="s">
        <v>19</v>
      </c>
      <c r="E161" s="183">
        <v>0.48799999999999999</v>
      </c>
      <c r="F161" s="216"/>
      <c r="G161" s="220">
        <f t="shared" si="14"/>
        <v>0</v>
      </c>
      <c r="I161" s="5" t="s">
        <v>41</v>
      </c>
      <c r="J161" s="10"/>
      <c r="K161" s="12" t="e">
        <f>(J161/$J$162)</f>
        <v>#DIV/0!</v>
      </c>
    </row>
    <row r="162" spans="1:12" x14ac:dyDescent="0.35">
      <c r="A162" s="52" t="s">
        <v>210</v>
      </c>
      <c r="B162" s="28" t="s">
        <v>227</v>
      </c>
      <c r="C162" s="20" t="s">
        <v>34</v>
      </c>
      <c r="D162" s="52" t="s">
        <v>217</v>
      </c>
      <c r="E162" s="183">
        <v>0.70299999999999996</v>
      </c>
      <c r="F162" s="216"/>
      <c r="G162" s="220">
        <f t="shared" si="14"/>
        <v>0</v>
      </c>
      <c r="I162" s="5" t="s">
        <v>44</v>
      </c>
      <c r="J162" s="10">
        <f>SUM(J158:J161)</f>
        <v>0</v>
      </c>
      <c r="K162" s="12" t="e">
        <f>SUM(K158:K161)</f>
        <v>#DIV/0!</v>
      </c>
      <c r="L162" s="11" t="s">
        <v>45</v>
      </c>
    </row>
    <row r="164" spans="1:12" x14ac:dyDescent="0.35">
      <c r="A164" s="152">
        <v>98101</v>
      </c>
      <c r="B164" s="165" t="s">
        <v>228</v>
      </c>
      <c r="C164" s="20" t="s">
        <v>15</v>
      </c>
      <c r="D164" s="19"/>
      <c r="E164" s="184"/>
      <c r="F164" s="222"/>
      <c r="G164" s="222"/>
    </row>
    <row r="165" spans="1:12" x14ac:dyDescent="0.35">
      <c r="A165" s="20" t="s">
        <v>121</v>
      </c>
      <c r="B165" s="17" t="s">
        <v>229</v>
      </c>
      <c r="C165" s="70" t="s">
        <v>15</v>
      </c>
      <c r="D165" s="52" t="s">
        <v>19</v>
      </c>
      <c r="E165" s="173">
        <v>77.7</v>
      </c>
      <c r="F165" s="216"/>
      <c r="G165" s="220">
        <f t="shared" ref="G165:G178" si="15">E165*F165</f>
        <v>0</v>
      </c>
    </row>
    <row r="166" spans="1:12" x14ac:dyDescent="0.35">
      <c r="A166" s="20" t="s">
        <v>145</v>
      </c>
      <c r="B166" s="31" t="s">
        <v>146</v>
      </c>
      <c r="C166" s="70" t="s">
        <v>34</v>
      </c>
      <c r="D166" s="52" t="s">
        <v>19</v>
      </c>
      <c r="E166" s="183">
        <v>3.0623999999999998</v>
      </c>
      <c r="F166" s="216"/>
      <c r="G166" s="220">
        <f t="shared" si="15"/>
        <v>0</v>
      </c>
    </row>
    <row r="167" spans="1:12" ht="29" x14ac:dyDescent="0.35">
      <c r="A167" s="52" t="s">
        <v>16</v>
      </c>
      <c r="B167" s="18" t="s">
        <v>63</v>
      </c>
      <c r="C167" s="70" t="s">
        <v>18</v>
      </c>
      <c r="D167" s="52" t="s">
        <v>19</v>
      </c>
      <c r="E167" s="183">
        <v>0.84089999999999998</v>
      </c>
      <c r="F167" s="216"/>
      <c r="G167" s="220">
        <f t="shared" si="15"/>
        <v>0</v>
      </c>
    </row>
    <row r="168" spans="1:12" ht="29" x14ac:dyDescent="0.35">
      <c r="A168" s="52" t="s">
        <v>221</v>
      </c>
      <c r="B168" s="18" t="s">
        <v>17</v>
      </c>
      <c r="C168" s="70" t="s">
        <v>21</v>
      </c>
      <c r="D168" s="52" t="s">
        <v>19</v>
      </c>
      <c r="E168" s="183">
        <v>1.7137</v>
      </c>
      <c r="F168" s="216"/>
      <c r="G168" s="220">
        <f t="shared" si="15"/>
        <v>0</v>
      </c>
    </row>
    <row r="169" spans="1:12" x14ac:dyDescent="0.35">
      <c r="A169" s="20" t="s">
        <v>123</v>
      </c>
      <c r="B169" s="130" t="s">
        <v>124</v>
      </c>
      <c r="C169" s="70" t="s">
        <v>15</v>
      </c>
      <c r="D169" s="52" t="s">
        <v>19</v>
      </c>
      <c r="E169" s="183">
        <v>409.02670000000001</v>
      </c>
      <c r="F169" s="216"/>
      <c r="G169" s="220">
        <f t="shared" si="15"/>
        <v>0</v>
      </c>
    </row>
    <row r="170" spans="1:12" x14ac:dyDescent="0.35">
      <c r="A170" s="20" t="s">
        <v>25</v>
      </c>
      <c r="B170" s="17" t="s">
        <v>140</v>
      </c>
      <c r="C170" s="70" t="s">
        <v>27</v>
      </c>
      <c r="D170" s="52" t="s">
        <v>28</v>
      </c>
      <c r="E170" s="173">
        <v>48.378</v>
      </c>
      <c r="F170" s="216"/>
      <c r="G170" s="220">
        <f t="shared" si="15"/>
        <v>0</v>
      </c>
    </row>
    <row r="171" spans="1:12" x14ac:dyDescent="0.35">
      <c r="A171" s="20" t="s">
        <v>29</v>
      </c>
      <c r="B171" s="17" t="s">
        <v>230</v>
      </c>
      <c r="C171" s="70" t="s">
        <v>27</v>
      </c>
      <c r="D171" s="52" t="s">
        <v>28</v>
      </c>
      <c r="E171" s="183">
        <v>38.011299999999999</v>
      </c>
      <c r="F171" s="216"/>
      <c r="G171" s="220">
        <f t="shared" si="15"/>
        <v>0</v>
      </c>
    </row>
    <row r="172" spans="1:12" x14ac:dyDescent="0.35">
      <c r="A172" s="20" t="s">
        <v>125</v>
      </c>
      <c r="B172" s="17" t="s">
        <v>126</v>
      </c>
      <c r="C172" s="70" t="s">
        <v>34</v>
      </c>
      <c r="D172" s="52" t="s">
        <v>19</v>
      </c>
      <c r="E172" s="183">
        <v>0.22420000000000001</v>
      </c>
      <c r="F172" s="216"/>
      <c r="G172" s="220">
        <f t="shared" si="15"/>
        <v>0</v>
      </c>
    </row>
    <row r="173" spans="1:12" x14ac:dyDescent="0.35">
      <c r="A173" s="20" t="s">
        <v>92</v>
      </c>
      <c r="B173" s="17" t="s">
        <v>189</v>
      </c>
      <c r="C173" s="70" t="s">
        <v>34</v>
      </c>
      <c r="D173" s="52" t="s">
        <v>19</v>
      </c>
      <c r="E173" s="183">
        <v>0.22770000000000001</v>
      </c>
      <c r="F173" s="216"/>
      <c r="G173" s="220">
        <f t="shared" si="15"/>
        <v>0</v>
      </c>
    </row>
    <row r="174" spans="1:12" x14ac:dyDescent="0.35">
      <c r="A174" s="20" t="s">
        <v>127</v>
      </c>
      <c r="B174" s="17" t="s">
        <v>128</v>
      </c>
      <c r="C174" s="70" t="s">
        <v>83</v>
      </c>
      <c r="D174" s="52" t="s">
        <v>19</v>
      </c>
      <c r="E174" s="183">
        <v>7.4039999999999999</v>
      </c>
      <c r="F174" s="216"/>
      <c r="G174" s="220">
        <f t="shared" si="15"/>
        <v>0</v>
      </c>
      <c r="I174" s="5" t="s">
        <v>31</v>
      </c>
      <c r="J174" s="10"/>
      <c r="K174" s="12" t="e">
        <f>(J174/$J$178)</f>
        <v>#DIV/0!</v>
      </c>
    </row>
    <row r="175" spans="1:12" x14ac:dyDescent="0.35">
      <c r="A175" s="20" t="s">
        <v>94</v>
      </c>
      <c r="B175" s="31" t="s">
        <v>190</v>
      </c>
      <c r="C175" s="63" t="s">
        <v>83</v>
      </c>
      <c r="D175" s="52" t="s">
        <v>19</v>
      </c>
      <c r="E175" s="183">
        <v>9.1316000000000006</v>
      </c>
      <c r="F175" s="216"/>
      <c r="G175" s="220">
        <f t="shared" si="15"/>
        <v>0</v>
      </c>
      <c r="I175" s="5" t="s">
        <v>35</v>
      </c>
      <c r="J175" s="10"/>
      <c r="K175" s="12" t="e">
        <f>(J175/$J$178)</f>
        <v>#DIV/0!</v>
      </c>
    </row>
    <row r="176" spans="1:12" x14ac:dyDescent="0.35">
      <c r="A176" s="52" t="s">
        <v>103</v>
      </c>
      <c r="B176" s="17" t="s">
        <v>104</v>
      </c>
      <c r="C176" s="20" t="s">
        <v>34</v>
      </c>
      <c r="D176" s="54" t="s">
        <v>217</v>
      </c>
      <c r="E176" s="183">
        <v>0.86799999999999999</v>
      </c>
      <c r="F176" s="216"/>
      <c r="G176" s="220">
        <f t="shared" si="15"/>
        <v>0</v>
      </c>
      <c r="I176" s="5" t="s">
        <v>38</v>
      </c>
      <c r="J176" s="10"/>
      <c r="K176" s="12" t="e">
        <f>(J176/$J$178)</f>
        <v>#DIV/0!</v>
      </c>
    </row>
    <row r="177" spans="1:12" x14ac:dyDescent="0.35">
      <c r="A177" s="52" t="s">
        <v>197</v>
      </c>
      <c r="B177" s="17" t="s">
        <v>198</v>
      </c>
      <c r="C177" s="20" t="s">
        <v>34</v>
      </c>
      <c r="D177" s="54" t="s">
        <v>19</v>
      </c>
      <c r="E177" s="183">
        <v>0.70499999999999996</v>
      </c>
      <c r="F177" s="216"/>
      <c r="G177" s="220">
        <f t="shared" si="15"/>
        <v>0</v>
      </c>
      <c r="I177" s="5" t="s">
        <v>41</v>
      </c>
      <c r="J177" s="10"/>
      <c r="K177" s="12" t="e">
        <f>(J177/$J$178)</f>
        <v>#DIV/0!</v>
      </c>
    </row>
    <row r="178" spans="1:12" x14ac:dyDescent="0.35">
      <c r="A178" s="52" t="s">
        <v>210</v>
      </c>
      <c r="B178" s="17" t="s">
        <v>227</v>
      </c>
      <c r="C178" s="20" t="s">
        <v>34</v>
      </c>
      <c r="D178" s="54" t="s">
        <v>217</v>
      </c>
      <c r="E178" s="173">
        <v>1.159</v>
      </c>
      <c r="F178" s="216"/>
      <c r="G178" s="220">
        <f t="shared" si="15"/>
        <v>0</v>
      </c>
      <c r="I178" s="5" t="s">
        <v>44</v>
      </c>
      <c r="J178" s="10">
        <f>SUM(J174:J177)</f>
        <v>0</v>
      </c>
      <c r="K178" s="12" t="e">
        <f>SUM(K174:K177)</f>
        <v>#DIV/0!</v>
      </c>
      <c r="L178" s="11" t="s">
        <v>45</v>
      </c>
    </row>
  </sheetData>
  <mergeCells count="6">
    <mergeCell ref="A8:E8"/>
    <mergeCell ref="A9:G9"/>
    <mergeCell ref="N20:Q20"/>
    <mergeCell ref="O22:X22"/>
    <mergeCell ref="A6:H6"/>
    <mergeCell ref="A10:G10"/>
  </mergeCells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FA00-0152-47AE-842E-714E3D632E04}">
  <dimension ref="A2:W22"/>
  <sheetViews>
    <sheetView showGridLines="0" zoomScale="80" zoomScaleNormal="80" workbookViewId="0">
      <selection activeCell="H3" sqref="H3"/>
    </sheetView>
  </sheetViews>
  <sheetFormatPr defaultRowHeight="14.5" x14ac:dyDescent="0.35"/>
  <cols>
    <col min="1" max="1" width="21.26953125" bestFit="1" customWidth="1"/>
    <col min="2" max="2" width="27.1796875" bestFit="1" customWidth="1"/>
    <col min="3" max="3" width="15.26953125" style="209" bestFit="1" customWidth="1"/>
    <col min="5" max="5" width="12.26953125" bestFit="1" customWidth="1"/>
    <col min="6" max="6" width="15.7265625" bestFit="1" customWidth="1"/>
    <col min="7" max="7" width="33.6328125" customWidth="1"/>
    <col min="8" max="8" width="20.1796875" bestFit="1" customWidth="1"/>
    <col min="9" max="9" width="11.453125" bestFit="1" customWidth="1"/>
    <col min="11" max="11" width="22.1796875" bestFit="1" customWidth="1"/>
  </cols>
  <sheetData>
    <row r="2" spans="1:21" ht="28.5" x14ac:dyDescent="0.65">
      <c r="A2" s="3"/>
    </row>
    <row r="3" spans="1:21" x14ac:dyDescent="0.35">
      <c r="C3" s="248"/>
      <c r="D3" t="s">
        <v>143</v>
      </c>
    </row>
    <row r="6" spans="1:21" s="4" customFormat="1" ht="27" customHeight="1" x14ac:dyDescent="0.35">
      <c r="A6" s="253" t="s">
        <v>243</v>
      </c>
      <c r="B6" s="253"/>
      <c r="C6" s="253"/>
      <c r="D6" s="253"/>
      <c r="E6" s="253"/>
      <c r="F6" s="253"/>
      <c r="G6" s="25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35">
      <c r="B7" s="2"/>
      <c r="C7" s="2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 x14ac:dyDescent="0.35">
      <c r="A8" s="254" t="s">
        <v>3</v>
      </c>
      <c r="B8" s="254"/>
      <c r="C8" s="254"/>
      <c r="D8" s="254"/>
      <c r="E8" s="254"/>
      <c r="F8" s="250"/>
      <c r="G8" s="25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 x14ac:dyDescent="0.35">
      <c r="A9" s="254" t="s">
        <v>244</v>
      </c>
      <c r="B9" s="254"/>
      <c r="C9" s="254"/>
      <c r="D9" s="254"/>
      <c r="E9" s="254"/>
      <c r="F9" s="254"/>
      <c r="G9" s="25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" customHeight="1" x14ac:dyDescent="0.35">
      <c r="A10" s="254" t="s">
        <v>239</v>
      </c>
      <c r="B10" s="254"/>
      <c r="C10" s="254"/>
      <c r="D10" s="254"/>
      <c r="E10" s="254"/>
      <c r="F10" s="254"/>
      <c r="G10" s="254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</row>
    <row r="11" spans="1:21" ht="15" customHeight="1" x14ac:dyDescent="0.35">
      <c r="B11" s="2"/>
      <c r="C11" s="210"/>
      <c r="D11" s="2"/>
      <c r="E11" s="2"/>
      <c r="F11" s="2"/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</row>
    <row r="14" spans="1:21" ht="18.5" x14ac:dyDescent="0.45">
      <c r="B14" s="203" t="s">
        <v>231</v>
      </c>
      <c r="C14" s="204" t="s">
        <v>232</v>
      </c>
      <c r="D14" s="15" t="s">
        <v>233</v>
      </c>
    </row>
    <row r="15" spans="1:21" ht="18.5" x14ac:dyDescent="0.45">
      <c r="B15" s="203" t="s">
        <v>234</v>
      </c>
      <c r="C15" s="204">
        <f>TANQUE!J2</f>
        <v>0</v>
      </c>
      <c r="D15" s="205" t="e">
        <f>C15/$C$18</f>
        <v>#DIV/0!</v>
      </c>
    </row>
    <row r="16" spans="1:21" ht="18.5" x14ac:dyDescent="0.45">
      <c r="B16" s="203" t="s">
        <v>235</v>
      </c>
      <c r="C16" s="204">
        <f>FILTRO!J2</f>
        <v>0</v>
      </c>
      <c r="D16" s="205" t="e">
        <f>C16/$C$18</f>
        <v>#DIV/0!</v>
      </c>
    </row>
    <row r="17" spans="2:23" ht="18.5" x14ac:dyDescent="0.45">
      <c r="B17" s="203" t="s">
        <v>236</v>
      </c>
      <c r="C17" s="204">
        <f>SUMIDOURO!J2</f>
        <v>0</v>
      </c>
      <c r="D17" s="205" t="e">
        <f t="shared" ref="D17" si="0">C17/$C$18</f>
        <v>#DIV/0!</v>
      </c>
    </row>
    <row r="18" spans="2:23" ht="18.5" x14ac:dyDescent="0.45">
      <c r="B18" s="203" t="s">
        <v>237</v>
      </c>
      <c r="C18" s="249">
        <f>SUM(C15:C17)</f>
        <v>0</v>
      </c>
      <c r="D18" s="15" t="e">
        <f>SUM(D15:D17)</f>
        <v>#DIV/0!</v>
      </c>
    </row>
    <row r="20" spans="2:23" x14ac:dyDescent="0.35">
      <c r="M20" s="255"/>
      <c r="N20" s="255"/>
      <c r="O20" s="255"/>
      <c r="P20" s="255"/>
    </row>
    <row r="22" spans="2:23" x14ac:dyDescent="0.35">
      <c r="K22" s="11"/>
      <c r="N22" s="255"/>
      <c r="O22" s="255"/>
      <c r="P22" s="255"/>
      <c r="Q22" s="255"/>
      <c r="R22" s="255"/>
      <c r="S22" s="255"/>
      <c r="T22" s="255"/>
      <c r="U22" s="255"/>
      <c r="V22" s="255"/>
      <c r="W22" s="255"/>
    </row>
  </sheetData>
  <mergeCells count="6">
    <mergeCell ref="A6:G6"/>
    <mergeCell ref="A8:E8"/>
    <mergeCell ref="M20:P20"/>
    <mergeCell ref="N22:W22"/>
    <mergeCell ref="A9:G9"/>
    <mergeCell ref="A10:G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TANQUE</vt:lpstr>
      <vt:lpstr>FILTRO</vt:lpstr>
      <vt:lpstr>SUMIDOURO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VICTOR DE ABREU SANTANA</dc:creator>
  <cp:keywords/>
  <dc:description/>
  <cp:lastModifiedBy>JOAO MARCOS BOSI MENDONCA DE MOURA</cp:lastModifiedBy>
  <cp:revision/>
  <dcterms:created xsi:type="dcterms:W3CDTF">2024-07-15T17:13:27Z</dcterms:created>
  <dcterms:modified xsi:type="dcterms:W3CDTF">2024-09-13T14:05:43Z</dcterms:modified>
  <cp:category/>
  <cp:contentStatus/>
</cp:coreProperties>
</file>