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16.3.2\administracao\Setores\Gestão de Contrato\Controle de Saldos\"/>
    </mc:Choice>
  </mc:AlternateContent>
  <xr:revisionPtr revIDLastSave="0" documentId="13_ncr:1_{F3F14C02-96AE-4EE7-B636-4ABCB77148FC}" xr6:coauthVersionLast="47" xr6:coauthVersionMax="47" xr10:uidLastSave="{00000000-0000-0000-0000-000000000000}"/>
  <bookViews>
    <workbookView xWindow="-120" yWindow="-120" windowWidth="29040" windowHeight="15720" tabRatio="622" xr2:uid="{00000000-000D-0000-FFFF-FFFF00000000}"/>
  </bookViews>
  <sheets>
    <sheet name="CEART" sheetId="165" r:id="rId1"/>
  </sheets>
  <definedNames>
    <definedName name="_PE1451">OFFSET(#REF!,(MATCH(SMALL(#REF!,ROW()-10),#REF!,0)-1),0)</definedName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  <definedName name="t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65" l="1"/>
  <c r="F52" i="165"/>
  <c r="F51" i="165"/>
  <c r="J50" i="165"/>
  <c r="J49" i="165"/>
  <c r="J48" i="165"/>
  <c r="J47" i="165"/>
  <c r="J44" i="165"/>
  <c r="J43" i="165"/>
  <c r="J45" i="165" s="1"/>
  <c r="J42" i="165"/>
  <c r="Z40" i="165"/>
  <c r="Y40" i="165"/>
  <c r="X40" i="165"/>
  <c r="W40" i="165"/>
  <c r="V40" i="165"/>
  <c r="U40" i="165"/>
  <c r="T40" i="165"/>
  <c r="S40" i="165"/>
  <c r="R40" i="165"/>
  <c r="Q40" i="165"/>
  <c r="P40" i="165"/>
  <c r="O40" i="165"/>
  <c r="N40" i="165"/>
  <c r="M40" i="165"/>
  <c r="L40" i="165"/>
  <c r="J39" i="165"/>
  <c r="J38" i="165"/>
  <c r="J37" i="165"/>
  <c r="K37" i="165" s="1"/>
  <c r="J36" i="165"/>
  <c r="K36" i="165" s="1"/>
  <c r="J35" i="165"/>
  <c r="K35" i="165" s="1"/>
  <c r="J34" i="165"/>
  <c r="K34" i="165" s="1"/>
  <c r="J33" i="165"/>
  <c r="K33" i="165" s="1"/>
  <c r="J32" i="165"/>
  <c r="K32" i="165" s="1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J25" i="165"/>
  <c r="K25" i="165" s="1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K39" i="165" l="1"/>
</calcChain>
</file>

<file path=xl/sharedStrings.xml><?xml version="1.0" encoding="utf-8"?>
<sst xmlns="http://schemas.openxmlformats.org/spreadsheetml/2006/main" count="255" uniqueCount="148">
  <si>
    <t>Saldo / Automático</t>
  </si>
  <si>
    <t>...../...../......</t>
  </si>
  <si>
    <t>ALERTA</t>
  </si>
  <si>
    <t>Item</t>
  </si>
  <si>
    <t>Qtde Registrada</t>
  </si>
  <si>
    <t>Especificação</t>
  </si>
  <si>
    <t>Grupo-Classe</t>
  </si>
  <si>
    <t>Código NUC</t>
  </si>
  <si>
    <t>Empresa</t>
  </si>
  <si>
    <t>Preço  Unitário</t>
  </si>
  <si>
    <t>13-01</t>
  </si>
  <si>
    <t>Detalhamento</t>
  </si>
  <si>
    <t>449052.35</t>
  </si>
  <si>
    <t>449052 35</t>
  </si>
  <si>
    <t>00472 3 349</t>
  </si>
  <si>
    <t>04181 5 055</t>
  </si>
  <si>
    <t xml:space="preserve">13 01 </t>
  </si>
  <si>
    <t>PROCESSO: PE 1749/2023/UDESC</t>
  </si>
  <si>
    <r>
      <t xml:space="preserve">VIGÊNCIA DA ATA: 06/03/2024 </t>
    </r>
    <r>
      <rPr>
        <b/>
        <sz val="11"/>
        <rFont val="Calibri"/>
        <family val="2"/>
        <scheme val="minor"/>
      </rPr>
      <t>até 06/03/2025</t>
    </r>
  </si>
  <si>
    <t>Marca /Modelo</t>
  </si>
  <si>
    <t xml:space="preserve"> AF nº  xxxx/2024 Qtde.</t>
  </si>
  <si>
    <t>LENOVO TECNOLOGIA (BRASIL) LIMITADA, CNPJ 07.275.920/0001-61</t>
  </si>
  <si>
    <t>Microcomputador Básico Completo</t>
  </si>
  <si>
    <t>LENOVO / THINKCENTRE M75S</t>
  </si>
  <si>
    <t>00472-3-320</t>
  </si>
  <si>
    <t>Microcomputador Avançado Completo</t>
  </si>
  <si>
    <t>LENOVO / THINKCENTRE M90S</t>
  </si>
  <si>
    <t>00472-3-321</t>
  </si>
  <si>
    <t>MICROTECNICA INFORMATICA LTDA, CNPJ 01.590.728/0009-30</t>
  </si>
  <si>
    <t>Notebook Básico</t>
  </si>
  <si>
    <t>LENOVO / K14 GEN1 - Procedência Nacional.</t>
  </si>
  <si>
    <t>04181-5-035</t>
  </si>
  <si>
    <t>ATHENAS AUTOMACAO LTDA, CNPJ 01.425.676/0003-51</t>
  </si>
  <si>
    <t>Notebook Avançado</t>
  </si>
  <si>
    <t xml:space="preserve">Lenovo / ThinkPad E14 Gen5 AMD </t>
  </si>
  <si>
    <t>04181-5-055</t>
  </si>
  <si>
    <t>DATEN TECNOLOGIA LTDA, CNPJ 04.602.789/0001-01</t>
  </si>
  <si>
    <t>Monitor 23,8''</t>
  </si>
  <si>
    <t>DATEN / DM238</t>
  </si>
  <si>
    <t>13 04</t>
  </si>
  <si>
    <t xml:space="preserve">12527 0 001 </t>
  </si>
  <si>
    <t>REPREMIG REPRESENTAÇÃO E COMERCIO DE MINAS GERAIS LTDA, CNPJ 65.149.197/0002-51</t>
  </si>
  <si>
    <t>Monitor 27''</t>
  </si>
  <si>
    <t>AOC / 27P2Q</t>
  </si>
  <si>
    <t xml:space="preserve">13 04 </t>
  </si>
  <si>
    <t>12527 0 002</t>
  </si>
  <si>
    <t>Dock para Notebook</t>
  </si>
  <si>
    <t>Lenovo / ThinkPad Universal USB-C Dock – 40AY0090</t>
  </si>
  <si>
    <t xml:space="preserve">13 05 </t>
  </si>
  <si>
    <t>12085 5 001</t>
  </si>
  <si>
    <t>MWV WEB SITE COMÉRCIO DE PRODUTOS ELETROELETRÔNICOS LTDA ME, CNPJ 10.513.136/0001-59</t>
  </si>
  <si>
    <t>Mesa Digitalizadora (BC)</t>
  </si>
  <si>
    <t>Wacom Cintiq 16 Pen DTK1660K0A1</t>
  </si>
  <si>
    <t>13 01</t>
  </si>
  <si>
    <t>00464 2 001</t>
  </si>
  <si>
    <t>KLEBER MACHADO &amp; CIA LTDA, CNPJ 11.118.645/0001-40</t>
  </si>
  <si>
    <t>Monitor 4K 27'' (CEART)</t>
  </si>
  <si>
    <t>DELL / PQ2723QE</t>
  </si>
  <si>
    <t>3D CRIAR CONSULTORIA E COMERCIO DE SOLUÇÕES DIGITAIS LTDA, CNPJ 08.068.098/0001-20</t>
  </si>
  <si>
    <t>Impressora 3D Multifuncional ((CEART)</t>
  </si>
  <si>
    <t>SNAPMAKER / 	ARTISAN 3 EM 1 COM GABINETE</t>
  </si>
  <si>
    <t>00471 5 224</t>
  </si>
  <si>
    <t>Impressora 3D Resina (CEART)</t>
  </si>
  <si>
    <t>FORMLABS / FORM 3 + COMPLETA</t>
  </si>
  <si>
    <t>MASTERBIDS SUPORTE EM INFORMATICA LTDA, CNPJ 52.017.064/0001-07</t>
  </si>
  <si>
    <t>Mesa Digitalizadora (CEART)</t>
  </si>
  <si>
    <t>WACOM / Intuos PRO</t>
  </si>
  <si>
    <t>COMP1 INFORMÁTICA LTDA, CNPJ 17.299.299/0001-20</t>
  </si>
  <si>
    <t>Microcomputador Avançado (CAV)</t>
  </si>
  <si>
    <t>Comp4 + AOC / Cougar Plus + 27G2/BK</t>
  </si>
  <si>
    <t>Microcomputador Gamer (CCT)</t>
  </si>
  <si>
    <t>DELL / 	ALIENWARE AURORA R15</t>
  </si>
  <si>
    <t xml:space="preserve">ATHENAS AUTOMACAO LTDA, CNPJ 01.425.676/0003-51
</t>
  </si>
  <si>
    <t>Estação de Trabalho "WorkStation" (CCT)</t>
  </si>
  <si>
    <t>Lenovo / ThinkStation P3TW</t>
  </si>
  <si>
    <t>Carro de Armazenamento de Notebooks (CEAVI)</t>
  </si>
  <si>
    <t>TES/GUARDIAN K4-24H</t>
  </si>
  <si>
    <t>6490-4-085</t>
  </si>
  <si>
    <t>Lousa Interativa Digital (CEAVI)</t>
  </si>
  <si>
    <t>LG / Interativa 86" Ultra HD 86TR3DJ-B.AUWQ</t>
  </si>
  <si>
    <t>10408 6 003</t>
  </si>
  <si>
    <t>Mini Computador (CEAVI)</t>
  </si>
  <si>
    <t>APPLE / MACMINI M2</t>
  </si>
  <si>
    <t>06490 4 081</t>
  </si>
  <si>
    <t>Notebook (CEAVI)</t>
  </si>
  <si>
    <t>APPLE / MACCBOOK AIR 2023</t>
  </si>
  <si>
    <t>Mesa Digitalizadora (CEAVI)</t>
  </si>
  <si>
    <t>WACOM / ONE SMALL</t>
  </si>
  <si>
    <t>Scanner 3D (CEAVI)</t>
  </si>
  <si>
    <t>Creality / CR-SCAN LIZARD PREMIUM</t>
  </si>
  <si>
    <t>00468 5 034</t>
  </si>
  <si>
    <t>YNOV DISTRIBUICAO DE PRODUTOS LTDA ME, CNPJ 38.903.127/0001-93</t>
  </si>
  <si>
    <t>Impressora 3D (CEAVI)</t>
  </si>
  <si>
    <t>Creality</t>
  </si>
  <si>
    <t>Impressora 3D II (CEAVI)</t>
  </si>
  <si>
    <t>CREALITY / CR-6 SE</t>
  </si>
  <si>
    <t>Notebook (CEPLAN)</t>
  </si>
  <si>
    <t xml:space="preserve">DELL / G15 </t>
  </si>
  <si>
    <t>Raspberry PI 3 Model B</t>
  </si>
  <si>
    <t>RASPBERRY / PI 3 MODEL B</t>
  </si>
  <si>
    <t xml:space="preserve">7622 8 003 </t>
  </si>
  <si>
    <t>449052.28</t>
  </si>
  <si>
    <t>VLXCOMP COMERCIO ELETRO ELETRONICO E EPI, CNPJ 36.165.807/0001-21</t>
  </si>
  <si>
    <t>NodeMCU ESP32 Wifi+Bluetooth (CEPLAN)</t>
  </si>
  <si>
    <t>IMPORTADO / NODEMCU ESP32</t>
  </si>
  <si>
    <t>7622 8 003</t>
  </si>
  <si>
    <t>J&amp;A SOLUÇOES, CNPJ 24.608.949/0002-18</t>
  </si>
  <si>
    <t>ESP32 Wifi+Bluetooth+CAM (CEPLAN)</t>
  </si>
  <si>
    <t>BDA / ESP32 Wifi+Bluetooth+CAM</t>
  </si>
  <si>
    <t>PROINFO INFORMATICA E TECNOLOGIA LTDA, CNPJ 49.351.310/0001-40</t>
  </si>
  <si>
    <t>Monitor 34'' (CERES)</t>
  </si>
  <si>
    <t>DELL / U3423WE</t>
  </si>
  <si>
    <t>12527 0 006</t>
  </si>
  <si>
    <t>Monitor 38'' (CERES)</t>
  </si>
  <si>
    <t>DELL / U3824DW</t>
  </si>
  <si>
    <t>PRODATAINFO INFORMATICA LTDA, CNPJ 26.572.299/0001-42</t>
  </si>
  <si>
    <t>Notebook WorkStation – GPU Ultraperformance (CERES)</t>
  </si>
  <si>
    <t>DELL / M16 R1</t>
  </si>
  <si>
    <t xml:space="preserve">Ultrabook WorkStation (CERES) </t>
  </si>
  <si>
    <t>DELL / XPS 13</t>
  </si>
  <si>
    <t>Microcomputador Avançado (CEART)</t>
  </si>
  <si>
    <t>DELL / T3660</t>
  </si>
  <si>
    <t>OBJETO: AQUISIÇÃO DE EQUIPAMENTOS DE INFORMÁTICA PARA A UDESC</t>
  </si>
  <si>
    <t>FRACASSADO</t>
  </si>
  <si>
    <t>CENTRO PARTICIPANTE: CEART</t>
  </si>
  <si>
    <t xml:space="preserve"> AF nº  659/2024 3D CRIAR</t>
  </si>
  <si>
    <t xml:space="preserve"> AF nº  753/2024 LENOVO</t>
  </si>
  <si>
    <t xml:space="preserve"> AF nº  763/2024 ATHENAS</t>
  </si>
  <si>
    <t xml:space="preserve"> AF nº  764/2024 DATEN</t>
  </si>
  <si>
    <t xml:space="preserve"> AF nº  765/2024 KLEBER</t>
  </si>
  <si>
    <t xml:space="preserve"> AF nº  766/2024 MASTERBIDS</t>
  </si>
  <si>
    <t xml:space="preserve"> AF nº  767/2024 PRODATAINFO</t>
  </si>
  <si>
    <t>Mai</t>
  </si>
  <si>
    <t>Jun</t>
  </si>
  <si>
    <t>Jul</t>
  </si>
  <si>
    <t>R$</t>
  </si>
  <si>
    <t>Mês</t>
  </si>
  <si>
    <t>Qtdade</t>
  </si>
  <si>
    <t>Preço uni</t>
  </si>
  <si>
    <t>TOTAL</t>
  </si>
  <si>
    <t>LENOVO</t>
  </si>
  <si>
    <t>PRODATAINFO</t>
  </si>
  <si>
    <t>MAI</t>
  </si>
  <si>
    <t>JUN</t>
  </si>
  <si>
    <t>JUL</t>
  </si>
  <si>
    <t>PROGRAMAÇÃO TOTAL</t>
  </si>
  <si>
    <t>SALDO RESTANTE</t>
  </si>
  <si>
    <t xml:space="preserve"> AF nº  862/2024 MICROTECNIA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</si>
</sst>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&quot;R$&quot;\ 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10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7" fillId="4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168" fontId="4" fillId="3" borderId="5" xfId="0" applyNumberFormat="1" applyFont="1" applyFill="1" applyBorder="1" applyAlignment="1">
      <alignment horizontal="center" vertical="center"/>
    </xf>
    <xf numFmtId="168" fontId="4" fillId="5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4" fillId="0" borderId="0" xfId="13" applyFont="1" applyAlignment="1">
      <alignment wrapText="1"/>
    </xf>
    <xf numFmtId="0" fontId="4" fillId="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8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4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>
      <alignment horizontal="center" vertical="center" wrapText="1"/>
    </xf>
    <xf numFmtId="44" fontId="4" fillId="12" borderId="0" xfId="13" applyFont="1" applyFill="1" applyAlignment="1">
      <alignment wrapText="1"/>
    </xf>
    <xf numFmtId="0" fontId="4" fillId="12" borderId="0" xfId="1" applyFont="1" applyFill="1" applyAlignment="1">
      <alignment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Alignment="1" applyProtection="1">
      <alignment horizontal="center" wrapText="1"/>
      <protection locked="0"/>
    </xf>
    <xf numFmtId="44" fontId="4" fillId="12" borderId="0" xfId="1" applyNumberFormat="1" applyFont="1" applyFill="1" applyAlignment="1">
      <alignment wrapText="1"/>
    </xf>
    <xf numFmtId="0" fontId="4" fillId="12" borderId="0" xfId="1" applyFont="1" applyFill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</cellXfs>
  <cellStyles count="194">
    <cellStyle name="Moeda" xfId="13" builtinId="4"/>
    <cellStyle name="Moeda 10" xfId="106" xr:uid="{00000000-0005-0000-0000-00009200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3 2 2" xfId="37" xr:uid="{00000000-0005-0000-0000-000004000000}"/>
    <cellStyle name="Moeda 3 2 2 2" xfId="130" xr:uid="{00000000-0005-0000-0000-000004000000}"/>
    <cellStyle name="Moeda 3 2 3" xfId="56" xr:uid="{00000000-0005-0000-0000-000004000000}"/>
    <cellStyle name="Moeda 3 2 3 2" xfId="149" xr:uid="{00000000-0005-0000-0000-000004000000}"/>
    <cellStyle name="Moeda 3 2 4" xfId="75" xr:uid="{00000000-0005-0000-0000-000004000000}"/>
    <cellStyle name="Moeda 3 2 4 2" xfId="168" xr:uid="{00000000-0005-0000-0000-000004000000}"/>
    <cellStyle name="Moeda 3 2 5" xfId="93" xr:uid="{00000000-0005-0000-0000-000004000000}"/>
    <cellStyle name="Moeda 3 2 5 2" xfId="186" xr:uid="{00000000-0005-0000-0000-000004000000}"/>
    <cellStyle name="Moeda 3 2 6" xfId="112" xr:uid="{00000000-0005-0000-0000-000004000000}"/>
    <cellStyle name="Moeda 3 3" xfId="28" xr:uid="{00000000-0005-0000-0000-000003000000}"/>
    <cellStyle name="Moeda 3 3 2" xfId="121" xr:uid="{00000000-0005-0000-0000-000003000000}"/>
    <cellStyle name="Moeda 3 4" xfId="47" xr:uid="{00000000-0005-0000-0000-000003000000}"/>
    <cellStyle name="Moeda 3 4 2" xfId="140" xr:uid="{00000000-0005-0000-0000-000003000000}"/>
    <cellStyle name="Moeda 3 5" xfId="66" xr:uid="{00000000-0005-0000-0000-000003000000}"/>
    <cellStyle name="Moeda 3 5 2" xfId="159" xr:uid="{00000000-0005-0000-0000-000003000000}"/>
    <cellStyle name="Moeda 3 6" xfId="84" xr:uid="{00000000-0005-0000-0000-000003000000}"/>
    <cellStyle name="Moeda 3 6 2" xfId="177" xr:uid="{00000000-0005-0000-0000-000003000000}"/>
    <cellStyle name="Moeda 3 7" xfId="103" xr:uid="{00000000-0005-0000-0000-000003000000}"/>
    <cellStyle name="Moeda 4" xfId="14" xr:uid="{00000000-0005-0000-0000-000005000000}"/>
    <cellStyle name="Moeda 4 2" xfId="23" xr:uid="{00000000-0005-0000-0000-000006000000}"/>
    <cellStyle name="Moeda 4 2 2" xfId="41" xr:uid="{00000000-0005-0000-0000-000006000000}"/>
    <cellStyle name="Moeda 4 2 2 2" xfId="134" xr:uid="{00000000-0005-0000-0000-000006000000}"/>
    <cellStyle name="Moeda 4 2 3" xfId="60" xr:uid="{00000000-0005-0000-0000-000006000000}"/>
    <cellStyle name="Moeda 4 2 3 2" xfId="153" xr:uid="{00000000-0005-0000-0000-000006000000}"/>
    <cellStyle name="Moeda 4 2 4" xfId="79" xr:uid="{00000000-0005-0000-0000-000006000000}"/>
    <cellStyle name="Moeda 4 2 4 2" xfId="172" xr:uid="{00000000-0005-0000-0000-000006000000}"/>
    <cellStyle name="Moeda 4 2 5" xfId="97" xr:uid="{00000000-0005-0000-0000-000006000000}"/>
    <cellStyle name="Moeda 4 2 5 2" xfId="190" xr:uid="{00000000-0005-0000-0000-000006000000}"/>
    <cellStyle name="Moeda 4 2 6" xfId="116" xr:uid="{00000000-0005-0000-0000-000006000000}"/>
    <cellStyle name="Moeda 4 3" xfId="32" xr:uid="{00000000-0005-0000-0000-000005000000}"/>
    <cellStyle name="Moeda 4 3 2" xfId="125" xr:uid="{00000000-0005-0000-0000-000005000000}"/>
    <cellStyle name="Moeda 4 4" xfId="51" xr:uid="{00000000-0005-0000-0000-000005000000}"/>
    <cellStyle name="Moeda 4 4 2" xfId="144" xr:uid="{00000000-0005-0000-0000-000005000000}"/>
    <cellStyle name="Moeda 4 5" xfId="70" xr:uid="{00000000-0005-0000-0000-000005000000}"/>
    <cellStyle name="Moeda 4 5 2" xfId="163" xr:uid="{00000000-0005-0000-0000-000005000000}"/>
    <cellStyle name="Moeda 4 6" xfId="88" xr:uid="{00000000-0005-0000-0000-000005000000}"/>
    <cellStyle name="Moeda 4 6 2" xfId="181" xr:uid="{00000000-0005-0000-0000-000005000000}"/>
    <cellStyle name="Moeda 4 7" xfId="107" xr:uid="{00000000-0005-0000-0000-000005000000}"/>
    <cellStyle name="Moeda 5" xfId="22" xr:uid="{00000000-0005-0000-0000-000007000000}"/>
    <cellStyle name="Moeda 5 2" xfId="40" xr:uid="{00000000-0005-0000-0000-000007000000}"/>
    <cellStyle name="Moeda 5 2 2" xfId="133" xr:uid="{00000000-0005-0000-0000-000007000000}"/>
    <cellStyle name="Moeda 5 3" xfId="59" xr:uid="{00000000-0005-0000-0000-000007000000}"/>
    <cellStyle name="Moeda 5 3 2" xfId="152" xr:uid="{00000000-0005-0000-0000-000007000000}"/>
    <cellStyle name="Moeda 5 4" xfId="78" xr:uid="{00000000-0005-0000-0000-000007000000}"/>
    <cellStyle name="Moeda 5 4 2" xfId="171" xr:uid="{00000000-0005-0000-0000-000007000000}"/>
    <cellStyle name="Moeda 5 5" xfId="96" xr:uid="{00000000-0005-0000-0000-000007000000}"/>
    <cellStyle name="Moeda 5 5 2" xfId="189" xr:uid="{00000000-0005-0000-0000-000007000000}"/>
    <cellStyle name="Moeda 5 6" xfId="115" xr:uid="{00000000-0005-0000-0000-000007000000}"/>
    <cellStyle name="Moeda 6" xfId="31" xr:uid="{00000000-0005-0000-0000-000047000000}"/>
    <cellStyle name="Moeda 6 2" xfId="124" xr:uid="{00000000-0005-0000-0000-000047000000}"/>
    <cellStyle name="Moeda 7" xfId="50" xr:uid="{00000000-0005-0000-0000-00005A000000}"/>
    <cellStyle name="Moeda 7 2" xfId="143" xr:uid="{00000000-0005-0000-0000-00005A000000}"/>
    <cellStyle name="Moeda 8" xfId="69" xr:uid="{00000000-0005-0000-0000-00006D000000}"/>
    <cellStyle name="Moeda 8 2" xfId="162" xr:uid="{00000000-0005-0000-0000-00006D000000}"/>
    <cellStyle name="Moeda 9" xfId="87" xr:uid="{00000000-0005-0000-0000-00007F000000}"/>
    <cellStyle name="Moeda 9 2" xfId="180" xr:uid="{00000000-0005-0000-0000-00007F000000}"/>
    <cellStyle name="Normal" xfId="0" builtinId="0"/>
    <cellStyle name="Normal 2" xfId="1" xr:uid="{00000000-0005-0000-0000-000009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1" xr:uid="{00000000-0005-0000-0000-00000F000000}"/>
    <cellStyle name="Separador de milhares 2 2 2 2 2" xfId="39" xr:uid="{00000000-0005-0000-0000-00000E000000}"/>
    <cellStyle name="Separador de milhares 2 2 2 2 2 2" xfId="132" xr:uid="{00000000-0005-0000-0000-00000E000000}"/>
    <cellStyle name="Separador de milhares 2 2 2 2 3" xfId="58" xr:uid="{00000000-0005-0000-0000-00000F000000}"/>
    <cellStyle name="Separador de milhares 2 2 2 2 3 2" xfId="151" xr:uid="{00000000-0005-0000-0000-00000F000000}"/>
    <cellStyle name="Separador de milhares 2 2 2 2 4" xfId="77" xr:uid="{00000000-0005-0000-0000-00000F000000}"/>
    <cellStyle name="Separador de milhares 2 2 2 2 4 2" xfId="170" xr:uid="{00000000-0005-0000-0000-00000F000000}"/>
    <cellStyle name="Separador de milhares 2 2 2 2 5" xfId="95" xr:uid="{00000000-0005-0000-0000-00000F000000}"/>
    <cellStyle name="Separador de milhares 2 2 2 2 5 2" xfId="188" xr:uid="{00000000-0005-0000-0000-00000F000000}"/>
    <cellStyle name="Separador de milhares 2 2 2 2 6" xfId="114" xr:uid="{00000000-0005-0000-0000-00000F000000}"/>
    <cellStyle name="Separador de milhares 2 2 2 3" xfId="30" xr:uid="{00000000-0005-0000-0000-00000D000000}"/>
    <cellStyle name="Separador de milhares 2 2 2 3 2" xfId="123" xr:uid="{00000000-0005-0000-0000-00000D000000}"/>
    <cellStyle name="Separador de milhares 2 2 2 4" xfId="49" xr:uid="{00000000-0005-0000-0000-00000E000000}"/>
    <cellStyle name="Separador de milhares 2 2 2 4 2" xfId="142" xr:uid="{00000000-0005-0000-0000-00000E000000}"/>
    <cellStyle name="Separador de milhares 2 2 2 5" xfId="68" xr:uid="{00000000-0005-0000-0000-00000E000000}"/>
    <cellStyle name="Separador de milhares 2 2 2 5 2" xfId="161" xr:uid="{00000000-0005-0000-0000-00000E000000}"/>
    <cellStyle name="Separador de milhares 2 2 2 6" xfId="86" xr:uid="{00000000-0005-0000-0000-00000E000000}"/>
    <cellStyle name="Separador de milhares 2 2 2 6 2" xfId="179" xr:uid="{00000000-0005-0000-0000-00000E000000}"/>
    <cellStyle name="Separador de milhares 2 2 2 7" xfId="105" xr:uid="{00000000-0005-0000-0000-00000E000000}"/>
    <cellStyle name="Separador de milhares 2 2 3" xfId="16" xr:uid="{00000000-0005-0000-0000-000010000000}"/>
    <cellStyle name="Separador de milhares 2 2 3 2" xfId="25" xr:uid="{00000000-0005-0000-0000-000011000000}"/>
    <cellStyle name="Separador de milhares 2 2 3 2 2" xfId="43" xr:uid="{00000000-0005-0000-0000-000010000000}"/>
    <cellStyle name="Separador de milhares 2 2 3 2 2 2" xfId="136" xr:uid="{00000000-0005-0000-0000-000010000000}"/>
    <cellStyle name="Separador de milhares 2 2 3 2 3" xfId="62" xr:uid="{00000000-0005-0000-0000-000011000000}"/>
    <cellStyle name="Separador de milhares 2 2 3 2 3 2" xfId="155" xr:uid="{00000000-0005-0000-0000-000011000000}"/>
    <cellStyle name="Separador de milhares 2 2 3 2 4" xfId="81" xr:uid="{00000000-0005-0000-0000-000011000000}"/>
    <cellStyle name="Separador de milhares 2 2 3 2 4 2" xfId="174" xr:uid="{00000000-0005-0000-0000-000011000000}"/>
    <cellStyle name="Separador de milhares 2 2 3 2 5" xfId="99" xr:uid="{00000000-0005-0000-0000-000011000000}"/>
    <cellStyle name="Separador de milhares 2 2 3 2 5 2" xfId="192" xr:uid="{00000000-0005-0000-0000-000011000000}"/>
    <cellStyle name="Separador de milhares 2 2 3 2 6" xfId="118" xr:uid="{00000000-0005-0000-0000-000011000000}"/>
    <cellStyle name="Separador de milhares 2 2 3 3" xfId="34" xr:uid="{00000000-0005-0000-0000-00000F000000}"/>
    <cellStyle name="Separador de milhares 2 2 3 3 2" xfId="127" xr:uid="{00000000-0005-0000-0000-00000F000000}"/>
    <cellStyle name="Separador de milhares 2 2 3 4" xfId="53" xr:uid="{00000000-0005-0000-0000-000010000000}"/>
    <cellStyle name="Separador de milhares 2 2 3 4 2" xfId="146" xr:uid="{00000000-0005-0000-0000-000010000000}"/>
    <cellStyle name="Separador de milhares 2 2 3 5" xfId="72" xr:uid="{00000000-0005-0000-0000-000010000000}"/>
    <cellStyle name="Separador de milhares 2 2 3 5 2" xfId="165" xr:uid="{00000000-0005-0000-0000-000010000000}"/>
    <cellStyle name="Separador de milhares 2 2 3 6" xfId="90" xr:uid="{00000000-0005-0000-0000-000010000000}"/>
    <cellStyle name="Separador de milhares 2 2 3 6 2" xfId="183" xr:uid="{00000000-0005-0000-0000-000010000000}"/>
    <cellStyle name="Separador de milhares 2 2 3 7" xfId="109" xr:uid="{00000000-0005-0000-0000-000010000000}"/>
    <cellStyle name="Separador de milhares 2 2 4" xfId="18" xr:uid="{00000000-0005-0000-0000-000012000000}"/>
    <cellStyle name="Separador de milhares 2 2 4 2" xfId="36" xr:uid="{00000000-0005-0000-0000-000011000000}"/>
    <cellStyle name="Separador de milhares 2 2 4 2 2" xfId="129" xr:uid="{00000000-0005-0000-0000-000011000000}"/>
    <cellStyle name="Separador de milhares 2 2 4 3" xfId="55" xr:uid="{00000000-0005-0000-0000-000012000000}"/>
    <cellStyle name="Separador de milhares 2 2 4 3 2" xfId="148" xr:uid="{00000000-0005-0000-0000-000012000000}"/>
    <cellStyle name="Separador de milhares 2 2 4 4" xfId="74" xr:uid="{00000000-0005-0000-0000-000012000000}"/>
    <cellStyle name="Separador de milhares 2 2 4 4 2" xfId="167" xr:uid="{00000000-0005-0000-0000-000012000000}"/>
    <cellStyle name="Separador de milhares 2 2 4 5" xfId="92" xr:uid="{00000000-0005-0000-0000-000012000000}"/>
    <cellStyle name="Separador de milhares 2 2 4 5 2" xfId="185" xr:uid="{00000000-0005-0000-0000-000012000000}"/>
    <cellStyle name="Separador de milhares 2 2 4 6" xfId="111" xr:uid="{00000000-0005-0000-0000-000012000000}"/>
    <cellStyle name="Separador de milhares 2 2 5" xfId="27" xr:uid="{00000000-0005-0000-0000-00000C000000}"/>
    <cellStyle name="Separador de milhares 2 2 5 2" xfId="120" xr:uid="{00000000-0005-0000-0000-00000C000000}"/>
    <cellStyle name="Separador de milhares 2 2 6" xfId="46" xr:uid="{00000000-0005-0000-0000-00000D000000}"/>
    <cellStyle name="Separador de milhares 2 2 6 2" xfId="139" xr:uid="{00000000-0005-0000-0000-00000D000000}"/>
    <cellStyle name="Separador de milhares 2 2 7" xfId="65" xr:uid="{00000000-0005-0000-0000-00000D000000}"/>
    <cellStyle name="Separador de milhares 2 2 7 2" xfId="158" xr:uid="{00000000-0005-0000-0000-00000D000000}"/>
    <cellStyle name="Separador de milhares 2 2 8" xfId="83" xr:uid="{00000000-0005-0000-0000-00000D000000}"/>
    <cellStyle name="Separador de milhares 2 2 8 2" xfId="176" xr:uid="{00000000-0005-0000-0000-00000D000000}"/>
    <cellStyle name="Separador de milhares 2 2 9" xfId="102" xr:uid="{00000000-0005-0000-0000-00000D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0" xr:uid="{00000000-0005-0000-0000-000015000000}"/>
    <cellStyle name="Separador de milhares 2 3 2 2 2" xfId="38" xr:uid="{00000000-0005-0000-0000-000014000000}"/>
    <cellStyle name="Separador de milhares 2 3 2 2 2 2" xfId="131" xr:uid="{00000000-0005-0000-0000-000014000000}"/>
    <cellStyle name="Separador de milhares 2 3 2 2 3" xfId="57" xr:uid="{00000000-0005-0000-0000-000015000000}"/>
    <cellStyle name="Separador de milhares 2 3 2 2 3 2" xfId="150" xr:uid="{00000000-0005-0000-0000-000015000000}"/>
    <cellStyle name="Separador de milhares 2 3 2 2 4" xfId="76" xr:uid="{00000000-0005-0000-0000-000015000000}"/>
    <cellStyle name="Separador de milhares 2 3 2 2 4 2" xfId="169" xr:uid="{00000000-0005-0000-0000-000015000000}"/>
    <cellStyle name="Separador de milhares 2 3 2 2 5" xfId="94" xr:uid="{00000000-0005-0000-0000-000015000000}"/>
    <cellStyle name="Separador de milhares 2 3 2 2 5 2" xfId="187" xr:uid="{00000000-0005-0000-0000-000015000000}"/>
    <cellStyle name="Separador de milhares 2 3 2 2 6" xfId="113" xr:uid="{00000000-0005-0000-0000-000015000000}"/>
    <cellStyle name="Separador de milhares 2 3 2 3" xfId="29" xr:uid="{00000000-0005-0000-0000-000013000000}"/>
    <cellStyle name="Separador de milhares 2 3 2 3 2" xfId="122" xr:uid="{00000000-0005-0000-0000-000013000000}"/>
    <cellStyle name="Separador de milhares 2 3 2 4" xfId="48" xr:uid="{00000000-0005-0000-0000-000014000000}"/>
    <cellStyle name="Separador de milhares 2 3 2 4 2" xfId="141" xr:uid="{00000000-0005-0000-0000-000014000000}"/>
    <cellStyle name="Separador de milhares 2 3 2 5" xfId="67" xr:uid="{00000000-0005-0000-0000-000014000000}"/>
    <cellStyle name="Separador de milhares 2 3 2 5 2" xfId="160" xr:uid="{00000000-0005-0000-0000-000014000000}"/>
    <cellStyle name="Separador de milhares 2 3 2 6" xfId="85" xr:uid="{00000000-0005-0000-0000-000014000000}"/>
    <cellStyle name="Separador de milhares 2 3 2 6 2" xfId="178" xr:uid="{00000000-0005-0000-0000-000014000000}"/>
    <cellStyle name="Separador de milhares 2 3 2 7" xfId="104" xr:uid="{00000000-0005-0000-0000-000014000000}"/>
    <cellStyle name="Separador de milhares 2 3 3" xfId="15" xr:uid="{00000000-0005-0000-0000-000016000000}"/>
    <cellStyle name="Separador de milhares 2 3 3 2" xfId="24" xr:uid="{00000000-0005-0000-0000-000017000000}"/>
    <cellStyle name="Separador de milhares 2 3 3 2 2" xfId="42" xr:uid="{00000000-0005-0000-0000-000016000000}"/>
    <cellStyle name="Separador de milhares 2 3 3 2 2 2" xfId="135" xr:uid="{00000000-0005-0000-0000-000016000000}"/>
    <cellStyle name="Separador de milhares 2 3 3 2 3" xfId="61" xr:uid="{00000000-0005-0000-0000-000017000000}"/>
    <cellStyle name="Separador de milhares 2 3 3 2 3 2" xfId="154" xr:uid="{00000000-0005-0000-0000-000017000000}"/>
    <cellStyle name="Separador de milhares 2 3 3 2 4" xfId="80" xr:uid="{00000000-0005-0000-0000-000017000000}"/>
    <cellStyle name="Separador de milhares 2 3 3 2 4 2" xfId="173" xr:uid="{00000000-0005-0000-0000-000017000000}"/>
    <cellStyle name="Separador de milhares 2 3 3 2 5" xfId="98" xr:uid="{00000000-0005-0000-0000-000017000000}"/>
    <cellStyle name="Separador de milhares 2 3 3 2 5 2" xfId="191" xr:uid="{00000000-0005-0000-0000-000017000000}"/>
    <cellStyle name="Separador de milhares 2 3 3 2 6" xfId="117" xr:uid="{00000000-0005-0000-0000-000017000000}"/>
    <cellStyle name="Separador de milhares 2 3 3 3" xfId="33" xr:uid="{00000000-0005-0000-0000-000015000000}"/>
    <cellStyle name="Separador de milhares 2 3 3 3 2" xfId="126" xr:uid="{00000000-0005-0000-0000-000015000000}"/>
    <cellStyle name="Separador de milhares 2 3 3 4" xfId="52" xr:uid="{00000000-0005-0000-0000-000016000000}"/>
    <cellStyle name="Separador de milhares 2 3 3 4 2" xfId="145" xr:uid="{00000000-0005-0000-0000-000016000000}"/>
    <cellStyle name="Separador de milhares 2 3 3 5" xfId="71" xr:uid="{00000000-0005-0000-0000-000016000000}"/>
    <cellStyle name="Separador de milhares 2 3 3 5 2" xfId="164" xr:uid="{00000000-0005-0000-0000-000016000000}"/>
    <cellStyle name="Separador de milhares 2 3 3 6" xfId="89" xr:uid="{00000000-0005-0000-0000-000016000000}"/>
    <cellStyle name="Separador de milhares 2 3 3 6 2" xfId="182" xr:uid="{00000000-0005-0000-0000-000016000000}"/>
    <cellStyle name="Separador de milhares 2 3 3 7" xfId="108" xr:uid="{00000000-0005-0000-0000-000016000000}"/>
    <cellStyle name="Separador de milhares 2 3 4" xfId="17" xr:uid="{00000000-0005-0000-0000-000018000000}"/>
    <cellStyle name="Separador de milhares 2 3 4 2" xfId="35" xr:uid="{00000000-0005-0000-0000-000017000000}"/>
    <cellStyle name="Separador de milhares 2 3 4 2 2" xfId="128" xr:uid="{00000000-0005-0000-0000-000017000000}"/>
    <cellStyle name="Separador de milhares 2 3 4 3" xfId="54" xr:uid="{00000000-0005-0000-0000-000018000000}"/>
    <cellStyle name="Separador de milhares 2 3 4 3 2" xfId="147" xr:uid="{00000000-0005-0000-0000-000018000000}"/>
    <cellStyle name="Separador de milhares 2 3 4 4" xfId="73" xr:uid="{00000000-0005-0000-0000-000018000000}"/>
    <cellStyle name="Separador de milhares 2 3 4 4 2" xfId="166" xr:uid="{00000000-0005-0000-0000-000018000000}"/>
    <cellStyle name="Separador de milhares 2 3 4 5" xfId="91" xr:uid="{00000000-0005-0000-0000-000018000000}"/>
    <cellStyle name="Separador de milhares 2 3 4 5 2" xfId="184" xr:uid="{00000000-0005-0000-0000-000018000000}"/>
    <cellStyle name="Separador de milhares 2 3 4 6" xfId="110" xr:uid="{00000000-0005-0000-0000-000018000000}"/>
    <cellStyle name="Separador de milhares 2 3 5" xfId="26" xr:uid="{00000000-0005-0000-0000-000012000000}"/>
    <cellStyle name="Separador de milhares 2 3 5 2" xfId="119" xr:uid="{00000000-0005-0000-0000-000012000000}"/>
    <cellStyle name="Separador de milhares 2 3 6" xfId="45" xr:uid="{00000000-0005-0000-0000-000013000000}"/>
    <cellStyle name="Separador de milhares 2 3 6 2" xfId="138" xr:uid="{00000000-0005-0000-0000-000013000000}"/>
    <cellStyle name="Separador de milhares 2 3 7" xfId="64" xr:uid="{00000000-0005-0000-0000-000013000000}"/>
    <cellStyle name="Separador de milhares 2 3 7 2" xfId="157" xr:uid="{00000000-0005-0000-0000-000013000000}"/>
    <cellStyle name="Separador de milhares 2 3 8" xfId="82" xr:uid="{00000000-0005-0000-0000-000013000000}"/>
    <cellStyle name="Separador de milhares 2 3 8 2" xfId="175" xr:uid="{00000000-0005-0000-0000-000013000000}"/>
    <cellStyle name="Separador de milhares 2 3 9" xfId="101" xr:uid="{00000000-0005-0000-0000-000013000000}"/>
    <cellStyle name="Separador de milhares 3" xfId="3" xr:uid="{00000000-0005-0000-0000-000019000000}"/>
    <cellStyle name="Título 5" xfId="4" xr:uid="{00000000-0005-0000-0000-00001A000000}"/>
    <cellStyle name="Vírgula 2" xfId="44" xr:uid="{00000000-0005-0000-0000-000059000000}"/>
    <cellStyle name="Vírgula 2 2" xfId="137" xr:uid="{00000000-0005-0000-0000-000059000000}"/>
    <cellStyle name="Vírgula 3" xfId="63" xr:uid="{00000000-0005-0000-0000-00006C000000}"/>
    <cellStyle name="Vírgula 3 2" xfId="156" xr:uid="{00000000-0005-0000-0000-00006C000000}"/>
    <cellStyle name="Vírgula 4" xfId="100" xr:uid="{00000000-0005-0000-0000-000091000000}"/>
    <cellStyle name="Vírgula 4 2" xfId="193" xr:uid="{00000000-0005-0000-0000-000091000000}"/>
  </cellStyles>
  <dxfs count="3"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</dxfs>
  <tableStyles count="0" defaultTableStyle="TableStyleMedium9" defaultPivotStyle="PivotStyleLight16"/>
  <colors>
    <mruColors>
      <color rgb="FFFFFF66"/>
      <color rgb="FF66FF66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AE918F80-AC74-4CB4-8B0A-243B64D9A359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AD4F-4015-4793-9C91-FE78D318F605}">
  <dimension ref="A1:Z53"/>
  <sheetViews>
    <sheetView tabSelected="1" topLeftCell="C1" zoomScaleNormal="100" workbookViewId="0">
      <selection activeCell="L1" sqref="L1:S104857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9" customWidth="1"/>
    <col min="4" max="4" width="25" style="9" customWidth="1"/>
    <col min="5" max="5" width="12.28515625" style="1" customWidth="1"/>
    <col min="6" max="7" width="14.85546875" style="1" customWidth="1"/>
    <col min="8" max="8" width="15.7109375" style="14" bestFit="1" customWidth="1"/>
    <col min="9" max="9" width="13.28515625" style="5" customWidth="1"/>
    <col min="10" max="10" width="13.28515625" style="10" customWidth="1"/>
    <col min="11" max="11" width="12.5703125" style="4" customWidth="1"/>
    <col min="12" max="19" width="13.7109375" style="34" hidden="1" customWidth="1"/>
    <col min="20" max="26" width="13.7109375" style="2" customWidth="1"/>
    <col min="27" max="16384" width="9.7109375" style="2"/>
  </cols>
  <sheetData>
    <row r="1" spans="1:26" ht="25.9" customHeight="1" x14ac:dyDescent="0.25">
      <c r="A1" s="45" t="s">
        <v>17</v>
      </c>
      <c r="B1" s="46"/>
      <c r="C1" s="47" t="s">
        <v>122</v>
      </c>
      <c r="D1" s="48"/>
      <c r="E1" s="48"/>
      <c r="F1" s="48"/>
      <c r="G1" s="48"/>
      <c r="H1" s="49"/>
      <c r="I1" s="50" t="s">
        <v>18</v>
      </c>
      <c r="J1" s="51"/>
      <c r="K1" s="52"/>
      <c r="L1" s="43" t="s">
        <v>125</v>
      </c>
      <c r="M1" s="53" t="s">
        <v>126</v>
      </c>
      <c r="N1" s="43" t="s">
        <v>147</v>
      </c>
      <c r="O1" s="43" t="s">
        <v>127</v>
      </c>
      <c r="P1" s="43" t="s">
        <v>128</v>
      </c>
      <c r="Q1" s="43" t="s">
        <v>129</v>
      </c>
      <c r="R1" s="43" t="s">
        <v>130</v>
      </c>
      <c r="S1" s="43" t="s">
        <v>131</v>
      </c>
      <c r="T1" s="39" t="s">
        <v>20</v>
      </c>
      <c r="U1" s="39" t="s">
        <v>20</v>
      </c>
      <c r="V1" s="39" t="s">
        <v>20</v>
      </c>
      <c r="W1" s="39" t="s">
        <v>20</v>
      </c>
      <c r="X1" s="39" t="s">
        <v>20</v>
      </c>
      <c r="Y1" s="39" t="s">
        <v>20</v>
      </c>
      <c r="Z1" s="39" t="s">
        <v>20</v>
      </c>
    </row>
    <row r="2" spans="1:26" ht="23.1" customHeight="1" x14ac:dyDescent="0.25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3"/>
      <c r="M2" s="53"/>
      <c r="N2" s="43"/>
      <c r="O2" s="43"/>
      <c r="P2" s="43"/>
      <c r="Q2" s="43"/>
      <c r="R2" s="43"/>
      <c r="S2" s="43"/>
      <c r="T2" s="39"/>
      <c r="U2" s="39"/>
      <c r="V2" s="39"/>
      <c r="W2" s="39"/>
      <c r="X2" s="39"/>
      <c r="Y2" s="39"/>
      <c r="Z2" s="39"/>
    </row>
    <row r="3" spans="1:26" s="3" customFormat="1" ht="30" x14ac:dyDescent="0.2">
      <c r="A3" s="11" t="s">
        <v>3</v>
      </c>
      <c r="B3" s="11" t="s">
        <v>8</v>
      </c>
      <c r="C3" s="11" t="s">
        <v>5</v>
      </c>
      <c r="D3" s="11" t="s">
        <v>19</v>
      </c>
      <c r="E3" s="12" t="s">
        <v>6</v>
      </c>
      <c r="F3" s="12" t="s">
        <v>7</v>
      </c>
      <c r="G3" s="12" t="s">
        <v>11</v>
      </c>
      <c r="H3" s="13" t="s">
        <v>9</v>
      </c>
      <c r="I3" s="7" t="s">
        <v>4</v>
      </c>
      <c r="J3" s="8" t="s">
        <v>0</v>
      </c>
      <c r="K3" s="6" t="s">
        <v>2</v>
      </c>
      <c r="L3" s="31">
        <v>45394</v>
      </c>
      <c r="M3" s="31">
        <v>45404</v>
      </c>
      <c r="N3" s="31">
        <v>45406</v>
      </c>
      <c r="O3" s="35">
        <v>24042024</v>
      </c>
      <c r="P3" s="31">
        <v>45406</v>
      </c>
      <c r="Q3" s="31">
        <v>45405</v>
      </c>
      <c r="R3" s="31">
        <v>45405</v>
      </c>
      <c r="S3" s="31">
        <v>45406</v>
      </c>
      <c r="T3" s="6" t="s">
        <v>1</v>
      </c>
      <c r="U3" s="6" t="s">
        <v>1</v>
      </c>
      <c r="V3" s="6" t="s">
        <v>1</v>
      </c>
      <c r="W3" s="6" t="s">
        <v>1</v>
      </c>
      <c r="X3" s="6" t="s">
        <v>1</v>
      </c>
      <c r="Y3" s="6" t="s">
        <v>1</v>
      </c>
      <c r="Z3" s="6" t="s">
        <v>1</v>
      </c>
    </row>
    <row r="4" spans="1:26" ht="45" x14ac:dyDescent="0.25">
      <c r="A4" s="22">
        <v>1</v>
      </c>
      <c r="B4" s="17" t="s">
        <v>21</v>
      </c>
      <c r="C4" s="17" t="s">
        <v>22</v>
      </c>
      <c r="D4" s="17" t="s">
        <v>23</v>
      </c>
      <c r="E4" s="17" t="s">
        <v>10</v>
      </c>
      <c r="F4" s="17" t="s">
        <v>24</v>
      </c>
      <c r="G4" s="18" t="s">
        <v>12</v>
      </c>
      <c r="H4" s="15">
        <v>4703</v>
      </c>
      <c r="I4" s="28">
        <v>0</v>
      </c>
      <c r="J4" s="27">
        <f>I4-(SUM(L4:Z4))</f>
        <v>0</v>
      </c>
      <c r="K4" s="26" t="str">
        <f t="shared" ref="K4:K39" si="0">IF(J4&lt;0,"ATENÇÃO","OK")</f>
        <v>OK</v>
      </c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  <c r="Y4" s="30"/>
      <c r="Z4" s="30"/>
    </row>
    <row r="5" spans="1:26" ht="45" x14ac:dyDescent="0.25">
      <c r="A5" s="23">
        <v>2</v>
      </c>
      <c r="B5" s="19" t="s">
        <v>21</v>
      </c>
      <c r="C5" s="19" t="s">
        <v>25</v>
      </c>
      <c r="D5" s="19" t="s">
        <v>26</v>
      </c>
      <c r="E5" s="19" t="s">
        <v>10</v>
      </c>
      <c r="F5" s="19" t="s">
        <v>27</v>
      </c>
      <c r="G5" s="20" t="s">
        <v>12</v>
      </c>
      <c r="H5" s="16">
        <v>6458</v>
      </c>
      <c r="I5" s="28">
        <v>90</v>
      </c>
      <c r="J5" s="27">
        <f t="shared" ref="J5:J39" si="1">I5-(SUM(L5:Z5))</f>
        <v>0</v>
      </c>
      <c r="K5" s="26" t="str">
        <f t="shared" si="0"/>
        <v>OK</v>
      </c>
      <c r="L5" s="32"/>
      <c r="M5" s="32">
        <v>90</v>
      </c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  <c r="Y5" s="30"/>
      <c r="Z5" s="30"/>
    </row>
    <row r="6" spans="1:26" ht="30" x14ac:dyDescent="0.25">
      <c r="A6" s="24">
        <v>3</v>
      </c>
      <c r="B6" s="17" t="s">
        <v>28</v>
      </c>
      <c r="C6" s="25" t="s">
        <v>29</v>
      </c>
      <c r="D6" s="25" t="s">
        <v>30</v>
      </c>
      <c r="E6" s="17" t="s">
        <v>10</v>
      </c>
      <c r="F6" s="17" t="s">
        <v>31</v>
      </c>
      <c r="G6" s="18" t="s">
        <v>12</v>
      </c>
      <c r="H6" s="15">
        <v>4295.3900000000003</v>
      </c>
      <c r="I6" s="28">
        <v>5</v>
      </c>
      <c r="J6" s="27">
        <f t="shared" si="1"/>
        <v>0</v>
      </c>
      <c r="K6" s="26" t="str">
        <f t="shared" si="0"/>
        <v>OK</v>
      </c>
      <c r="L6" s="32"/>
      <c r="M6" s="32"/>
      <c r="N6" s="32">
        <v>5</v>
      </c>
      <c r="O6" s="32"/>
      <c r="P6" s="32"/>
      <c r="Q6" s="32"/>
      <c r="R6" s="32"/>
      <c r="S6" s="32"/>
      <c r="T6" s="30"/>
      <c r="U6" s="30"/>
      <c r="V6" s="30"/>
      <c r="W6" s="30"/>
      <c r="X6" s="30"/>
      <c r="Y6" s="30"/>
      <c r="Z6" s="30"/>
    </row>
    <row r="7" spans="1:26" ht="30" x14ac:dyDescent="0.25">
      <c r="A7" s="23">
        <v>4</v>
      </c>
      <c r="B7" s="19" t="s">
        <v>32</v>
      </c>
      <c r="C7" s="19" t="s">
        <v>33</v>
      </c>
      <c r="D7" s="19" t="s">
        <v>34</v>
      </c>
      <c r="E7" s="19" t="s">
        <v>10</v>
      </c>
      <c r="F7" s="19" t="s">
        <v>35</v>
      </c>
      <c r="G7" s="20" t="s">
        <v>12</v>
      </c>
      <c r="H7" s="16">
        <v>6600</v>
      </c>
      <c r="I7" s="28">
        <v>5</v>
      </c>
      <c r="J7" s="27">
        <f t="shared" si="1"/>
        <v>0</v>
      </c>
      <c r="K7" s="26" t="str">
        <f t="shared" si="0"/>
        <v>OK</v>
      </c>
      <c r="L7" s="32"/>
      <c r="M7" s="32"/>
      <c r="N7" s="32"/>
      <c r="O7" s="32">
        <v>5</v>
      </c>
      <c r="P7" s="32"/>
      <c r="Q7" s="32"/>
      <c r="R7" s="32"/>
      <c r="S7" s="32"/>
      <c r="T7" s="30"/>
      <c r="U7" s="30"/>
      <c r="V7" s="30"/>
      <c r="W7" s="30"/>
      <c r="X7" s="30"/>
      <c r="Y7" s="30"/>
      <c r="Z7" s="30"/>
    </row>
    <row r="8" spans="1:26" x14ac:dyDescent="0.25">
      <c r="A8" s="29">
        <v>5</v>
      </c>
      <c r="B8" s="40" t="s">
        <v>123</v>
      </c>
      <c r="C8" s="41"/>
      <c r="D8" s="41"/>
      <c r="E8" s="41"/>
      <c r="F8" s="41"/>
      <c r="G8" s="41"/>
      <c r="H8" s="42"/>
      <c r="I8" s="28">
        <v>0</v>
      </c>
      <c r="J8" s="27">
        <f t="shared" si="1"/>
        <v>0</v>
      </c>
      <c r="K8" s="26" t="str">
        <f t="shared" si="0"/>
        <v>OK</v>
      </c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  <c r="Y8" s="30"/>
      <c r="Z8" s="30"/>
    </row>
    <row r="9" spans="1:26" ht="30" x14ac:dyDescent="0.25">
      <c r="A9" s="24">
        <v>6</v>
      </c>
      <c r="B9" s="17" t="s">
        <v>36</v>
      </c>
      <c r="C9" s="25" t="s">
        <v>37</v>
      </c>
      <c r="D9" s="25" t="s">
        <v>38</v>
      </c>
      <c r="E9" s="17" t="s">
        <v>39</v>
      </c>
      <c r="F9" s="17" t="s">
        <v>40</v>
      </c>
      <c r="G9" s="18" t="s">
        <v>12</v>
      </c>
      <c r="H9" s="15">
        <v>670</v>
      </c>
      <c r="I9" s="28">
        <v>50</v>
      </c>
      <c r="J9" s="27">
        <f t="shared" si="1"/>
        <v>0</v>
      </c>
      <c r="K9" s="26" t="str">
        <f t="shared" si="0"/>
        <v>OK</v>
      </c>
      <c r="L9" s="32"/>
      <c r="M9" s="32"/>
      <c r="N9" s="32"/>
      <c r="O9" s="32"/>
      <c r="P9" s="32">
        <v>50</v>
      </c>
      <c r="Q9" s="32"/>
      <c r="R9" s="32"/>
      <c r="S9" s="32"/>
      <c r="T9" s="30"/>
      <c r="U9" s="30"/>
      <c r="V9" s="30"/>
      <c r="W9" s="30"/>
      <c r="X9" s="30"/>
      <c r="Y9" s="30"/>
      <c r="Z9" s="30"/>
    </row>
    <row r="10" spans="1:26" ht="45" x14ac:dyDescent="0.25">
      <c r="A10" s="23">
        <v>7</v>
      </c>
      <c r="B10" s="19" t="s">
        <v>41</v>
      </c>
      <c r="C10" s="19" t="s">
        <v>42</v>
      </c>
      <c r="D10" s="19" t="s">
        <v>43</v>
      </c>
      <c r="E10" s="19" t="s">
        <v>44</v>
      </c>
      <c r="F10" s="19" t="s">
        <v>45</v>
      </c>
      <c r="G10" s="20" t="s">
        <v>12</v>
      </c>
      <c r="H10" s="16">
        <v>1100</v>
      </c>
      <c r="I10" s="28">
        <v>0</v>
      </c>
      <c r="J10" s="27">
        <f t="shared" si="1"/>
        <v>0</v>
      </c>
      <c r="K10" s="26" t="str">
        <f t="shared" si="0"/>
        <v>OK</v>
      </c>
      <c r="L10" s="32"/>
      <c r="M10" s="32"/>
      <c r="N10" s="32"/>
      <c r="O10" s="32"/>
      <c r="P10" s="32"/>
      <c r="Q10" s="32"/>
      <c r="R10" s="32"/>
      <c r="S10" s="32"/>
      <c r="T10" s="30"/>
      <c r="U10" s="30"/>
      <c r="V10" s="30"/>
      <c r="W10" s="30"/>
      <c r="X10" s="30"/>
      <c r="Y10" s="30"/>
      <c r="Z10" s="30"/>
    </row>
    <row r="11" spans="1:26" ht="45" x14ac:dyDescent="0.25">
      <c r="A11" s="24">
        <v>8</v>
      </c>
      <c r="B11" s="17" t="s">
        <v>32</v>
      </c>
      <c r="C11" s="25" t="s">
        <v>46</v>
      </c>
      <c r="D11" s="25" t="s">
        <v>47</v>
      </c>
      <c r="E11" s="17" t="s">
        <v>48</v>
      </c>
      <c r="F11" s="17" t="s">
        <v>49</v>
      </c>
      <c r="G11" s="18" t="s">
        <v>12</v>
      </c>
      <c r="H11" s="15">
        <v>1200</v>
      </c>
      <c r="I11" s="28">
        <v>0</v>
      </c>
      <c r="J11" s="27">
        <f t="shared" si="1"/>
        <v>0</v>
      </c>
      <c r="K11" s="26" t="str">
        <f t="shared" si="0"/>
        <v>OK</v>
      </c>
      <c r="L11" s="32"/>
      <c r="M11" s="32"/>
      <c r="N11" s="32"/>
      <c r="O11" s="32"/>
      <c r="P11" s="32"/>
      <c r="Q11" s="32"/>
      <c r="R11" s="32"/>
      <c r="S11" s="32"/>
      <c r="T11" s="30"/>
      <c r="U11" s="30"/>
      <c r="V11" s="30"/>
      <c r="W11" s="30"/>
      <c r="X11" s="30"/>
      <c r="Y11" s="30"/>
      <c r="Z11" s="30"/>
    </row>
    <row r="12" spans="1:26" x14ac:dyDescent="0.25">
      <c r="A12" s="29">
        <v>9</v>
      </c>
      <c r="B12" s="40" t="s">
        <v>123</v>
      </c>
      <c r="C12" s="41"/>
      <c r="D12" s="41"/>
      <c r="E12" s="41"/>
      <c r="F12" s="41"/>
      <c r="G12" s="41"/>
      <c r="H12" s="42"/>
      <c r="I12" s="28">
        <v>0</v>
      </c>
      <c r="J12" s="27">
        <f t="shared" si="1"/>
        <v>0</v>
      </c>
      <c r="K12" s="26" t="str">
        <f t="shared" si="0"/>
        <v>OK</v>
      </c>
      <c r="L12" s="32"/>
      <c r="M12" s="32"/>
      <c r="N12" s="32"/>
      <c r="O12" s="32"/>
      <c r="P12" s="32"/>
      <c r="Q12" s="32"/>
      <c r="R12" s="32"/>
      <c r="S12" s="32"/>
      <c r="T12" s="30"/>
      <c r="U12" s="30"/>
      <c r="V12" s="30"/>
      <c r="W12" s="30"/>
      <c r="X12" s="30"/>
      <c r="Y12" s="30"/>
      <c r="Z12" s="30"/>
    </row>
    <row r="13" spans="1:26" ht="60" x14ac:dyDescent="0.25">
      <c r="A13" s="23">
        <v>10</v>
      </c>
      <c r="B13" s="19" t="s">
        <v>50</v>
      </c>
      <c r="C13" s="19" t="s">
        <v>51</v>
      </c>
      <c r="D13" s="19" t="s">
        <v>52</v>
      </c>
      <c r="E13" s="19" t="s">
        <v>53</v>
      </c>
      <c r="F13" s="19" t="s">
        <v>54</v>
      </c>
      <c r="G13" s="20" t="s">
        <v>13</v>
      </c>
      <c r="H13" s="16">
        <v>4600</v>
      </c>
      <c r="I13" s="28">
        <v>0</v>
      </c>
      <c r="J13" s="27">
        <f t="shared" si="1"/>
        <v>0</v>
      </c>
      <c r="K13" s="26" t="str">
        <f t="shared" si="0"/>
        <v>OK</v>
      </c>
      <c r="L13" s="32"/>
      <c r="M13" s="32"/>
      <c r="N13" s="32"/>
      <c r="O13" s="32"/>
      <c r="P13" s="32"/>
      <c r="Q13" s="32"/>
      <c r="R13" s="32"/>
      <c r="S13" s="32"/>
      <c r="T13" s="30"/>
      <c r="U13" s="30"/>
      <c r="V13" s="30"/>
      <c r="W13" s="30"/>
      <c r="X13" s="30"/>
      <c r="Y13" s="30"/>
      <c r="Z13" s="30"/>
    </row>
    <row r="14" spans="1:26" ht="30" x14ac:dyDescent="0.25">
      <c r="A14" s="24">
        <v>11</v>
      </c>
      <c r="B14" s="17" t="s">
        <v>55</v>
      </c>
      <c r="C14" s="25" t="s">
        <v>56</v>
      </c>
      <c r="D14" s="25" t="s">
        <v>57</v>
      </c>
      <c r="E14" s="17" t="s">
        <v>44</v>
      </c>
      <c r="F14" s="17" t="s">
        <v>45</v>
      </c>
      <c r="G14" s="18" t="s">
        <v>12</v>
      </c>
      <c r="H14" s="15">
        <v>2200</v>
      </c>
      <c r="I14" s="28">
        <v>2</v>
      </c>
      <c r="J14" s="27">
        <f t="shared" si="1"/>
        <v>0</v>
      </c>
      <c r="K14" s="26" t="str">
        <f t="shared" si="0"/>
        <v>OK</v>
      </c>
      <c r="L14" s="32"/>
      <c r="M14" s="32"/>
      <c r="N14" s="32"/>
      <c r="O14" s="32"/>
      <c r="P14" s="32"/>
      <c r="Q14" s="32">
        <v>2</v>
      </c>
      <c r="R14" s="32"/>
      <c r="S14" s="32"/>
      <c r="T14" s="30"/>
      <c r="U14" s="30"/>
      <c r="V14" s="30"/>
      <c r="W14" s="30"/>
      <c r="X14" s="30"/>
      <c r="Y14" s="30"/>
      <c r="Z14" s="30"/>
    </row>
    <row r="15" spans="1:26" ht="60" x14ac:dyDescent="0.25">
      <c r="A15" s="23">
        <v>12</v>
      </c>
      <c r="B15" s="19" t="s">
        <v>58</v>
      </c>
      <c r="C15" s="19" t="s">
        <v>59</v>
      </c>
      <c r="D15" s="19" t="s">
        <v>60</v>
      </c>
      <c r="E15" s="19" t="s">
        <v>16</v>
      </c>
      <c r="F15" s="19" t="s">
        <v>61</v>
      </c>
      <c r="G15" s="20" t="s">
        <v>12</v>
      </c>
      <c r="H15" s="16">
        <v>39000</v>
      </c>
      <c r="I15" s="28">
        <v>1</v>
      </c>
      <c r="J15" s="27">
        <f t="shared" si="1"/>
        <v>0</v>
      </c>
      <c r="K15" s="26" t="str">
        <f t="shared" si="0"/>
        <v>OK</v>
      </c>
      <c r="L15" s="32">
        <v>1</v>
      </c>
      <c r="M15" s="32"/>
      <c r="N15" s="32"/>
      <c r="O15" s="32"/>
      <c r="P15" s="32"/>
      <c r="Q15" s="32"/>
      <c r="R15" s="32"/>
      <c r="S15" s="32"/>
      <c r="T15" s="30"/>
      <c r="U15" s="30"/>
      <c r="V15" s="30"/>
      <c r="W15" s="30"/>
      <c r="X15" s="30"/>
      <c r="Y15" s="30"/>
      <c r="Z15" s="30"/>
    </row>
    <row r="16" spans="1:26" ht="60" x14ac:dyDescent="0.25">
      <c r="A16" s="24">
        <v>13</v>
      </c>
      <c r="B16" s="17" t="s">
        <v>58</v>
      </c>
      <c r="C16" s="25" t="s">
        <v>62</v>
      </c>
      <c r="D16" s="25" t="s">
        <v>63</v>
      </c>
      <c r="E16" s="17" t="s">
        <v>16</v>
      </c>
      <c r="F16" s="17" t="s">
        <v>61</v>
      </c>
      <c r="G16" s="18" t="s">
        <v>12</v>
      </c>
      <c r="H16" s="15">
        <v>48000</v>
      </c>
      <c r="I16" s="28">
        <v>1</v>
      </c>
      <c r="J16" s="27">
        <f t="shared" si="1"/>
        <v>0</v>
      </c>
      <c r="K16" s="26" t="str">
        <f t="shared" si="0"/>
        <v>OK</v>
      </c>
      <c r="L16" s="32">
        <v>1</v>
      </c>
      <c r="M16" s="32"/>
      <c r="N16" s="32"/>
      <c r="O16" s="32"/>
      <c r="P16" s="32"/>
      <c r="Q16" s="32"/>
      <c r="R16" s="32"/>
      <c r="S16" s="32"/>
      <c r="T16" s="30"/>
      <c r="U16" s="30"/>
      <c r="V16" s="30"/>
      <c r="W16" s="30"/>
      <c r="X16" s="30"/>
      <c r="Y16" s="30"/>
      <c r="Z16" s="30"/>
    </row>
    <row r="17" spans="1:26" ht="45" x14ac:dyDescent="0.25">
      <c r="A17" s="23">
        <v>14</v>
      </c>
      <c r="B17" s="19" t="s">
        <v>64</v>
      </c>
      <c r="C17" s="19" t="s">
        <v>65</v>
      </c>
      <c r="D17" s="19" t="s">
        <v>66</v>
      </c>
      <c r="E17" s="19" t="s">
        <v>53</v>
      </c>
      <c r="F17" s="19" t="s">
        <v>54</v>
      </c>
      <c r="G17" s="20" t="s">
        <v>13</v>
      </c>
      <c r="H17" s="16">
        <v>3069</v>
      </c>
      <c r="I17" s="28">
        <v>1</v>
      </c>
      <c r="J17" s="27">
        <f t="shared" si="1"/>
        <v>0</v>
      </c>
      <c r="K17" s="26" t="str">
        <f t="shared" si="0"/>
        <v>OK</v>
      </c>
      <c r="L17" s="32"/>
      <c r="M17" s="32"/>
      <c r="N17" s="32"/>
      <c r="O17" s="32"/>
      <c r="P17" s="32"/>
      <c r="Q17" s="32"/>
      <c r="R17" s="32">
        <v>1</v>
      </c>
      <c r="S17" s="32"/>
      <c r="T17" s="30"/>
      <c r="U17" s="30"/>
      <c r="V17" s="30"/>
      <c r="W17" s="30"/>
      <c r="X17" s="30"/>
      <c r="Y17" s="30"/>
      <c r="Z17" s="30"/>
    </row>
    <row r="18" spans="1:26" ht="30" x14ac:dyDescent="0.25">
      <c r="A18" s="24">
        <v>15</v>
      </c>
      <c r="B18" s="17" t="s">
        <v>67</v>
      </c>
      <c r="C18" s="25" t="s">
        <v>68</v>
      </c>
      <c r="D18" s="25" t="s">
        <v>69</v>
      </c>
      <c r="E18" s="17" t="s">
        <v>10</v>
      </c>
      <c r="F18" s="17" t="s">
        <v>14</v>
      </c>
      <c r="G18" s="18" t="s">
        <v>12</v>
      </c>
      <c r="H18" s="15">
        <v>16500</v>
      </c>
      <c r="I18" s="28">
        <v>0</v>
      </c>
      <c r="J18" s="27">
        <f t="shared" si="1"/>
        <v>0</v>
      </c>
      <c r="K18" s="26" t="str">
        <f t="shared" si="0"/>
        <v>OK</v>
      </c>
      <c r="L18" s="32"/>
      <c r="M18" s="32"/>
      <c r="N18" s="32"/>
      <c r="O18" s="32"/>
      <c r="P18" s="32"/>
      <c r="Q18" s="32"/>
      <c r="R18" s="32"/>
      <c r="S18" s="32"/>
      <c r="T18" s="30"/>
      <c r="U18" s="30"/>
      <c r="V18" s="30"/>
      <c r="W18" s="30"/>
      <c r="X18" s="30"/>
      <c r="Y18" s="30"/>
      <c r="Z18" s="30"/>
    </row>
    <row r="19" spans="1:26" ht="45" x14ac:dyDescent="0.25">
      <c r="A19" s="23">
        <v>16</v>
      </c>
      <c r="B19" s="19" t="s">
        <v>64</v>
      </c>
      <c r="C19" s="19" t="s">
        <v>70</v>
      </c>
      <c r="D19" s="19" t="s">
        <v>71</v>
      </c>
      <c r="E19" s="19" t="s">
        <v>10</v>
      </c>
      <c r="F19" s="19" t="s">
        <v>14</v>
      </c>
      <c r="G19" s="20" t="s">
        <v>12</v>
      </c>
      <c r="H19" s="16">
        <v>18503.099999999999</v>
      </c>
      <c r="I19" s="28">
        <v>0</v>
      </c>
      <c r="J19" s="27">
        <f t="shared" si="1"/>
        <v>0</v>
      </c>
      <c r="K19" s="26" t="str">
        <f t="shared" si="0"/>
        <v>OK</v>
      </c>
      <c r="L19" s="32"/>
      <c r="M19" s="32"/>
      <c r="N19" s="32"/>
      <c r="O19" s="32"/>
      <c r="P19" s="32"/>
      <c r="Q19" s="32"/>
      <c r="R19" s="32"/>
      <c r="S19" s="32"/>
      <c r="T19" s="30"/>
      <c r="U19" s="30"/>
      <c r="V19" s="30"/>
      <c r="W19" s="30"/>
      <c r="X19" s="30"/>
      <c r="Y19" s="30"/>
      <c r="Z19" s="30"/>
    </row>
    <row r="20" spans="1:26" ht="45" x14ac:dyDescent="0.25">
      <c r="A20" s="24">
        <v>17</v>
      </c>
      <c r="B20" s="17" t="s">
        <v>72</v>
      </c>
      <c r="C20" s="25" t="s">
        <v>73</v>
      </c>
      <c r="D20" s="25" t="s">
        <v>74</v>
      </c>
      <c r="E20" s="17" t="s">
        <v>10</v>
      </c>
      <c r="F20" s="17" t="s">
        <v>14</v>
      </c>
      <c r="G20" s="18" t="s">
        <v>12</v>
      </c>
      <c r="H20" s="15">
        <v>35550</v>
      </c>
      <c r="I20" s="28">
        <v>0</v>
      </c>
      <c r="J20" s="27">
        <f t="shared" si="1"/>
        <v>0</v>
      </c>
      <c r="K20" s="26" t="str">
        <f t="shared" si="0"/>
        <v>OK</v>
      </c>
      <c r="L20" s="32"/>
      <c r="M20" s="32"/>
      <c r="N20" s="32"/>
      <c r="O20" s="32"/>
      <c r="P20" s="32"/>
      <c r="Q20" s="32"/>
      <c r="R20" s="32"/>
      <c r="S20" s="32"/>
      <c r="T20" s="30"/>
      <c r="U20" s="30"/>
      <c r="V20" s="30"/>
      <c r="W20" s="30"/>
      <c r="X20" s="30"/>
      <c r="Y20" s="30"/>
      <c r="Z20" s="30"/>
    </row>
    <row r="21" spans="1:26" ht="60" x14ac:dyDescent="0.25">
      <c r="A21" s="23">
        <v>18</v>
      </c>
      <c r="B21" s="19" t="s">
        <v>50</v>
      </c>
      <c r="C21" s="19" t="s">
        <v>75</v>
      </c>
      <c r="D21" s="19" t="s">
        <v>76</v>
      </c>
      <c r="E21" s="19" t="s">
        <v>53</v>
      </c>
      <c r="F21" s="19" t="s">
        <v>77</v>
      </c>
      <c r="G21" s="20" t="s">
        <v>12</v>
      </c>
      <c r="H21" s="16">
        <v>5590</v>
      </c>
      <c r="I21" s="28">
        <v>0</v>
      </c>
      <c r="J21" s="27">
        <f t="shared" si="1"/>
        <v>0</v>
      </c>
      <c r="K21" s="26" t="str">
        <f t="shared" si="0"/>
        <v>OK</v>
      </c>
      <c r="L21" s="32"/>
      <c r="M21" s="32"/>
      <c r="N21" s="32"/>
      <c r="O21" s="32"/>
      <c r="P21" s="32"/>
      <c r="Q21" s="32"/>
      <c r="R21" s="32"/>
      <c r="S21" s="32"/>
      <c r="T21" s="30"/>
      <c r="U21" s="30"/>
      <c r="V21" s="30"/>
      <c r="W21" s="30"/>
      <c r="X21" s="30"/>
      <c r="Y21" s="30"/>
      <c r="Z21" s="30"/>
    </row>
    <row r="22" spans="1:26" ht="60" x14ac:dyDescent="0.25">
      <c r="A22" s="24">
        <v>19</v>
      </c>
      <c r="B22" s="17" t="s">
        <v>50</v>
      </c>
      <c r="C22" s="25" t="s">
        <v>78</v>
      </c>
      <c r="D22" s="25" t="s">
        <v>79</v>
      </c>
      <c r="E22" s="17" t="s">
        <v>16</v>
      </c>
      <c r="F22" s="17" t="s">
        <v>80</v>
      </c>
      <c r="G22" s="18" t="s">
        <v>12</v>
      </c>
      <c r="H22" s="15">
        <v>18980</v>
      </c>
      <c r="I22" s="28">
        <v>0</v>
      </c>
      <c r="J22" s="27">
        <f t="shared" si="1"/>
        <v>0</v>
      </c>
      <c r="K22" s="26" t="str">
        <f t="shared" si="0"/>
        <v>OK</v>
      </c>
      <c r="L22" s="32"/>
      <c r="M22" s="32"/>
      <c r="N22" s="32"/>
      <c r="O22" s="32"/>
      <c r="P22" s="32"/>
      <c r="Q22" s="32"/>
      <c r="R22" s="32"/>
      <c r="S22" s="32"/>
      <c r="T22" s="30"/>
      <c r="U22" s="30"/>
      <c r="V22" s="30"/>
      <c r="W22" s="30"/>
      <c r="X22" s="30"/>
      <c r="Y22" s="30"/>
      <c r="Z22" s="30"/>
    </row>
    <row r="23" spans="1:26" ht="45" x14ac:dyDescent="0.25">
      <c r="A23" s="23">
        <v>20</v>
      </c>
      <c r="B23" s="19" t="s">
        <v>64</v>
      </c>
      <c r="C23" s="19" t="s">
        <v>81</v>
      </c>
      <c r="D23" s="19" t="s">
        <v>82</v>
      </c>
      <c r="E23" s="19" t="s">
        <v>16</v>
      </c>
      <c r="F23" s="19" t="s">
        <v>83</v>
      </c>
      <c r="G23" s="20" t="s">
        <v>12</v>
      </c>
      <c r="H23" s="16">
        <v>7959</v>
      </c>
      <c r="I23" s="28">
        <v>0</v>
      </c>
      <c r="J23" s="27">
        <f t="shared" si="1"/>
        <v>0</v>
      </c>
      <c r="K23" s="26" t="str">
        <f t="shared" si="0"/>
        <v>OK</v>
      </c>
      <c r="L23" s="32"/>
      <c r="M23" s="32"/>
      <c r="N23" s="32"/>
      <c r="O23" s="32"/>
      <c r="P23" s="32"/>
      <c r="Q23" s="32"/>
      <c r="R23" s="32"/>
      <c r="S23" s="32"/>
      <c r="T23" s="30"/>
      <c r="U23" s="30"/>
      <c r="V23" s="30"/>
      <c r="W23" s="30"/>
      <c r="X23" s="30"/>
      <c r="Y23" s="30"/>
      <c r="Z23" s="30"/>
    </row>
    <row r="24" spans="1:26" ht="45" x14ac:dyDescent="0.25">
      <c r="A24" s="24">
        <v>21</v>
      </c>
      <c r="B24" s="17" t="s">
        <v>64</v>
      </c>
      <c r="C24" s="25" t="s">
        <v>84</v>
      </c>
      <c r="D24" s="25" t="s">
        <v>85</v>
      </c>
      <c r="E24" s="17" t="s">
        <v>10</v>
      </c>
      <c r="F24" s="17" t="s">
        <v>15</v>
      </c>
      <c r="G24" s="18" t="s">
        <v>12</v>
      </c>
      <c r="H24" s="15">
        <v>10499.99</v>
      </c>
      <c r="I24" s="28">
        <v>0</v>
      </c>
      <c r="J24" s="27">
        <f t="shared" si="1"/>
        <v>0</v>
      </c>
      <c r="K24" s="26" t="str">
        <f t="shared" si="0"/>
        <v>OK</v>
      </c>
      <c r="L24" s="32"/>
      <c r="M24" s="32"/>
      <c r="N24" s="32"/>
      <c r="O24" s="32"/>
      <c r="P24" s="32"/>
      <c r="Q24" s="32"/>
      <c r="R24" s="32"/>
      <c r="S24" s="32"/>
      <c r="T24" s="30"/>
      <c r="U24" s="30"/>
      <c r="V24" s="30"/>
      <c r="W24" s="30"/>
      <c r="X24" s="30"/>
      <c r="Y24" s="30"/>
      <c r="Z24" s="30"/>
    </row>
    <row r="25" spans="1:26" ht="45" x14ac:dyDescent="0.25">
      <c r="A25" s="23">
        <v>22</v>
      </c>
      <c r="B25" s="19" t="s">
        <v>64</v>
      </c>
      <c r="C25" s="19" t="s">
        <v>86</v>
      </c>
      <c r="D25" s="19" t="s">
        <v>87</v>
      </c>
      <c r="E25" s="19" t="s">
        <v>53</v>
      </c>
      <c r="F25" s="19" t="s">
        <v>54</v>
      </c>
      <c r="G25" s="20" t="s">
        <v>13</v>
      </c>
      <c r="H25" s="16">
        <v>289.08</v>
      </c>
      <c r="I25" s="28">
        <v>0</v>
      </c>
      <c r="J25" s="27">
        <f t="shared" si="1"/>
        <v>0</v>
      </c>
      <c r="K25" s="26" t="str">
        <f t="shared" si="0"/>
        <v>OK</v>
      </c>
      <c r="L25" s="32"/>
      <c r="M25" s="32"/>
      <c r="N25" s="32"/>
      <c r="O25" s="32"/>
      <c r="P25" s="32"/>
      <c r="Q25" s="32"/>
      <c r="R25" s="32"/>
      <c r="S25" s="32"/>
      <c r="T25" s="30"/>
      <c r="U25" s="30"/>
      <c r="V25" s="30"/>
      <c r="W25" s="30"/>
      <c r="X25" s="30"/>
      <c r="Y25" s="30"/>
      <c r="Z25" s="30"/>
    </row>
    <row r="26" spans="1:26" ht="30" x14ac:dyDescent="0.25">
      <c r="A26" s="24">
        <v>23</v>
      </c>
      <c r="B26" s="17" t="s">
        <v>67</v>
      </c>
      <c r="C26" s="25" t="s">
        <v>88</v>
      </c>
      <c r="D26" s="25" t="s">
        <v>89</v>
      </c>
      <c r="E26" s="17" t="s">
        <v>53</v>
      </c>
      <c r="F26" s="17" t="s">
        <v>90</v>
      </c>
      <c r="G26" s="18" t="s">
        <v>12</v>
      </c>
      <c r="H26" s="15">
        <v>3940</v>
      </c>
      <c r="I26" s="28">
        <v>0</v>
      </c>
      <c r="J26" s="27">
        <f t="shared" si="1"/>
        <v>0</v>
      </c>
      <c r="K26" s="26" t="str">
        <f t="shared" si="0"/>
        <v>OK</v>
      </c>
      <c r="L26" s="32"/>
      <c r="M26" s="32"/>
      <c r="N26" s="32"/>
      <c r="O26" s="32"/>
      <c r="P26" s="32"/>
      <c r="Q26" s="32"/>
      <c r="R26" s="32"/>
      <c r="S26" s="32"/>
      <c r="T26" s="30"/>
      <c r="U26" s="30"/>
      <c r="V26" s="30"/>
      <c r="W26" s="30"/>
      <c r="X26" s="30"/>
      <c r="Y26" s="30"/>
      <c r="Z26" s="30"/>
    </row>
    <row r="27" spans="1:26" ht="45" x14ac:dyDescent="0.25">
      <c r="A27" s="23">
        <v>24</v>
      </c>
      <c r="B27" s="19" t="s">
        <v>91</v>
      </c>
      <c r="C27" s="19" t="s">
        <v>92</v>
      </c>
      <c r="D27" s="19" t="s">
        <v>93</v>
      </c>
      <c r="E27" s="19" t="s">
        <v>16</v>
      </c>
      <c r="F27" s="19" t="s">
        <v>61</v>
      </c>
      <c r="G27" s="20" t="s">
        <v>12</v>
      </c>
      <c r="H27" s="16">
        <v>2900</v>
      </c>
      <c r="I27" s="28">
        <v>0</v>
      </c>
      <c r="J27" s="27">
        <f t="shared" si="1"/>
        <v>0</v>
      </c>
      <c r="K27" s="26" t="str">
        <f t="shared" si="0"/>
        <v>OK</v>
      </c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  <c r="Y27" s="30"/>
      <c r="Z27" s="30"/>
    </row>
    <row r="28" spans="1:26" ht="45" x14ac:dyDescent="0.25">
      <c r="A28" s="24">
        <v>25</v>
      </c>
      <c r="B28" s="17" t="s">
        <v>64</v>
      </c>
      <c r="C28" s="25" t="s">
        <v>94</v>
      </c>
      <c r="D28" s="25" t="s">
        <v>95</v>
      </c>
      <c r="E28" s="17" t="s">
        <v>16</v>
      </c>
      <c r="F28" s="17" t="s">
        <v>61</v>
      </c>
      <c r="G28" s="18" t="s">
        <v>12</v>
      </c>
      <c r="H28" s="15">
        <v>3168</v>
      </c>
      <c r="I28" s="28">
        <v>0</v>
      </c>
      <c r="J28" s="27">
        <f t="shared" si="1"/>
        <v>0</v>
      </c>
      <c r="K28" s="26" t="str">
        <f t="shared" si="0"/>
        <v>OK</v>
      </c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  <c r="Y28" s="30"/>
      <c r="Z28" s="30"/>
    </row>
    <row r="29" spans="1:26" ht="45" x14ac:dyDescent="0.25">
      <c r="A29" s="23">
        <v>26</v>
      </c>
      <c r="B29" s="19" t="s">
        <v>64</v>
      </c>
      <c r="C29" s="19" t="s">
        <v>96</v>
      </c>
      <c r="D29" s="19" t="s">
        <v>97</v>
      </c>
      <c r="E29" s="19" t="s">
        <v>10</v>
      </c>
      <c r="F29" s="19" t="s">
        <v>15</v>
      </c>
      <c r="G29" s="20" t="s">
        <v>12</v>
      </c>
      <c r="H29" s="16">
        <v>15633.99</v>
      </c>
      <c r="I29" s="28">
        <v>0</v>
      </c>
      <c r="J29" s="27">
        <f t="shared" si="1"/>
        <v>0</v>
      </c>
      <c r="K29" s="26" t="str">
        <f t="shared" si="0"/>
        <v>OK</v>
      </c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  <c r="Y29" s="30"/>
      <c r="Z29" s="30"/>
    </row>
    <row r="30" spans="1:26" x14ac:dyDescent="0.25">
      <c r="A30" s="29">
        <v>27</v>
      </c>
      <c r="B30" s="40" t="s">
        <v>123</v>
      </c>
      <c r="C30" s="41"/>
      <c r="D30" s="41"/>
      <c r="E30" s="41"/>
      <c r="F30" s="41"/>
      <c r="G30" s="41"/>
      <c r="H30" s="42"/>
      <c r="I30" s="28">
        <v>0</v>
      </c>
      <c r="J30" s="27">
        <f t="shared" si="1"/>
        <v>0</v>
      </c>
      <c r="K30" s="26" t="str">
        <f t="shared" si="0"/>
        <v>OK</v>
      </c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  <c r="Y30" s="30"/>
      <c r="Z30" s="30"/>
    </row>
    <row r="31" spans="1:26" ht="45" x14ac:dyDescent="0.25">
      <c r="A31" s="24">
        <v>28</v>
      </c>
      <c r="B31" s="17" t="s">
        <v>64</v>
      </c>
      <c r="C31" s="25" t="s">
        <v>98</v>
      </c>
      <c r="D31" s="25" t="s">
        <v>99</v>
      </c>
      <c r="E31" s="17" t="s">
        <v>53</v>
      </c>
      <c r="F31" s="17" t="s">
        <v>100</v>
      </c>
      <c r="G31" s="18" t="s">
        <v>101</v>
      </c>
      <c r="H31" s="15">
        <v>513.05999999999995</v>
      </c>
      <c r="I31" s="28">
        <v>0</v>
      </c>
      <c r="J31" s="27">
        <f t="shared" si="1"/>
        <v>0</v>
      </c>
      <c r="K31" s="26" t="str">
        <f t="shared" si="0"/>
        <v>OK</v>
      </c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  <c r="Y31" s="30"/>
      <c r="Z31" s="30"/>
    </row>
    <row r="32" spans="1:26" ht="45" x14ac:dyDescent="0.25">
      <c r="A32" s="23">
        <v>29</v>
      </c>
      <c r="B32" s="19" t="s">
        <v>102</v>
      </c>
      <c r="C32" s="19" t="s">
        <v>103</v>
      </c>
      <c r="D32" s="19" t="s">
        <v>104</v>
      </c>
      <c r="E32" s="19" t="s">
        <v>53</v>
      </c>
      <c r="F32" s="19" t="s">
        <v>105</v>
      </c>
      <c r="G32" s="20" t="s">
        <v>101</v>
      </c>
      <c r="H32" s="16">
        <v>54.25</v>
      </c>
      <c r="I32" s="28">
        <v>0</v>
      </c>
      <c r="J32" s="27">
        <f t="shared" si="1"/>
        <v>0</v>
      </c>
      <c r="K32" s="26" t="str">
        <f t="shared" si="0"/>
        <v>OK</v>
      </c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  <c r="Y32" s="30"/>
      <c r="Z32" s="30"/>
    </row>
    <row r="33" spans="1:26" ht="45" x14ac:dyDescent="0.25">
      <c r="A33" s="24">
        <v>30</v>
      </c>
      <c r="B33" s="17" t="s">
        <v>106</v>
      </c>
      <c r="C33" s="25" t="s">
        <v>107</v>
      </c>
      <c r="D33" s="25" t="s">
        <v>108</v>
      </c>
      <c r="E33" s="17" t="s">
        <v>53</v>
      </c>
      <c r="F33" s="17" t="s">
        <v>105</v>
      </c>
      <c r="G33" s="18" t="s">
        <v>101</v>
      </c>
      <c r="H33" s="15">
        <v>89.6</v>
      </c>
      <c r="I33" s="28">
        <v>0</v>
      </c>
      <c r="J33" s="27">
        <f t="shared" si="1"/>
        <v>0</v>
      </c>
      <c r="K33" s="26" t="str">
        <f t="shared" si="0"/>
        <v>OK</v>
      </c>
      <c r="L33" s="32"/>
      <c r="M33" s="32"/>
      <c r="N33" s="32"/>
      <c r="O33" s="32"/>
      <c r="P33" s="32"/>
      <c r="Q33" s="32"/>
      <c r="R33" s="32"/>
      <c r="S33" s="32"/>
      <c r="T33" s="30"/>
      <c r="U33" s="30"/>
      <c r="V33" s="30"/>
      <c r="W33" s="30"/>
      <c r="X33" s="30"/>
      <c r="Y33" s="30"/>
      <c r="Z33" s="30"/>
    </row>
    <row r="34" spans="1:26" ht="45" x14ac:dyDescent="0.25">
      <c r="A34" s="23">
        <v>31</v>
      </c>
      <c r="B34" s="19" t="s">
        <v>109</v>
      </c>
      <c r="C34" s="19" t="s">
        <v>110</v>
      </c>
      <c r="D34" s="19" t="s">
        <v>111</v>
      </c>
      <c r="E34" s="19" t="s">
        <v>44</v>
      </c>
      <c r="F34" s="19" t="s">
        <v>112</v>
      </c>
      <c r="G34" s="20" t="s">
        <v>12</v>
      </c>
      <c r="H34" s="16">
        <v>6200</v>
      </c>
      <c r="I34" s="28">
        <v>0</v>
      </c>
      <c r="J34" s="27">
        <f t="shared" si="1"/>
        <v>0</v>
      </c>
      <c r="K34" s="26" t="str">
        <f t="shared" si="0"/>
        <v>OK</v>
      </c>
      <c r="L34" s="32"/>
      <c r="M34" s="32"/>
      <c r="N34" s="32"/>
      <c r="O34" s="32"/>
      <c r="P34" s="32"/>
      <c r="Q34" s="32"/>
      <c r="R34" s="32"/>
      <c r="S34" s="32"/>
      <c r="T34" s="30"/>
      <c r="U34" s="30"/>
      <c r="V34" s="30"/>
      <c r="W34" s="30"/>
      <c r="X34" s="30"/>
      <c r="Y34" s="30"/>
      <c r="Z34" s="30"/>
    </row>
    <row r="35" spans="1:26" ht="45" x14ac:dyDescent="0.25">
      <c r="A35" s="24">
        <v>32</v>
      </c>
      <c r="B35" s="17" t="s">
        <v>109</v>
      </c>
      <c r="C35" s="25" t="s">
        <v>113</v>
      </c>
      <c r="D35" s="25" t="s">
        <v>114</v>
      </c>
      <c r="E35" s="17" t="s">
        <v>44</v>
      </c>
      <c r="F35" s="17" t="s">
        <v>112</v>
      </c>
      <c r="G35" s="18" t="s">
        <v>12</v>
      </c>
      <c r="H35" s="15">
        <v>9000</v>
      </c>
      <c r="I35" s="28">
        <v>0</v>
      </c>
      <c r="J35" s="27">
        <f t="shared" si="1"/>
        <v>0</v>
      </c>
      <c r="K35" s="26" t="str">
        <f t="shared" si="0"/>
        <v>OK</v>
      </c>
      <c r="L35" s="32"/>
      <c r="M35" s="32"/>
      <c r="N35" s="32"/>
      <c r="O35" s="32"/>
      <c r="P35" s="32"/>
      <c r="Q35" s="32"/>
      <c r="R35" s="32"/>
      <c r="S35" s="32"/>
      <c r="T35" s="30"/>
      <c r="U35" s="30"/>
      <c r="V35" s="30"/>
      <c r="W35" s="30"/>
      <c r="X35" s="30"/>
      <c r="Y35" s="30"/>
      <c r="Z35" s="30"/>
    </row>
    <row r="36" spans="1:26" ht="45" x14ac:dyDescent="0.25">
      <c r="A36" s="23">
        <v>33</v>
      </c>
      <c r="B36" s="19" t="s">
        <v>115</v>
      </c>
      <c r="C36" s="19" t="s">
        <v>116</v>
      </c>
      <c r="D36" s="19" t="s">
        <v>117</v>
      </c>
      <c r="E36" s="19" t="s">
        <v>10</v>
      </c>
      <c r="F36" s="19" t="s">
        <v>15</v>
      </c>
      <c r="G36" s="20" t="s">
        <v>12</v>
      </c>
      <c r="H36" s="16">
        <v>19000</v>
      </c>
      <c r="I36" s="28">
        <v>0</v>
      </c>
      <c r="J36" s="27">
        <f t="shared" si="1"/>
        <v>0</v>
      </c>
      <c r="K36" s="26" t="str">
        <f t="shared" si="0"/>
        <v>OK</v>
      </c>
      <c r="L36" s="32"/>
      <c r="M36" s="32"/>
      <c r="N36" s="32"/>
      <c r="O36" s="32"/>
      <c r="P36" s="32"/>
      <c r="Q36" s="32"/>
      <c r="R36" s="32"/>
      <c r="S36" s="32"/>
      <c r="T36" s="30"/>
      <c r="U36" s="30"/>
      <c r="V36" s="30"/>
      <c r="W36" s="30"/>
      <c r="X36" s="30"/>
      <c r="Y36" s="30"/>
      <c r="Z36" s="30"/>
    </row>
    <row r="37" spans="1:26" ht="45" x14ac:dyDescent="0.25">
      <c r="A37" s="24">
        <v>34</v>
      </c>
      <c r="B37" s="17" t="s">
        <v>109</v>
      </c>
      <c r="C37" s="25" t="s">
        <v>118</v>
      </c>
      <c r="D37" s="25" t="s">
        <v>119</v>
      </c>
      <c r="E37" s="17" t="s">
        <v>10</v>
      </c>
      <c r="F37" s="17" t="s">
        <v>15</v>
      </c>
      <c r="G37" s="18" t="s">
        <v>12</v>
      </c>
      <c r="H37" s="15">
        <v>16500</v>
      </c>
      <c r="I37" s="28">
        <v>0</v>
      </c>
      <c r="J37" s="27">
        <f t="shared" si="1"/>
        <v>0</v>
      </c>
      <c r="K37" s="26" t="str">
        <f t="shared" si="0"/>
        <v>OK</v>
      </c>
      <c r="L37" s="32"/>
      <c r="M37" s="32"/>
      <c r="N37" s="32"/>
      <c r="O37" s="32"/>
      <c r="P37" s="32"/>
      <c r="Q37" s="32"/>
      <c r="R37" s="32"/>
      <c r="S37" s="32"/>
      <c r="T37" s="30"/>
      <c r="U37" s="30"/>
      <c r="V37" s="30"/>
      <c r="W37" s="30"/>
      <c r="X37" s="30"/>
      <c r="Y37" s="30"/>
      <c r="Z37" s="30"/>
    </row>
    <row r="38" spans="1:26" x14ac:dyDescent="0.25">
      <c r="A38" s="29">
        <v>35</v>
      </c>
      <c r="B38" s="40" t="s">
        <v>123</v>
      </c>
      <c r="C38" s="41"/>
      <c r="D38" s="41"/>
      <c r="E38" s="41"/>
      <c r="F38" s="41"/>
      <c r="G38" s="41"/>
      <c r="H38" s="42"/>
      <c r="I38" s="28">
        <v>0</v>
      </c>
      <c r="J38" s="27">
        <f t="shared" si="1"/>
        <v>0</v>
      </c>
      <c r="K38" s="26"/>
      <c r="L38" s="32"/>
      <c r="M38" s="32"/>
      <c r="N38" s="32"/>
      <c r="O38" s="32"/>
      <c r="P38" s="32"/>
      <c r="Q38" s="32"/>
      <c r="R38" s="32"/>
      <c r="S38" s="32"/>
      <c r="T38" s="30"/>
      <c r="U38" s="30"/>
      <c r="V38" s="30"/>
      <c r="W38" s="30"/>
      <c r="X38" s="30"/>
      <c r="Y38" s="30"/>
      <c r="Z38" s="30"/>
    </row>
    <row r="39" spans="1:26" ht="30" x14ac:dyDescent="0.25">
      <c r="A39" s="23">
        <v>36</v>
      </c>
      <c r="B39" s="19" t="s">
        <v>115</v>
      </c>
      <c r="C39" s="19" t="s">
        <v>120</v>
      </c>
      <c r="D39" s="19" t="s">
        <v>121</v>
      </c>
      <c r="E39" s="19" t="s">
        <v>10</v>
      </c>
      <c r="F39" s="19" t="s">
        <v>14</v>
      </c>
      <c r="G39" s="20" t="s">
        <v>12</v>
      </c>
      <c r="H39" s="16">
        <v>9350</v>
      </c>
      <c r="I39" s="28">
        <v>25</v>
      </c>
      <c r="J39" s="27">
        <f t="shared" si="1"/>
        <v>0</v>
      </c>
      <c r="K39" s="26" t="str">
        <f t="shared" si="0"/>
        <v>OK</v>
      </c>
      <c r="L39" s="32"/>
      <c r="M39" s="32"/>
      <c r="N39" s="32"/>
      <c r="O39" s="32"/>
      <c r="P39" s="32"/>
      <c r="Q39" s="32"/>
      <c r="R39" s="32"/>
      <c r="S39" s="32">
        <v>25</v>
      </c>
      <c r="T39" s="30"/>
      <c r="U39" s="30"/>
      <c r="V39" s="30"/>
      <c r="W39" s="30"/>
      <c r="X39" s="30"/>
      <c r="Y39" s="30"/>
      <c r="Z39" s="30"/>
    </row>
    <row r="40" spans="1:26" x14ac:dyDescent="0.25">
      <c r="L40" s="33">
        <f>SUMPRODUCT($H$4:$H$39,L4:L39)</f>
        <v>87000</v>
      </c>
      <c r="M40" s="33">
        <f t="shared" ref="M40:Z40" si="2">SUMPRODUCT($H$4:$H$39,M4:M39)</f>
        <v>581220</v>
      </c>
      <c r="N40" s="33">
        <f t="shared" si="2"/>
        <v>21476.95</v>
      </c>
      <c r="O40" s="33">
        <f t="shared" si="2"/>
        <v>33000</v>
      </c>
      <c r="P40" s="33">
        <f t="shared" si="2"/>
        <v>33500</v>
      </c>
      <c r="Q40" s="33">
        <f t="shared" si="2"/>
        <v>4400</v>
      </c>
      <c r="R40" s="33">
        <f t="shared" si="2"/>
        <v>3069</v>
      </c>
      <c r="S40" s="33">
        <f t="shared" si="2"/>
        <v>233750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  <c r="X40" s="21">
        <f t="shared" si="2"/>
        <v>0</v>
      </c>
      <c r="Y40" s="21">
        <f t="shared" si="2"/>
        <v>0</v>
      </c>
      <c r="Z40" s="21">
        <f t="shared" si="2"/>
        <v>0</v>
      </c>
    </row>
    <row r="41" spans="1:26" x14ac:dyDescent="0.25">
      <c r="H41" s="14" t="s">
        <v>138</v>
      </c>
      <c r="I41" s="5" t="s">
        <v>137</v>
      </c>
      <c r="J41" s="10" t="s">
        <v>135</v>
      </c>
      <c r="K41" s="36" t="s">
        <v>136</v>
      </c>
    </row>
    <row r="42" spans="1:26" x14ac:dyDescent="0.25">
      <c r="G42" s="1" t="s">
        <v>140</v>
      </c>
      <c r="H42" s="16">
        <v>6458</v>
      </c>
      <c r="I42" s="5">
        <v>30</v>
      </c>
      <c r="J42" s="10">
        <f>I42*H42</f>
        <v>193740</v>
      </c>
      <c r="K42" s="36" t="s">
        <v>132</v>
      </c>
    </row>
    <row r="43" spans="1:26" x14ac:dyDescent="0.25">
      <c r="I43" s="5">
        <v>30</v>
      </c>
      <c r="J43" s="10">
        <f>I43*H42</f>
        <v>193740</v>
      </c>
      <c r="K43" s="36" t="s">
        <v>133</v>
      </c>
      <c r="S43" s="37"/>
    </row>
    <row r="44" spans="1:26" x14ac:dyDescent="0.25">
      <c r="I44" s="5">
        <v>30</v>
      </c>
      <c r="J44" s="10">
        <f>I44*H42</f>
        <v>193740</v>
      </c>
      <c r="K44" s="36" t="s">
        <v>134</v>
      </c>
    </row>
    <row r="45" spans="1:26" x14ac:dyDescent="0.25">
      <c r="H45" s="14" t="s">
        <v>139</v>
      </c>
      <c r="I45" s="5">
        <v>90</v>
      </c>
      <c r="J45" s="10">
        <f>SUM(J42:J44)</f>
        <v>581220</v>
      </c>
      <c r="K45" s="36"/>
    </row>
    <row r="46" spans="1:26" x14ac:dyDescent="0.25">
      <c r="E46" s="38" t="s">
        <v>145</v>
      </c>
      <c r="F46" s="38"/>
    </row>
    <row r="47" spans="1:26" x14ac:dyDescent="0.25">
      <c r="E47" s="1" t="s">
        <v>142</v>
      </c>
      <c r="F47" s="9">
        <v>163790.46</v>
      </c>
      <c r="G47" s="1" t="s">
        <v>141</v>
      </c>
      <c r="H47" s="16">
        <v>9350</v>
      </c>
      <c r="I47" s="5">
        <v>10</v>
      </c>
      <c r="J47" s="10">
        <f>I47*H47</f>
        <v>93500</v>
      </c>
      <c r="K47" s="36" t="s">
        <v>132</v>
      </c>
    </row>
    <row r="48" spans="1:26" x14ac:dyDescent="0.25">
      <c r="E48" s="1" t="s">
        <v>143</v>
      </c>
      <c r="F48" s="9">
        <v>183894.71</v>
      </c>
      <c r="I48" s="5">
        <v>10</v>
      </c>
      <c r="J48" s="10">
        <f>I48*H47</f>
        <v>93500</v>
      </c>
      <c r="K48" s="36" t="s">
        <v>133</v>
      </c>
    </row>
    <row r="49" spans="5:11" x14ac:dyDescent="0.25">
      <c r="E49" s="1" t="s">
        <v>144</v>
      </c>
      <c r="F49" s="9">
        <v>184148.36</v>
      </c>
      <c r="I49" s="5">
        <v>5</v>
      </c>
      <c r="J49" s="10">
        <f>I49*H47</f>
        <v>46750</v>
      </c>
      <c r="K49" s="36" t="s">
        <v>134</v>
      </c>
    </row>
    <row r="50" spans="5:11" ht="30" customHeight="1" x14ac:dyDescent="0.25">
      <c r="E50" s="38" t="s">
        <v>146</v>
      </c>
      <c r="F50" s="38"/>
      <c r="H50" s="14" t="s">
        <v>139</v>
      </c>
      <c r="I50" s="5">
        <v>25</v>
      </c>
      <c r="J50" s="10">
        <f>SUM(J47:J49)</f>
        <v>233750</v>
      </c>
    </row>
    <row r="51" spans="5:11" x14ac:dyDescent="0.25">
      <c r="E51" s="1" t="s">
        <v>142</v>
      </c>
      <c r="F51" s="9">
        <f>F47-J47</f>
        <v>70290.459999999992</v>
      </c>
    </row>
    <row r="52" spans="5:11" x14ac:dyDescent="0.25">
      <c r="E52" s="1" t="s">
        <v>143</v>
      </c>
      <c r="F52" s="9">
        <f>F48-J48</f>
        <v>90394.709999999992</v>
      </c>
    </row>
    <row r="53" spans="5:11" x14ac:dyDescent="0.25">
      <c r="E53" s="1" t="s">
        <v>144</v>
      </c>
      <c r="F53" s="9">
        <f>F49-J49</f>
        <v>137398.35999999999</v>
      </c>
    </row>
  </sheetData>
  <mergeCells count="25">
    <mergeCell ref="Q1:Q2"/>
    <mergeCell ref="R1:R2"/>
    <mergeCell ref="S1:S2"/>
    <mergeCell ref="T1:T2"/>
    <mergeCell ref="A1:B1"/>
    <mergeCell ref="C1:H1"/>
    <mergeCell ref="I1:K1"/>
    <mergeCell ref="L1:L2"/>
    <mergeCell ref="M1:M2"/>
    <mergeCell ref="E46:F46"/>
    <mergeCell ref="E50:F50"/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</mergeCells>
  <conditionalFormatting sqref="L4:Z39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MARIANA OLIVO FURTADO</cp:lastModifiedBy>
  <cp:lastPrinted>2014-06-04T18:55:53Z</cp:lastPrinted>
  <dcterms:created xsi:type="dcterms:W3CDTF">2010-06-19T20:43:11Z</dcterms:created>
  <dcterms:modified xsi:type="dcterms:W3CDTF">2024-06-25T14:34:07Z</dcterms:modified>
</cp:coreProperties>
</file>