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L:\SEGECON\2. Atas de Registro de Preços\UDESC\Vigência Expirada\PP 0667.2016 - UDESC - DESPACHANTE ADUANEIRO - VIG 30.08.17\"/>
    </mc:Choice>
  </mc:AlternateContent>
  <bookViews>
    <workbookView xWindow="0" yWindow="0" windowWidth="20490" windowHeight="8445" tabRatio="857" activeTab="1"/>
  </bookViews>
  <sheets>
    <sheet name="IMPORTAÇÃO" sheetId="163" r:id="rId1"/>
    <sheet name="GESTOR" sheetId="162" r:id="rId2"/>
    <sheet name="Modelo Anexo II IN 002_2014" sheetId="77" r:id="rId3"/>
  </sheets>
  <definedNames>
    <definedName name="diasuteis" localSheetId="1">#REF!</definedName>
    <definedName name="diasuteis">#REF!</definedName>
    <definedName name="Ferias" localSheetId="1">#REF!</definedName>
    <definedName name="Ferias">#REF!</definedName>
    <definedName name="RD" localSheetId="1">OFFSET(#REF!,(MATCH(SMALL(#REF!,ROW()-10),#REF!,0)-1),0)</definedName>
    <definedName name="RD">OFFSET(#REF!,(MATCH(SMALL(#REF!,ROW()-10),#REF!,0)-1),0)</definedName>
  </definedNames>
  <calcPr calcId="152511"/>
</workbook>
</file>

<file path=xl/calcChain.xml><?xml version="1.0" encoding="utf-8"?>
<calcChain xmlns="http://schemas.openxmlformats.org/spreadsheetml/2006/main">
  <c r="K4" i="162" l="1"/>
  <c r="J4" i="162"/>
  <c r="J6" i="162"/>
  <c r="J9" i="163"/>
  <c r="J7" i="163"/>
  <c r="J6" i="163"/>
  <c r="H4" i="163" l="1"/>
  <c r="J5" i="162" l="1"/>
  <c r="G4" i="162"/>
  <c r="H5" i="163"/>
  <c r="H5" i="162" s="1"/>
  <c r="H4" i="162"/>
  <c r="K5" i="162" l="1"/>
  <c r="I5" i="162"/>
  <c r="I4" i="162"/>
  <c r="K11" i="162"/>
  <c r="I4" i="163"/>
  <c r="K6" i="162" l="1"/>
  <c r="K12" i="162" s="1"/>
  <c r="I5" i="163" l="1"/>
  <c r="K14" i="162" l="1"/>
</calcChain>
</file>

<file path=xl/comments1.xml><?xml version="1.0" encoding="utf-8"?>
<comments xmlns="http://schemas.openxmlformats.org/spreadsheetml/2006/main">
  <authors>
    <author>Leticia Koslowsky Mees Mattos</author>
  </authors>
  <commentList>
    <comment ref="J7" authorId="0" shapeId="0">
      <text>
        <r>
          <rPr>
            <b/>
            <sz val="9"/>
            <color indexed="81"/>
            <rFont val="Segoe UI"/>
            <family val="2"/>
          </rPr>
          <t>Leticia Koslowsky Mees Mattos:</t>
        </r>
        <r>
          <rPr>
            <sz val="9"/>
            <color indexed="81"/>
            <rFont val="Segoe UI"/>
            <family val="2"/>
          </rPr>
          <t xml:space="preserve">
Metade do valor de 2 importações do PP 675/15 (anterior).</t>
        </r>
      </text>
    </comment>
    <comment ref="J8" authorId="0" shapeId="0">
      <text>
        <r>
          <rPr>
            <b/>
            <sz val="9"/>
            <color indexed="81"/>
            <rFont val="Segoe UI"/>
            <family val="2"/>
          </rPr>
          <t>Leticia Koslowsky Mees Mattos:</t>
        </r>
        <r>
          <rPr>
            <sz val="9"/>
            <color indexed="81"/>
            <rFont val="Segoe UI"/>
            <family val="2"/>
          </rPr>
          <t xml:space="preserve">
SEGURO: 0,25% DO ESTIMADO R$ 1.915.000,00 (
(P/importações)</t>
        </r>
      </text>
    </comment>
  </commentList>
</comments>
</file>

<file path=xl/sharedStrings.xml><?xml version="1.0" encoding="utf-8"?>
<sst xmlns="http://schemas.openxmlformats.org/spreadsheetml/2006/main" count="91" uniqueCount="52">
  <si>
    <t>Saldo / Automático</t>
  </si>
  <si>
    <t>...../...../......</t>
  </si>
  <si>
    <t>FORNECEDOR</t>
  </si>
  <si>
    <t>Preço UNITÁRIO (R$)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</si>
  <si>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</si>
  <si>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</si>
  <si>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</si>
  <si>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</si>
  <si>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</si>
  <si>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</si>
  <si>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</si>
  <si>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</si>
  <si>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</si>
  <si>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</si>
  <si>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</si>
  <si>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</si>
  <si>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</si>
  <si>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</si>
  <si>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</si>
  <si>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</si>
  <si>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</si>
  <si>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</si>
  <si>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</si>
  <si>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</si>
  <si>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</si>
  <si>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Qtde Registrada</t>
  </si>
  <si>
    <t>DETALHAMENTO</t>
  </si>
  <si>
    <t>SALDO</t>
  </si>
  <si>
    <t>Valor Total da Ata com Aditivo</t>
  </si>
  <si>
    <t>Valor Utilizado</t>
  </si>
  <si>
    <t>% Aditivos</t>
  </si>
  <si>
    <t>% Utilizado</t>
  </si>
  <si>
    <t>ITEM</t>
  </si>
  <si>
    <t>DESCRIÇÃO</t>
  </si>
  <si>
    <t>Qtde Utilizada</t>
  </si>
  <si>
    <t>LOTE</t>
  </si>
  <si>
    <t xml:space="preserve"> Contrato nº  xxxx/2016 Qtde. DT</t>
  </si>
  <si>
    <t>Valor Registrado</t>
  </si>
  <si>
    <t>*Condições de execução, fornecimento e prazos conforme Termo de Referência</t>
  </si>
  <si>
    <t>CENTRO PARTICIPANTE: REITORIA/VESTIBULAR</t>
  </si>
  <si>
    <t>PROCESSO: 667/2016/UDESC</t>
  </si>
  <si>
    <t xml:space="preserve">OBJETO: CONTRATAÇÃO DE EMPRESA ESPECIALIZADA PARA PRESTAÇÃO DE SERVIÇOS DE DESPACHANTE ADUANEIRO E ATIVIDADES CORRELATAS. </t>
  </si>
  <si>
    <t>VIGÊNCIA DA ATA: 31/08/16 até 30/08/2017</t>
  </si>
  <si>
    <t>MEL LOGÍSTICA E DESEMBARAÇO ADUANEIRO EIRELI - ME CNPJ: 23.756.206/0001-41</t>
  </si>
  <si>
    <t>Despachante Aduaneiro (incluindo todas as atividades do Termo de Referência, como desembaraço e assessoria).</t>
  </si>
  <si>
    <r>
      <t>Seguro</t>
    </r>
    <r>
      <rPr>
        <b/>
        <sz val="11"/>
        <color rgb="FF000000"/>
        <rFont val="Calibri"/>
        <family val="2"/>
      </rPr>
      <t xml:space="preserve"> Internacional </t>
    </r>
    <r>
      <rPr>
        <sz val="11"/>
        <color rgb="FF000000"/>
        <rFont val="Calibri"/>
        <family val="2"/>
      </rPr>
      <t>(percentual sobre o Contrato de Câmbio)</t>
    </r>
  </si>
  <si>
    <t>339039.79</t>
  </si>
  <si>
    <t>339039.69</t>
  </si>
  <si>
    <t>Pregão 667/2016/UDESC - SRP</t>
  </si>
  <si>
    <t>CENTRO PARTICIPANTE: GESTOR</t>
  </si>
  <si>
    <t xml:space="preserve"> OS nº  1706/2016 Qtde. DT</t>
  </si>
  <si>
    <t>Resumo Atualizado em Setembro/2017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</si>
</sst>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_-* #,##0_-;\-* #,##0_-;_-* &quot;-&quot;??_-;_-@_-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10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0" fontId="2" fillId="0" borderId="0"/>
    <xf numFmtId="164" fontId="2" fillId="0" borderId="0" applyFill="0" applyBorder="0" applyAlignment="0" applyProtection="0"/>
    <xf numFmtId="165" fontId="2" fillId="0" borderId="0" applyFill="0" applyBorder="0" applyAlignment="0" applyProtection="0"/>
    <xf numFmtId="0" fontId="3" fillId="0" borderId="0" applyNumberFormat="0" applyFill="0" applyBorder="0" applyAlignment="0" applyProtection="0"/>
    <xf numFmtId="167" fontId="15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9" fontId="2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0" fillId="0" borderId="0" applyFont="0" applyFill="0" applyBorder="0" applyAlignment="0" applyProtection="0"/>
  </cellStyleXfs>
  <cellXfs count="92">
    <xf numFmtId="0" fontId="0" fillId="0" borderId="0" xfId="0"/>
    <xf numFmtId="0" fontId="5" fillId="0" borderId="0" xfId="1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justify" vertical="center" wrapText="1"/>
    </xf>
    <xf numFmtId="0" fontId="9" fillId="0" borderId="0" xfId="0" applyFont="1" applyAlignment="1">
      <alignment vertical="center" wrapText="1"/>
    </xf>
    <xf numFmtId="0" fontId="10" fillId="0" borderId="2" xfId="0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5" fillId="0" borderId="0" xfId="1" applyFont="1" applyAlignment="1">
      <alignment wrapText="1"/>
    </xf>
    <xf numFmtId="0" fontId="5" fillId="0" borderId="0" xfId="1" applyFont="1" applyFill="1" applyAlignment="1">
      <alignment vertical="center" wrapText="1"/>
    </xf>
    <xf numFmtId="3" fontId="5" fillId="0" borderId="0" xfId="1" applyNumberFormat="1" applyFont="1" applyAlignment="1" applyProtection="1">
      <alignment wrapText="1"/>
      <protection locked="0"/>
    </xf>
    <xf numFmtId="0" fontId="5" fillId="0" borderId="0" xfId="1" applyFont="1" applyAlignment="1" applyProtection="1">
      <alignment wrapText="1"/>
      <protection locked="0"/>
    </xf>
    <xf numFmtId="1" fontId="5" fillId="0" borderId="0" xfId="1" applyNumberFormat="1" applyFont="1" applyFill="1" applyAlignment="1" applyProtection="1">
      <alignment horizontal="center" wrapText="1"/>
      <protection locked="0"/>
    </xf>
    <xf numFmtId="0" fontId="5" fillId="0" borderId="1" xfId="1" applyFont="1" applyBorder="1" applyAlignment="1" applyProtection="1">
      <alignment wrapText="1"/>
      <protection locked="0"/>
    </xf>
    <xf numFmtId="168" fontId="18" fillId="9" borderId="6" xfId="1" applyNumberFormat="1" applyFont="1" applyFill="1" applyBorder="1" applyAlignment="1" applyProtection="1">
      <alignment horizontal="right"/>
      <protection locked="0"/>
    </xf>
    <xf numFmtId="168" fontId="18" fillId="9" borderId="11" xfId="1" applyNumberFormat="1" applyFont="1" applyFill="1" applyBorder="1" applyAlignment="1" applyProtection="1">
      <alignment horizontal="right"/>
      <protection locked="0"/>
    </xf>
    <xf numFmtId="9" fontId="18" fillId="9" borderId="7" xfId="12" applyFont="1" applyFill="1" applyBorder="1" applyAlignment="1" applyProtection="1">
      <alignment horizontal="right"/>
      <protection locked="0"/>
    </xf>
    <xf numFmtId="2" fontId="18" fillId="9" borderId="11" xfId="1" applyNumberFormat="1" applyFont="1" applyFill="1" applyBorder="1" applyAlignment="1">
      <alignment horizontal="right"/>
    </xf>
    <xf numFmtId="0" fontId="18" fillId="9" borderId="12" xfId="1" applyFont="1" applyFill="1" applyBorder="1" applyAlignment="1" applyProtection="1">
      <alignment horizontal="left"/>
      <protection locked="0"/>
    </xf>
    <xf numFmtId="0" fontId="18" fillId="9" borderId="18" xfId="1" applyFont="1" applyFill="1" applyBorder="1" applyAlignment="1" applyProtection="1">
      <alignment horizontal="left"/>
      <protection locked="0"/>
    </xf>
    <xf numFmtId="0" fontId="18" fillId="9" borderId="14" xfId="1" applyFont="1" applyFill="1" applyBorder="1" applyAlignment="1" applyProtection="1">
      <alignment horizontal="left"/>
      <protection locked="0"/>
    </xf>
    <xf numFmtId="0" fontId="18" fillId="9" borderId="0" xfId="1" applyFont="1" applyFill="1" applyBorder="1" applyAlignment="1" applyProtection="1">
      <alignment horizontal="left"/>
      <protection locked="0"/>
    </xf>
    <xf numFmtId="0" fontId="18" fillId="9" borderId="15" xfId="1" applyFont="1" applyFill="1" applyBorder="1" applyAlignment="1" applyProtection="1">
      <alignment horizontal="left"/>
      <protection locked="0"/>
    </xf>
    <xf numFmtId="0" fontId="18" fillId="9" borderId="17" xfId="1" applyFont="1" applyFill="1" applyBorder="1" applyAlignment="1" applyProtection="1">
      <alignment horizontal="left"/>
      <protection locked="0"/>
    </xf>
    <xf numFmtId="44" fontId="5" fillId="0" borderId="1" xfId="13" applyFont="1" applyBorder="1" applyAlignment="1">
      <alignment vertical="center"/>
    </xf>
    <xf numFmtId="0" fontId="18" fillId="9" borderId="8" xfId="1" applyFont="1" applyFill="1" applyBorder="1" applyAlignment="1" applyProtection="1">
      <alignment horizontal="left"/>
      <protection locked="0"/>
    </xf>
    <xf numFmtId="0" fontId="18" fillId="9" borderId="9" xfId="1" applyFont="1" applyFill="1" applyBorder="1" applyAlignment="1" applyProtection="1">
      <alignment horizontal="left"/>
      <protection locked="0"/>
    </xf>
    <xf numFmtId="0" fontId="18" fillId="9" borderId="10" xfId="1" applyFont="1" applyFill="1" applyBorder="1" applyAlignment="1" applyProtection="1">
      <alignment horizontal="left"/>
      <protection locked="0"/>
    </xf>
    <xf numFmtId="44" fontId="18" fillId="9" borderId="18" xfId="13" applyFont="1" applyFill="1" applyBorder="1" applyAlignment="1" applyProtection="1">
      <alignment horizontal="left"/>
      <protection locked="0"/>
    </xf>
    <xf numFmtId="44" fontId="18" fillId="9" borderId="0" xfId="13" applyFont="1" applyFill="1" applyBorder="1" applyAlignment="1" applyProtection="1">
      <alignment horizontal="left"/>
      <protection locked="0"/>
    </xf>
    <xf numFmtId="44" fontId="18" fillId="9" borderId="17" xfId="13" applyFont="1" applyFill="1" applyBorder="1" applyAlignment="1" applyProtection="1">
      <alignment horizontal="left"/>
      <protection locked="0"/>
    </xf>
    <xf numFmtId="44" fontId="18" fillId="9" borderId="9" xfId="13" applyFont="1" applyFill="1" applyBorder="1" applyAlignment="1" applyProtection="1">
      <alignment horizontal="left"/>
      <protection locked="0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165" fontId="5" fillId="2" borderId="1" xfId="3" applyFont="1" applyFill="1" applyBorder="1" applyAlignment="1" applyProtection="1">
      <alignment horizontal="center" vertical="center" wrapText="1"/>
    </xf>
    <xf numFmtId="1" fontId="5" fillId="2" borderId="1" xfId="1" applyNumberFormat="1" applyFont="1" applyFill="1" applyBorder="1" applyAlignment="1" applyProtection="1">
      <alignment horizontal="center" vertical="center" wrapText="1"/>
    </xf>
    <xf numFmtId="166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166" fontId="5" fillId="0" borderId="0" xfId="0" applyNumberFormat="1" applyFont="1" applyFill="1" applyAlignment="1">
      <alignment horizontal="center" vertical="center" wrapText="1"/>
    </xf>
    <xf numFmtId="0" fontId="1" fillId="10" borderId="1" xfId="1" applyFont="1" applyFill="1" applyBorder="1" applyAlignment="1">
      <alignment horizontal="center" vertical="center" wrapText="1"/>
    </xf>
    <xf numFmtId="166" fontId="5" fillId="11" borderId="1" xfId="0" applyNumberFormat="1" applyFont="1" applyFill="1" applyBorder="1" applyAlignment="1">
      <alignment horizontal="center" vertical="center" wrapText="1"/>
    </xf>
    <xf numFmtId="44" fontId="5" fillId="13" borderId="1" xfId="13" applyFont="1" applyFill="1" applyBorder="1" applyAlignment="1">
      <alignment horizontal="center" vertical="center" wrapText="1"/>
    </xf>
    <xf numFmtId="44" fontId="5" fillId="13" borderId="1" xfId="13" applyFont="1" applyFill="1" applyBorder="1" applyAlignment="1" applyProtection="1">
      <alignment horizontal="center" wrapText="1"/>
      <protection locked="0"/>
    </xf>
    <xf numFmtId="0" fontId="19" fillId="0" borderId="1" xfId="0" applyFont="1" applyBorder="1" applyAlignment="1">
      <alignment horizontal="center" vertical="center" wrapText="1"/>
    </xf>
    <xf numFmtId="0" fontId="1" fillId="10" borderId="1" xfId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10" fontId="5" fillId="0" borderId="1" xfId="13" applyNumberFormat="1" applyFont="1" applyBorder="1" applyAlignment="1">
      <alignment vertical="center"/>
    </xf>
    <xf numFmtId="44" fontId="5" fillId="4" borderId="1" xfId="13" applyFont="1" applyFill="1" applyBorder="1" applyAlignment="1">
      <alignment horizontal="center" vertical="center" wrapText="1"/>
    </xf>
    <xf numFmtId="44" fontId="5" fillId="12" borderId="8" xfId="13" applyFont="1" applyFill="1" applyBorder="1" applyAlignment="1" applyProtection="1">
      <alignment horizontal="center" vertical="center" wrapText="1"/>
      <protection locked="0"/>
    </xf>
    <xf numFmtId="10" fontId="5" fillId="8" borderId="1" xfId="13" applyNumberFormat="1" applyFont="1" applyFill="1" applyBorder="1" applyAlignment="1">
      <alignment vertical="center" wrapText="1"/>
    </xf>
    <xf numFmtId="169" fontId="5" fillId="8" borderId="1" xfId="17" applyNumberFormat="1" applyFont="1" applyFill="1" applyBorder="1" applyAlignment="1">
      <alignment vertical="center" wrapText="1"/>
    </xf>
    <xf numFmtId="169" fontId="5" fillId="4" borderId="1" xfId="17" applyNumberFormat="1" applyFont="1" applyFill="1" applyBorder="1" applyAlignment="1">
      <alignment horizontal="center" vertical="center" wrapText="1"/>
    </xf>
    <xf numFmtId="169" fontId="5" fillId="12" borderId="8" xfId="17" applyNumberFormat="1" applyFont="1" applyFill="1" applyBorder="1" applyAlignment="1" applyProtection="1">
      <alignment horizontal="center" vertical="center" wrapText="1"/>
      <protection locked="0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8" borderId="1" xfId="1" applyFont="1" applyFill="1" applyBorder="1" applyAlignment="1" applyProtection="1">
      <alignment horizontal="center" vertical="center" wrapText="1"/>
      <protection locked="0"/>
    </xf>
    <xf numFmtId="44" fontId="5" fillId="0" borderId="0" xfId="1" applyNumberFormat="1" applyFont="1" applyAlignment="1" applyProtection="1">
      <alignment wrapText="1"/>
      <protection locked="0"/>
    </xf>
    <xf numFmtId="44" fontId="5" fillId="0" borderId="0" xfId="8" applyFont="1" applyAlignment="1" applyProtection="1">
      <alignment wrapText="1"/>
      <protection locked="0"/>
    </xf>
    <xf numFmtId="44" fontId="5" fillId="0" borderId="0" xfId="8" applyFont="1" applyFill="1" applyAlignment="1">
      <alignment horizontal="center" vertical="center" wrapText="1"/>
    </xf>
    <xf numFmtId="3" fontId="5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10" borderId="1" xfId="1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5" fillId="6" borderId="1" xfId="0" applyNumberFormat="1" applyFont="1" applyFill="1" applyBorder="1" applyAlignment="1">
      <alignment horizontal="left" vertical="center" wrapText="1"/>
    </xf>
    <xf numFmtId="0" fontId="18" fillId="9" borderId="12" xfId="1" applyFont="1" applyFill="1" applyBorder="1" applyAlignment="1">
      <alignment horizontal="left" vertical="center" wrapText="1"/>
    </xf>
    <xf numFmtId="0" fontId="18" fillId="9" borderId="18" xfId="1" applyFont="1" applyFill="1" applyBorder="1" applyAlignment="1">
      <alignment horizontal="left" vertical="center" wrapText="1"/>
    </xf>
    <xf numFmtId="0" fontId="18" fillId="9" borderId="13" xfId="1" applyFont="1" applyFill="1" applyBorder="1" applyAlignment="1">
      <alignment horizontal="left" vertical="center" wrapText="1"/>
    </xf>
    <xf numFmtId="0" fontId="18" fillId="9" borderId="1" xfId="1" applyFont="1" applyFill="1" applyBorder="1" applyAlignment="1">
      <alignment horizontal="left" vertical="center" wrapText="1"/>
    </xf>
    <xf numFmtId="0" fontId="18" fillId="9" borderId="15" xfId="1" applyFont="1" applyFill="1" applyBorder="1" applyAlignment="1">
      <alignment horizontal="left" vertical="center" wrapText="1"/>
    </xf>
    <xf numFmtId="0" fontId="18" fillId="9" borderId="17" xfId="1" applyFont="1" applyFill="1" applyBorder="1" applyAlignment="1">
      <alignment horizontal="left" vertical="center" wrapText="1"/>
    </xf>
    <xf numFmtId="0" fontId="18" fillId="9" borderId="16" xfId="1" applyFont="1" applyFill="1" applyBorder="1" applyAlignment="1">
      <alignment horizontal="left" vertical="center" wrapText="1"/>
    </xf>
    <xf numFmtId="0" fontId="5" fillId="6" borderId="8" xfId="0" applyNumberFormat="1" applyFont="1" applyFill="1" applyBorder="1" applyAlignment="1">
      <alignment horizontal="center" vertical="center" wrapText="1"/>
    </xf>
    <xf numFmtId="0" fontId="5" fillId="6" borderId="9" xfId="0" applyNumberFormat="1" applyFont="1" applyFill="1" applyBorder="1" applyAlignment="1">
      <alignment horizontal="center" vertical="center" wrapText="1"/>
    </xf>
    <xf numFmtId="0" fontId="5" fillId="6" borderId="10" xfId="0" applyNumberFormat="1" applyFont="1" applyFill="1" applyBorder="1" applyAlignment="1">
      <alignment horizontal="center" vertical="center" wrapText="1"/>
    </xf>
    <xf numFmtId="0" fontId="5" fillId="6" borderId="8" xfId="0" applyNumberFormat="1" applyFont="1" applyFill="1" applyBorder="1" applyAlignment="1">
      <alignment horizontal="left" vertical="center" wrapText="1"/>
    </xf>
    <xf numFmtId="0" fontId="5" fillId="6" borderId="9" xfId="0" applyNumberFormat="1" applyFont="1" applyFill="1" applyBorder="1" applyAlignment="1">
      <alignment horizontal="left" vertical="center" wrapText="1"/>
    </xf>
    <xf numFmtId="0" fontId="5" fillId="6" borderId="10" xfId="0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justify" vertical="center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</cellXfs>
  <cellStyles count="18">
    <cellStyle name="Moeda" xfId="13" builtinId="4"/>
    <cellStyle name="Moeda 2" xfId="5"/>
    <cellStyle name="Moeda 2 2" xfId="9"/>
    <cellStyle name="Moeda 3" xfId="8"/>
    <cellStyle name="Moeda 4" xfId="14"/>
    <cellStyle name="Normal" xfId="0" builtinId="0"/>
    <cellStyle name="Normal 2" xfId="1"/>
    <cellStyle name="Porcentagem 2" xfId="12"/>
    <cellStyle name="Separador de milhares 2" xfId="2"/>
    <cellStyle name="Separador de milhares 2 2" xfId="7"/>
    <cellStyle name="Separador de milhares 2 2 2" xfId="11"/>
    <cellStyle name="Separador de milhares 2 2 3" xfId="16"/>
    <cellStyle name="Separador de milhares 2 3" xfId="6"/>
    <cellStyle name="Separador de milhares 2 3 2" xfId="10"/>
    <cellStyle name="Separador de milhares 2 3 3" xfId="15"/>
    <cellStyle name="Separador de milhares 3" xfId="3"/>
    <cellStyle name="Título 5" xfId="4"/>
    <cellStyle name="Vírgula" xfId="17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9"/>
  <sheetViews>
    <sheetView zoomScale="80" zoomScaleNormal="80" workbookViewId="0">
      <selection activeCell="F10" sqref="F10"/>
    </sheetView>
  </sheetViews>
  <sheetFormatPr defaultColWidth="9.7109375" defaultRowHeight="15" x14ac:dyDescent="0.25"/>
  <cols>
    <col min="1" max="1" width="18.7109375" style="1" customWidth="1"/>
    <col min="2" max="2" width="11.7109375" style="1" customWidth="1"/>
    <col min="3" max="3" width="10.28515625" style="1" customWidth="1"/>
    <col min="4" max="4" width="56.7109375" style="1" customWidth="1"/>
    <col min="5" max="5" width="16.5703125" style="1" customWidth="1"/>
    <col min="6" max="6" width="15.42578125" style="1" customWidth="1"/>
    <col min="7" max="7" width="15" style="20" customWidth="1"/>
    <col min="8" max="8" width="16" style="47" customWidth="1"/>
    <col min="9" max="9" width="12.5703125" style="18" customWidth="1"/>
    <col min="10" max="10" width="14.28515625" style="19" customWidth="1"/>
    <col min="11" max="21" width="13.5703125" style="19" customWidth="1"/>
    <col min="22" max="16384" width="9.7109375" style="16"/>
  </cols>
  <sheetData>
    <row r="1" spans="1:21" ht="44.25" customHeight="1" x14ac:dyDescent="0.25">
      <c r="A1" s="70" t="s">
        <v>40</v>
      </c>
      <c r="B1" s="70"/>
      <c r="C1" s="70"/>
      <c r="D1" s="70" t="s">
        <v>41</v>
      </c>
      <c r="E1" s="70"/>
      <c r="F1" s="70"/>
      <c r="G1" s="70" t="s">
        <v>42</v>
      </c>
      <c r="H1" s="70"/>
      <c r="I1" s="70"/>
      <c r="J1" s="67" t="s">
        <v>50</v>
      </c>
      <c r="K1" s="67" t="s">
        <v>36</v>
      </c>
      <c r="L1" s="67" t="s">
        <v>36</v>
      </c>
      <c r="M1" s="67" t="s">
        <v>36</v>
      </c>
      <c r="N1" s="67" t="s">
        <v>36</v>
      </c>
      <c r="O1" s="67" t="s">
        <v>36</v>
      </c>
      <c r="P1" s="67" t="s">
        <v>36</v>
      </c>
      <c r="Q1" s="67" t="s">
        <v>36</v>
      </c>
      <c r="R1" s="67" t="s">
        <v>36</v>
      </c>
      <c r="S1" s="67" t="s">
        <v>36</v>
      </c>
      <c r="T1" s="67" t="s">
        <v>36</v>
      </c>
      <c r="U1" s="67" t="s">
        <v>36</v>
      </c>
    </row>
    <row r="2" spans="1:21" ht="24.75" customHeight="1" x14ac:dyDescent="0.25">
      <c r="A2" s="70" t="s">
        <v>39</v>
      </c>
      <c r="B2" s="70"/>
      <c r="C2" s="70"/>
      <c r="D2" s="70"/>
      <c r="E2" s="70"/>
      <c r="F2" s="70"/>
      <c r="G2" s="70"/>
      <c r="H2" s="70"/>
      <c r="I2" s="70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</row>
    <row r="3" spans="1:21" s="17" customFormat="1" ht="34.5" customHeight="1" x14ac:dyDescent="0.2">
      <c r="A3" s="40" t="s">
        <v>2</v>
      </c>
      <c r="B3" s="40" t="s">
        <v>35</v>
      </c>
      <c r="C3" s="40" t="s">
        <v>32</v>
      </c>
      <c r="D3" s="41" t="s">
        <v>33</v>
      </c>
      <c r="E3" s="41" t="s">
        <v>26</v>
      </c>
      <c r="F3" s="42" t="s">
        <v>3</v>
      </c>
      <c r="G3" s="43" t="s">
        <v>25</v>
      </c>
      <c r="H3" s="44" t="s">
        <v>0</v>
      </c>
      <c r="I3" s="40" t="s">
        <v>4</v>
      </c>
      <c r="J3" s="62">
        <v>42703</v>
      </c>
      <c r="K3" s="45" t="s">
        <v>1</v>
      </c>
      <c r="L3" s="45" t="s">
        <v>1</v>
      </c>
      <c r="M3" s="45" t="s">
        <v>1</v>
      </c>
      <c r="N3" s="45" t="s">
        <v>1</v>
      </c>
      <c r="O3" s="45" t="s">
        <v>1</v>
      </c>
      <c r="P3" s="45" t="s">
        <v>1</v>
      </c>
      <c r="Q3" s="45" t="s">
        <v>1</v>
      </c>
      <c r="R3" s="45" t="s">
        <v>1</v>
      </c>
      <c r="S3" s="45" t="s">
        <v>1</v>
      </c>
      <c r="T3" s="45" t="s">
        <v>1</v>
      </c>
      <c r="U3" s="45" t="s">
        <v>1</v>
      </c>
    </row>
    <row r="4" spans="1:21" ht="66.75" customHeight="1" x14ac:dyDescent="0.25">
      <c r="A4" s="69" t="s">
        <v>43</v>
      </c>
      <c r="B4" s="68">
        <v>1</v>
      </c>
      <c r="C4" s="48">
        <v>1</v>
      </c>
      <c r="D4" s="54" t="s">
        <v>44</v>
      </c>
      <c r="E4" s="52" t="s">
        <v>46</v>
      </c>
      <c r="F4" s="32">
        <v>833.33</v>
      </c>
      <c r="G4" s="59">
        <v>30</v>
      </c>
      <c r="H4" s="60">
        <f>G4-(SUM(J4:U4))</f>
        <v>25</v>
      </c>
      <c r="I4" s="46" t="str">
        <f>IF(H4&lt;0,"ATENÇÃO","OK")</f>
        <v>OK</v>
      </c>
      <c r="J4" s="63">
        <v>5</v>
      </c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61.5" customHeight="1" x14ac:dyDescent="0.25">
      <c r="A5" s="69"/>
      <c r="B5" s="68"/>
      <c r="C5" s="48">
        <v>2</v>
      </c>
      <c r="D5" s="54" t="s">
        <v>45</v>
      </c>
      <c r="E5" s="52" t="s">
        <v>47</v>
      </c>
      <c r="F5" s="55">
        <v>2.5000000000000001E-3</v>
      </c>
      <c r="G5" s="58">
        <v>2.5000000000000001E-3</v>
      </c>
      <c r="H5" s="56">
        <f t="shared" ref="H5" si="0">G5-(SUM(J5:U5))</f>
        <v>2.5000000000000001E-3</v>
      </c>
      <c r="I5" s="46" t="str">
        <f t="shared" ref="I5" si="1">IF(H5&lt;0,"ATENÇÃO","OK")</f>
        <v>OK</v>
      </c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x14ac:dyDescent="0.25">
      <c r="J6" s="64">
        <f>SUM(F4*J4)</f>
        <v>4166.6500000000005</v>
      </c>
    </row>
    <row r="7" spans="1:21" ht="30" x14ac:dyDescent="0.25">
      <c r="D7" s="1" t="s">
        <v>38</v>
      </c>
      <c r="J7" s="65">
        <f>SUM(2*282.5)</f>
        <v>565</v>
      </c>
    </row>
    <row r="8" spans="1:21" x14ac:dyDescent="0.25">
      <c r="J8" s="66">
        <v>4787.5</v>
      </c>
    </row>
    <row r="9" spans="1:21" x14ac:dyDescent="0.25">
      <c r="J9" s="65">
        <f>SUM(J6:J8)</f>
        <v>9519.1500000000015</v>
      </c>
    </row>
  </sheetData>
  <mergeCells count="18">
    <mergeCell ref="T1:T2"/>
    <mergeCell ref="U1:U2"/>
    <mergeCell ref="A2:I2"/>
    <mergeCell ref="M1:M2"/>
    <mergeCell ref="N1:N2"/>
    <mergeCell ref="O1:O2"/>
    <mergeCell ref="P1:P2"/>
    <mergeCell ref="Q1:Q2"/>
    <mergeCell ref="R1:R2"/>
    <mergeCell ref="A1:C1"/>
    <mergeCell ref="D1:F1"/>
    <mergeCell ref="G1:I1"/>
    <mergeCell ref="J1:J2"/>
    <mergeCell ref="K1:K2"/>
    <mergeCell ref="L1:L2"/>
    <mergeCell ref="B4:B5"/>
    <mergeCell ref="A4:A5"/>
    <mergeCell ref="S1:S2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tabSelected="1" zoomScale="80" zoomScaleNormal="80" workbookViewId="0">
      <selection activeCell="D11" sqref="D11"/>
    </sheetView>
  </sheetViews>
  <sheetFormatPr defaultColWidth="9.7109375" defaultRowHeight="15" x14ac:dyDescent="0.25"/>
  <cols>
    <col min="1" max="1" width="18.7109375" style="1" customWidth="1"/>
    <col min="2" max="2" width="11.7109375" style="1" customWidth="1"/>
    <col min="3" max="3" width="10.28515625" style="1" customWidth="1"/>
    <col min="4" max="4" width="51.140625" style="1" customWidth="1"/>
    <col min="5" max="5" width="17.42578125" style="1" customWidth="1"/>
    <col min="6" max="6" width="15.42578125" style="1" customWidth="1"/>
    <col min="7" max="7" width="17.85546875" style="20" customWidth="1"/>
    <col min="8" max="8" width="19.140625" style="47" customWidth="1"/>
    <col min="9" max="9" width="16.140625" style="18" customWidth="1"/>
    <col min="10" max="10" width="20.85546875" style="20" customWidth="1"/>
    <col min="11" max="11" width="16.5703125" style="2" customWidth="1"/>
    <col min="12" max="12" width="12.5703125" style="18" customWidth="1"/>
    <col min="13" max="13" width="15.7109375" style="19" customWidth="1"/>
    <col min="14" max="14" width="18.28515625" style="19" customWidth="1"/>
    <col min="15" max="24" width="12" style="19" customWidth="1"/>
    <col min="25" max="16384" width="9.7109375" style="16"/>
  </cols>
  <sheetData>
    <row r="1" spans="1:24" ht="44.25" customHeight="1" x14ac:dyDescent="0.25">
      <c r="A1" s="70" t="s">
        <v>40</v>
      </c>
      <c r="B1" s="70"/>
      <c r="C1" s="70"/>
      <c r="D1" s="70" t="s">
        <v>41</v>
      </c>
      <c r="E1" s="70"/>
      <c r="F1" s="70"/>
      <c r="G1" s="78" t="s">
        <v>42</v>
      </c>
      <c r="H1" s="79"/>
      <c r="I1" s="79"/>
      <c r="J1" s="79"/>
      <c r="K1" s="80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1:24" ht="24.75" customHeight="1" x14ac:dyDescent="0.25">
      <c r="A2" s="81" t="s">
        <v>49</v>
      </c>
      <c r="B2" s="82"/>
      <c r="C2" s="82"/>
      <c r="D2" s="82"/>
      <c r="E2" s="82"/>
      <c r="F2" s="82"/>
      <c r="G2" s="82"/>
      <c r="H2" s="82"/>
      <c r="I2" s="82"/>
      <c r="J2" s="82"/>
      <c r="K2" s="83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</row>
    <row r="3" spans="1:24" s="17" customFormat="1" ht="34.5" customHeight="1" x14ac:dyDescent="0.2">
      <c r="A3" s="40" t="s">
        <v>2</v>
      </c>
      <c r="B3" s="40" t="s">
        <v>35</v>
      </c>
      <c r="C3" s="40" t="s">
        <v>32</v>
      </c>
      <c r="D3" s="41" t="s">
        <v>33</v>
      </c>
      <c r="E3" s="41" t="s">
        <v>26</v>
      </c>
      <c r="F3" s="42" t="s">
        <v>3</v>
      </c>
      <c r="G3" s="43" t="s">
        <v>25</v>
      </c>
      <c r="H3" s="43" t="s">
        <v>34</v>
      </c>
      <c r="I3" s="40" t="s">
        <v>27</v>
      </c>
      <c r="J3" s="40" t="s">
        <v>37</v>
      </c>
      <c r="K3" s="40" t="s">
        <v>29</v>
      </c>
    </row>
    <row r="4" spans="1:24" ht="62.25" customHeight="1" x14ac:dyDescent="0.25">
      <c r="A4" s="69" t="s">
        <v>43</v>
      </c>
      <c r="B4" s="68">
        <v>1</v>
      </c>
      <c r="C4" s="53">
        <v>1</v>
      </c>
      <c r="D4" s="54" t="s">
        <v>44</v>
      </c>
      <c r="E4" s="52" t="s">
        <v>46</v>
      </c>
      <c r="F4" s="32">
        <v>833.33</v>
      </c>
      <c r="G4" s="59">
        <f>IMPORTAÇÃO!G4</f>
        <v>30</v>
      </c>
      <c r="H4" s="49">
        <f>IMPORTAÇÃO!G4-IMPORTAÇÃO!H4</f>
        <v>5</v>
      </c>
      <c r="I4" s="61">
        <f>G4-H4</f>
        <v>25</v>
      </c>
      <c r="J4" s="50">
        <f>F4*G4</f>
        <v>24999.9</v>
      </c>
      <c r="K4" s="50">
        <f>F4*H4</f>
        <v>4166.6500000000005</v>
      </c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</row>
    <row r="5" spans="1:24" ht="75" customHeight="1" x14ac:dyDescent="0.25">
      <c r="A5" s="69"/>
      <c r="B5" s="68"/>
      <c r="C5" s="53">
        <v>2</v>
      </c>
      <c r="D5" s="54" t="s">
        <v>45</v>
      </c>
      <c r="E5" s="52" t="s">
        <v>47</v>
      </c>
      <c r="F5" s="55">
        <v>2.5000000000000001E-3</v>
      </c>
      <c r="G5" s="58">
        <v>2.5000000000000001E-3</v>
      </c>
      <c r="H5" s="49">
        <f>IMPORTAÇÃO!G5-IMPORTAÇÃO!H5</f>
        <v>0</v>
      </c>
      <c r="I5" s="57">
        <f t="shared" ref="I5" si="0">G5-H5</f>
        <v>2.5000000000000001E-3</v>
      </c>
      <c r="J5" s="50">
        <f>F5*G5</f>
        <v>6.2500000000000003E-6</v>
      </c>
      <c r="K5" s="50">
        <f>F5*H5</f>
        <v>0</v>
      </c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</row>
    <row r="6" spans="1:24" x14ac:dyDescent="0.25">
      <c r="J6" s="51">
        <f>SUM(J4:J5)</f>
        <v>24999.900006250002</v>
      </c>
      <c r="K6" s="51">
        <f>SUM(K4:K5)</f>
        <v>4166.6500000000005</v>
      </c>
    </row>
    <row r="7" spans="1:24" ht="30" x14ac:dyDescent="0.25">
      <c r="D7" s="1" t="s">
        <v>38</v>
      </c>
    </row>
    <row r="8" spans="1:24" ht="15.75" x14ac:dyDescent="0.25">
      <c r="G8" s="71" t="s">
        <v>48</v>
      </c>
      <c r="H8" s="72"/>
      <c r="I8" s="72"/>
      <c r="J8" s="72"/>
      <c r="K8" s="73"/>
    </row>
    <row r="9" spans="1:24" ht="46.5" customHeight="1" x14ac:dyDescent="0.25">
      <c r="G9" s="74" t="s">
        <v>41</v>
      </c>
      <c r="H9" s="74"/>
      <c r="I9" s="74"/>
      <c r="J9" s="74"/>
      <c r="K9" s="74"/>
    </row>
    <row r="10" spans="1:24" ht="15.75" x14ac:dyDescent="0.25">
      <c r="G10" s="75" t="s">
        <v>42</v>
      </c>
      <c r="H10" s="76"/>
      <c r="I10" s="76"/>
      <c r="J10" s="76"/>
      <c r="K10" s="77"/>
    </row>
    <row r="11" spans="1:24" ht="15.75" x14ac:dyDescent="0.25">
      <c r="G11" s="26" t="s">
        <v>28</v>
      </c>
      <c r="H11" s="27"/>
      <c r="I11" s="27"/>
      <c r="J11" s="36"/>
      <c r="K11" s="22">
        <f>J6</f>
        <v>24999.900006250002</v>
      </c>
    </row>
    <row r="12" spans="1:24" ht="15.75" x14ac:dyDescent="0.25">
      <c r="G12" s="28" t="s">
        <v>29</v>
      </c>
      <c r="H12" s="29"/>
      <c r="I12" s="29"/>
      <c r="J12" s="37"/>
      <c r="K12" s="23">
        <f>K6</f>
        <v>4166.6500000000005</v>
      </c>
    </row>
    <row r="13" spans="1:24" ht="15.75" x14ac:dyDescent="0.25">
      <c r="G13" s="28" t="s">
        <v>30</v>
      </c>
      <c r="H13" s="29"/>
      <c r="I13" s="29"/>
      <c r="J13" s="37"/>
      <c r="K13" s="25"/>
    </row>
    <row r="14" spans="1:24" ht="15.75" x14ac:dyDescent="0.25">
      <c r="G14" s="30" t="s">
        <v>31</v>
      </c>
      <c r="H14" s="31"/>
      <c r="I14" s="31"/>
      <c r="J14" s="38"/>
      <c r="K14" s="24">
        <f>K12/K11</f>
        <v>0.16666666662499985</v>
      </c>
    </row>
    <row r="15" spans="1:24" ht="15.75" x14ac:dyDescent="0.25">
      <c r="G15" s="33" t="s">
        <v>51</v>
      </c>
      <c r="H15" s="34"/>
      <c r="I15" s="34"/>
      <c r="J15" s="39"/>
      <c r="K15" s="35"/>
    </row>
  </sheetData>
  <mergeCells count="9">
    <mergeCell ref="G8:K8"/>
    <mergeCell ref="G9:K9"/>
    <mergeCell ref="G10:K10"/>
    <mergeCell ref="A1:C1"/>
    <mergeCell ref="D1:F1"/>
    <mergeCell ref="A4:A5"/>
    <mergeCell ref="B4:B5"/>
    <mergeCell ref="G1:K1"/>
    <mergeCell ref="A2:K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3" customWidth="1"/>
    <col min="2" max="2" width="6.85546875" style="3" customWidth="1"/>
    <col min="3" max="3" width="31" style="3" customWidth="1"/>
    <col min="4" max="4" width="8.5703125" style="3" bestFit="1" customWidth="1"/>
    <col min="5" max="5" width="9.5703125" style="3" customWidth="1"/>
    <col min="6" max="6" width="14.7109375" style="3" customWidth="1"/>
    <col min="7" max="7" width="16" style="3" customWidth="1"/>
    <col min="8" max="8" width="11.140625" style="3" customWidth="1"/>
    <col min="9" max="16384" width="9.140625" style="3"/>
  </cols>
  <sheetData>
    <row r="1" spans="1:8" ht="20.25" customHeight="1" x14ac:dyDescent="0.2">
      <c r="A1" s="85" t="s">
        <v>8</v>
      </c>
      <c r="B1" s="85"/>
      <c r="C1" s="85"/>
      <c r="D1" s="85"/>
      <c r="E1" s="85"/>
      <c r="F1" s="85"/>
      <c r="G1" s="85"/>
      <c r="H1" s="85"/>
    </row>
    <row r="2" spans="1:8" ht="20.25" x14ac:dyDescent="0.2">
      <c r="B2" s="4"/>
    </row>
    <row r="3" spans="1:8" ht="47.25" customHeight="1" x14ac:dyDescent="0.2">
      <c r="A3" s="86" t="s">
        <v>9</v>
      </c>
      <c r="B3" s="86"/>
      <c r="C3" s="86"/>
      <c r="D3" s="86"/>
      <c r="E3" s="86"/>
      <c r="F3" s="86"/>
      <c r="G3" s="86"/>
      <c r="H3" s="86"/>
    </row>
    <row r="4" spans="1:8" ht="35.25" customHeight="1" x14ac:dyDescent="0.2">
      <c r="B4" s="5"/>
    </row>
    <row r="5" spans="1:8" ht="15" customHeight="1" x14ac:dyDescent="0.2">
      <c r="A5" s="87" t="s">
        <v>10</v>
      </c>
      <c r="B5" s="87"/>
      <c r="C5" s="87"/>
      <c r="D5" s="87"/>
      <c r="E5" s="87"/>
      <c r="F5" s="87"/>
      <c r="G5" s="87"/>
      <c r="H5" s="87"/>
    </row>
    <row r="6" spans="1:8" ht="15" customHeight="1" x14ac:dyDescent="0.2">
      <c r="A6" s="87" t="s">
        <v>11</v>
      </c>
      <c r="B6" s="87"/>
      <c r="C6" s="87"/>
      <c r="D6" s="87"/>
      <c r="E6" s="87"/>
      <c r="F6" s="87"/>
      <c r="G6" s="87"/>
      <c r="H6" s="87"/>
    </row>
    <row r="7" spans="1:8" ht="15" customHeight="1" x14ac:dyDescent="0.2">
      <c r="A7" s="87" t="s">
        <v>12</v>
      </c>
      <c r="B7" s="87"/>
      <c r="C7" s="87"/>
      <c r="D7" s="87"/>
      <c r="E7" s="87"/>
      <c r="F7" s="87"/>
      <c r="G7" s="87"/>
      <c r="H7" s="87"/>
    </row>
    <row r="8" spans="1:8" ht="15" customHeight="1" x14ac:dyDescent="0.2">
      <c r="A8" s="87" t="s">
        <v>13</v>
      </c>
      <c r="B8" s="87"/>
      <c r="C8" s="87"/>
      <c r="D8" s="87"/>
      <c r="E8" s="87"/>
      <c r="F8" s="87"/>
      <c r="G8" s="87"/>
      <c r="H8" s="87"/>
    </row>
    <row r="9" spans="1:8" ht="30" customHeight="1" x14ac:dyDescent="0.2">
      <c r="B9" s="6"/>
    </row>
    <row r="10" spans="1:8" ht="105" customHeight="1" x14ac:dyDescent="0.2">
      <c r="A10" s="88" t="s">
        <v>14</v>
      </c>
      <c r="B10" s="88"/>
      <c r="C10" s="88"/>
      <c r="D10" s="88"/>
      <c r="E10" s="88"/>
      <c r="F10" s="88"/>
      <c r="G10" s="88"/>
      <c r="H10" s="88"/>
    </row>
    <row r="11" spans="1:8" ht="15.75" thickBot="1" x14ac:dyDescent="0.25">
      <c r="B11" s="7"/>
    </row>
    <row r="12" spans="1:8" ht="48.75" thickBot="1" x14ac:dyDescent="0.25">
      <c r="A12" s="8" t="s">
        <v>7</v>
      </c>
      <c r="B12" s="8" t="s">
        <v>5</v>
      </c>
      <c r="C12" s="9" t="s">
        <v>15</v>
      </c>
      <c r="D12" s="9" t="s">
        <v>6</v>
      </c>
      <c r="E12" s="9" t="s">
        <v>16</v>
      </c>
      <c r="F12" s="9" t="s">
        <v>17</v>
      </c>
      <c r="G12" s="9" t="s">
        <v>18</v>
      </c>
      <c r="H12" s="9" t="s">
        <v>19</v>
      </c>
    </row>
    <row r="13" spans="1:8" ht="15.75" thickBot="1" x14ac:dyDescent="0.25">
      <c r="A13" s="10"/>
      <c r="B13" s="10"/>
      <c r="C13" s="11"/>
      <c r="D13" s="11"/>
      <c r="E13" s="11"/>
      <c r="F13" s="11"/>
      <c r="G13" s="11"/>
      <c r="H13" s="11"/>
    </row>
    <row r="14" spans="1:8" ht="15.75" thickBot="1" x14ac:dyDescent="0.25">
      <c r="A14" s="10"/>
      <c r="B14" s="10"/>
      <c r="C14" s="11"/>
      <c r="D14" s="11"/>
      <c r="E14" s="11"/>
      <c r="F14" s="11"/>
      <c r="G14" s="11"/>
      <c r="H14" s="11"/>
    </row>
    <row r="15" spans="1:8" ht="15.75" thickBot="1" x14ac:dyDescent="0.25">
      <c r="A15" s="10"/>
      <c r="B15" s="10"/>
      <c r="C15" s="11"/>
      <c r="D15" s="11"/>
      <c r="E15" s="11"/>
      <c r="F15" s="11"/>
      <c r="G15" s="11"/>
      <c r="H15" s="11"/>
    </row>
    <row r="16" spans="1:8" ht="15.75" thickBot="1" x14ac:dyDescent="0.25">
      <c r="A16" s="10"/>
      <c r="B16" s="10"/>
      <c r="C16" s="11"/>
      <c r="D16" s="11"/>
      <c r="E16" s="11"/>
      <c r="F16" s="11"/>
      <c r="G16" s="11"/>
      <c r="H16" s="11"/>
    </row>
    <row r="17" spans="1:8" ht="15.75" thickBot="1" x14ac:dyDescent="0.25">
      <c r="A17" s="12"/>
      <c r="B17" s="12"/>
      <c r="C17" s="13"/>
      <c r="D17" s="13"/>
      <c r="E17" s="13"/>
      <c r="F17" s="13"/>
      <c r="G17" s="13"/>
      <c r="H17" s="13"/>
    </row>
    <row r="18" spans="1:8" ht="42" customHeight="1" x14ac:dyDescent="0.2">
      <c r="B18" s="14"/>
      <c r="C18" s="15"/>
      <c r="D18" s="15"/>
      <c r="E18" s="15"/>
      <c r="F18" s="15"/>
      <c r="G18" s="15"/>
      <c r="H18" s="15"/>
    </row>
    <row r="19" spans="1:8" ht="15" customHeight="1" x14ac:dyDescent="0.2">
      <c r="A19" s="89" t="s">
        <v>20</v>
      </c>
      <c r="B19" s="89"/>
      <c r="C19" s="89"/>
      <c r="D19" s="89"/>
      <c r="E19" s="89"/>
      <c r="F19" s="89"/>
      <c r="G19" s="89"/>
      <c r="H19" s="89"/>
    </row>
    <row r="20" spans="1:8" ht="14.25" x14ac:dyDescent="0.2">
      <c r="A20" s="90" t="s">
        <v>21</v>
      </c>
      <c r="B20" s="90"/>
      <c r="C20" s="90"/>
      <c r="D20" s="90"/>
      <c r="E20" s="90"/>
      <c r="F20" s="90"/>
      <c r="G20" s="90"/>
      <c r="H20" s="90"/>
    </row>
    <row r="21" spans="1:8" ht="15" x14ac:dyDescent="0.2">
      <c r="B21" s="7"/>
    </row>
    <row r="22" spans="1:8" ht="15" x14ac:dyDescent="0.2">
      <c r="B22" s="7"/>
    </row>
    <row r="23" spans="1:8" ht="15" x14ac:dyDescent="0.2">
      <c r="B23" s="7"/>
    </row>
    <row r="24" spans="1:8" ht="15" customHeight="1" x14ac:dyDescent="0.2">
      <c r="A24" s="91" t="s">
        <v>22</v>
      </c>
      <c r="B24" s="91"/>
      <c r="C24" s="91"/>
      <c r="D24" s="91"/>
      <c r="E24" s="91"/>
      <c r="F24" s="91"/>
      <c r="G24" s="91"/>
      <c r="H24" s="91"/>
    </row>
    <row r="25" spans="1:8" ht="15" customHeight="1" x14ac:dyDescent="0.2">
      <c r="A25" s="91" t="s">
        <v>23</v>
      </c>
      <c r="B25" s="91"/>
      <c r="C25" s="91"/>
      <c r="D25" s="91"/>
      <c r="E25" s="91"/>
      <c r="F25" s="91"/>
      <c r="G25" s="91"/>
      <c r="H25" s="91"/>
    </row>
    <row r="26" spans="1:8" ht="15" customHeight="1" x14ac:dyDescent="0.2">
      <c r="A26" s="84" t="s">
        <v>24</v>
      </c>
      <c r="B26" s="84"/>
      <c r="C26" s="84"/>
      <c r="D26" s="84"/>
      <c r="E26" s="84"/>
      <c r="F26" s="84"/>
      <c r="G26" s="84"/>
      <c r="H26" s="84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IMPORTAÇÃO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Gabriela Monteiro</cp:lastModifiedBy>
  <cp:lastPrinted>2014-06-04T18:55:53Z</cp:lastPrinted>
  <dcterms:created xsi:type="dcterms:W3CDTF">2010-06-19T20:43:11Z</dcterms:created>
  <dcterms:modified xsi:type="dcterms:W3CDTF">2017-09-21T16:08:39Z</dcterms:modified>
</cp:coreProperties>
</file>