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P 0786.2016 - UDESC - Aquisição de Software SGPE 15293.2016 VIG 20.12.17\"/>
    </mc:Choice>
  </mc:AlternateContent>
  <bookViews>
    <workbookView xWindow="0" yWindow="0" windowWidth="20490" windowHeight="7155" tabRatio="857" activeTab="4"/>
  </bookViews>
  <sheets>
    <sheet name="REITORIA" sheetId="163" r:id="rId1"/>
    <sheet name="FAED " sheetId="166" r:id="rId2"/>
    <sheet name="CCT" sheetId="167" r:id="rId3"/>
    <sheet name="CESFI" sheetId="169" r:id="rId4"/>
    <sheet name="GESTOR" sheetId="162" r:id="rId5"/>
    <sheet name="Modelo Anexo II IN 002_2014" sheetId="77" r:id="rId6"/>
  </sheets>
  <definedNames>
    <definedName name="diasuteis" localSheetId="4">#REF!</definedName>
    <definedName name="diasuteis">#REF!</definedName>
    <definedName name="Ferias" localSheetId="4">#REF!</definedName>
    <definedName name="Ferias">#REF!</definedName>
    <definedName name="RD" localSheetId="4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J23" i="162" l="1"/>
  <c r="K28" i="162" l="1"/>
  <c r="G5" i="162" l="1"/>
  <c r="J5" i="162" s="1"/>
  <c r="G6" i="162"/>
  <c r="J6" i="162"/>
  <c r="G7" i="162"/>
  <c r="G8" i="162"/>
  <c r="J8" i="162"/>
  <c r="G9" i="162"/>
  <c r="J9" i="162" s="1"/>
  <c r="G17" i="162"/>
  <c r="G21" i="162"/>
  <c r="J21" i="162" s="1"/>
  <c r="G4" i="162"/>
  <c r="H22" i="169"/>
  <c r="I22" i="169" s="1"/>
  <c r="H21" i="169"/>
  <c r="I21" i="169" s="1"/>
  <c r="H20" i="169"/>
  <c r="I20" i="169" s="1"/>
  <c r="I19" i="169"/>
  <c r="H19" i="169"/>
  <c r="H18" i="169"/>
  <c r="I18" i="169" s="1"/>
  <c r="I17" i="169"/>
  <c r="H17" i="169"/>
  <c r="H16" i="169"/>
  <c r="I16" i="169" s="1"/>
  <c r="H15" i="169"/>
  <c r="I15" i="169" s="1"/>
  <c r="H14" i="169"/>
  <c r="I14" i="169" s="1"/>
  <c r="H13" i="169"/>
  <c r="I13" i="169" s="1"/>
  <c r="H12" i="169"/>
  <c r="I12" i="169" s="1"/>
  <c r="H11" i="169"/>
  <c r="I11" i="169" s="1"/>
  <c r="H10" i="169"/>
  <c r="I10" i="169" s="1"/>
  <c r="I9" i="169"/>
  <c r="H9" i="169"/>
  <c r="H8" i="169"/>
  <c r="I8" i="169" s="1"/>
  <c r="H7" i="169"/>
  <c r="I7" i="169" s="1"/>
  <c r="H6" i="169"/>
  <c r="I6" i="169" s="1"/>
  <c r="H5" i="169"/>
  <c r="I5" i="169" s="1"/>
  <c r="H4" i="169"/>
  <c r="I4" i="169" s="1"/>
  <c r="H22" i="167"/>
  <c r="G22" i="162" s="1"/>
  <c r="H21" i="167"/>
  <c r="I21" i="167" s="1"/>
  <c r="H20" i="167"/>
  <c r="G20" i="162" s="1"/>
  <c r="H19" i="167"/>
  <c r="I19" i="167" s="1"/>
  <c r="H18" i="167"/>
  <c r="I18" i="167" s="1"/>
  <c r="H17" i="167"/>
  <c r="I17" i="167" s="1"/>
  <c r="I16" i="167"/>
  <c r="H16" i="167"/>
  <c r="G16" i="162" s="1"/>
  <c r="H15" i="167"/>
  <c r="I15" i="167" s="1"/>
  <c r="H14" i="167"/>
  <c r="I14" i="167" s="1"/>
  <c r="H13" i="167"/>
  <c r="I13" i="167" s="1"/>
  <c r="H12" i="167"/>
  <c r="G12" i="162" s="1"/>
  <c r="H11" i="167"/>
  <c r="I11" i="167" s="1"/>
  <c r="H10" i="167"/>
  <c r="I10" i="167" s="1"/>
  <c r="H9" i="167"/>
  <c r="I9" i="167" s="1"/>
  <c r="I8" i="167"/>
  <c r="H8" i="167"/>
  <c r="H7" i="167"/>
  <c r="I7" i="167" s="1"/>
  <c r="H6" i="167"/>
  <c r="I6" i="167" s="1"/>
  <c r="H5" i="167"/>
  <c r="I5" i="167" s="1"/>
  <c r="I4" i="167"/>
  <c r="H4" i="167"/>
  <c r="H22" i="166"/>
  <c r="I22" i="166" s="1"/>
  <c r="H21" i="166"/>
  <c r="H20" i="166"/>
  <c r="I20" i="166" s="1"/>
  <c r="I19" i="166"/>
  <c r="H19" i="166"/>
  <c r="H18" i="166"/>
  <c r="I18" i="166" s="1"/>
  <c r="H17" i="166"/>
  <c r="H16" i="166"/>
  <c r="I16" i="166" s="1"/>
  <c r="I15" i="166"/>
  <c r="H15" i="166"/>
  <c r="H14" i="166"/>
  <c r="I14" i="166" s="1"/>
  <c r="H13" i="166"/>
  <c r="I13" i="166" s="1"/>
  <c r="H12" i="166"/>
  <c r="I12" i="166" s="1"/>
  <c r="I11" i="166"/>
  <c r="H11" i="166"/>
  <c r="H10" i="166"/>
  <c r="I10" i="166" s="1"/>
  <c r="H9" i="166"/>
  <c r="I9" i="166" s="1"/>
  <c r="H8" i="166"/>
  <c r="I8" i="166" s="1"/>
  <c r="I7" i="166"/>
  <c r="H7" i="166"/>
  <c r="H6" i="166"/>
  <c r="I6" i="166" s="1"/>
  <c r="H5" i="166"/>
  <c r="I5" i="166" s="1"/>
  <c r="H4" i="166"/>
  <c r="I4" i="166" s="1"/>
  <c r="H18" i="163"/>
  <c r="H18" i="162" s="1"/>
  <c r="H19" i="163"/>
  <c r="I19" i="163" s="1"/>
  <c r="H20" i="163"/>
  <c r="I20" i="163"/>
  <c r="H21" i="163"/>
  <c r="I21" i="163" s="1"/>
  <c r="H22" i="163"/>
  <c r="I12" i="167" l="1"/>
  <c r="G18" i="162"/>
  <c r="G14" i="162"/>
  <c r="I20" i="167"/>
  <c r="G13" i="162"/>
  <c r="H20" i="162"/>
  <c r="I20" i="162" s="1"/>
  <c r="G19" i="162"/>
  <c r="G15" i="162"/>
  <c r="G11" i="162"/>
  <c r="H22" i="162"/>
  <c r="G10" i="162"/>
  <c r="I22" i="163"/>
  <c r="H21" i="162"/>
  <c r="H19" i="162"/>
  <c r="I22" i="162"/>
  <c r="I18" i="163"/>
  <c r="I18" i="162"/>
  <c r="J7" i="162"/>
  <c r="I22" i="167"/>
  <c r="I17" i="166"/>
  <c r="I21" i="166"/>
  <c r="H4" i="163"/>
  <c r="H11" i="163"/>
  <c r="H12" i="163"/>
  <c r="H13" i="163"/>
  <c r="H14" i="163"/>
  <c r="H15" i="163"/>
  <c r="H16" i="163"/>
  <c r="H17" i="163"/>
  <c r="H17" i="162" s="1"/>
  <c r="I17" i="162" s="1"/>
  <c r="I19" i="162" l="1"/>
  <c r="I16" i="163"/>
  <c r="H16" i="162"/>
  <c r="I16" i="162" s="1"/>
  <c r="I12" i="163"/>
  <c r="H12" i="162"/>
  <c r="I12" i="162" s="1"/>
  <c r="I15" i="163"/>
  <c r="H15" i="162"/>
  <c r="I15" i="162" s="1"/>
  <c r="I11" i="163"/>
  <c r="H11" i="162"/>
  <c r="I11" i="162" s="1"/>
  <c r="I21" i="162"/>
  <c r="K21" i="162"/>
  <c r="I14" i="163"/>
  <c r="H14" i="162"/>
  <c r="I14" i="162" s="1"/>
  <c r="I4" i="163"/>
  <c r="H4" i="162"/>
  <c r="I13" i="163"/>
  <c r="H13" i="162"/>
  <c r="I13" i="162" s="1"/>
  <c r="I17" i="163"/>
  <c r="H10" i="163"/>
  <c r="I10" i="163" l="1"/>
  <c r="H10" i="162"/>
  <c r="I10" i="162" s="1"/>
  <c r="I4" i="162"/>
  <c r="H7" i="163"/>
  <c r="H7" i="162" s="1"/>
  <c r="H8" i="163"/>
  <c r="H8" i="162" s="1"/>
  <c r="H9" i="163"/>
  <c r="H9" i="162" s="1"/>
  <c r="K7" i="162" l="1"/>
  <c r="I7" i="162"/>
  <c r="I9" i="162"/>
  <c r="K9" i="162"/>
  <c r="I8" i="162"/>
  <c r="K8" i="162"/>
  <c r="I9" i="163"/>
  <c r="I8" i="163"/>
  <c r="I7" i="163"/>
  <c r="H6" i="163"/>
  <c r="H6" i="162" s="1"/>
  <c r="H5" i="163"/>
  <c r="H5" i="162" s="1"/>
  <c r="K5" i="162" l="1"/>
  <c r="I5" i="162"/>
  <c r="K6" i="162"/>
  <c r="I6" i="162"/>
  <c r="I5" i="163"/>
  <c r="I6" i="163"/>
  <c r="K23" i="162" l="1"/>
  <c r="K29" i="162" s="1"/>
  <c r="K31" i="162" s="1"/>
</calcChain>
</file>

<file path=xl/sharedStrings.xml><?xml version="1.0" encoding="utf-8"?>
<sst xmlns="http://schemas.openxmlformats.org/spreadsheetml/2006/main" count="508" uniqueCount="78">
  <si>
    <t>Saldo / Automático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</si>
  <si>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</si>
  <si>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</si>
  <si>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</si>
  <si>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</si>
  <si>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</si>
  <si>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</si>
  <si>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</si>
  <si>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</si>
  <si>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</si>
  <si>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</si>
  <si>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</si>
  <si>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</si>
  <si>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</si>
  <si>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</si>
  <si>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</si>
  <si>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</si>
  <si>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</si>
  <si>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</si>
  <si>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</si>
  <si>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</si>
  <si>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</si>
  <si>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</si>
  <si>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</si>
  <si>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</si>
  <si>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</si>
  <si>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SALDO</t>
  </si>
  <si>
    <t>Valor Total da Ata com Aditivo</t>
  </si>
  <si>
    <t>Valor Utilizado</t>
  </si>
  <si>
    <t>% Aditivos</t>
  </si>
  <si>
    <t>% Utilizado</t>
  </si>
  <si>
    <t>ITEM</t>
  </si>
  <si>
    <t>DESCRIÇÃO</t>
  </si>
  <si>
    <t>Qtde Utilizada</t>
  </si>
  <si>
    <t>OBJETO: AQUISIÇÃO DE SOFTWARES PARA A UDESC</t>
  </si>
  <si>
    <t>LOTE</t>
  </si>
  <si>
    <t>UNIDADE</t>
  </si>
  <si>
    <t>DESERTO</t>
  </si>
  <si>
    <t>Licença</t>
  </si>
  <si>
    <t>CENTRO PARTICIPANTE: REITORIA</t>
  </si>
  <si>
    <t>CENTRO PARTICIPANTE: GESTOR</t>
  </si>
  <si>
    <t>Valor Registrado</t>
  </si>
  <si>
    <t xml:space="preserve"> AQUISIÇÃO DE SOFTWARES PARA A UDESC</t>
  </si>
  <si>
    <t>PROCESSO: 786/2016/UDESC</t>
  </si>
  <si>
    <t>VIGÊNCIA DA ATA: 21/12/2016 até 20/12/2017</t>
  </si>
  <si>
    <t xml:space="preserve"> Contrato nº  xxxx/2017 Qtde. DT</t>
  </si>
  <si>
    <t>AltoQI - AltoQI EBERICK V10 PRO</t>
  </si>
  <si>
    <t>INFRUTIFERO</t>
  </si>
  <si>
    <t xml:space="preserve">DESERTO </t>
  </si>
  <si>
    <t>Virtual Automação Ltda</t>
  </si>
  <si>
    <t>MN Tecnologia Ltda EPP</t>
  </si>
  <si>
    <t>Big Data &amp; Analytics Solutions Soluções Analiticas Ltda EPP</t>
  </si>
  <si>
    <t>Pregão 786/2016/UDESC - SRP</t>
  </si>
  <si>
    <t xml:space="preserve"> Contrato nº  27/2017 Qtde. DT</t>
  </si>
  <si>
    <t xml:space="preserve"> Contrato nº  28/2017 Qtde. DT</t>
  </si>
  <si>
    <t>Sparx Systems - Enterprise Architect Academic - subscrição de 24 meses</t>
  </si>
  <si>
    <t>AUTODESK - Architecture Engineering Construction Collection IC New Single-user 3-YR Subscription with Basic Support SPZD ELD WIN</t>
  </si>
  <si>
    <t>AUTODESK - Architecture Engineering Construction Collection IC New Multi-user 3-YR Subscription with Basic Support SPZD ELD WIN</t>
  </si>
  <si>
    <t>AltoQI - AltoQI QiBuilder PS1 (QIHidrosanitário, QIIncêndio, QIElétrico, QISPDA, QIEditor de Armaduras)</t>
  </si>
  <si>
    <t>AltoQI - AltoQI EBERICK, atualização de versão V7 Gold número de série 147825 para a versão V10 PLENA, licença de servidor, para 20 usuários simultâneos</t>
  </si>
  <si>
    <t>ADOBE - Adobe Creative Cloud - subscrição de 24 meses</t>
  </si>
  <si>
    <t>COMSOL - COMSOL Multiphysics (Licença CKL / subscrição de 24 meses)</t>
  </si>
  <si>
    <t>ALTIUM - ALTIUM Designer Academic - on-demand, complete, versão single site 2016 - 1 licença de servidor, para 20 usuários simultâneos, com direito de uso por 4 anos.</t>
  </si>
  <si>
    <t>Powersim - PSIM  Professional - 1 licença permanente, de servidor, com direito a 10 usuários simultâneos, sistema completo com câmera de aquisição. Atualização do software por no mínimo por 36 meses.</t>
  </si>
  <si>
    <t xml:space="preserve">MATLAB - Matlab -  Contrato de manutenção da licença 622120. Manutenção de 24 meses de um servidor de licença para 63 usuários simultâneos que contempla os itens: Robust Control Toolbox, Optimization Toolbox, SimPowerSystems, Simulink, Signal Processing Toolbox, </t>
  </si>
  <si>
    <t xml:space="preserve">MATLAB - Matlab - Incluir esses itens na licença 622120. DSP SYSTEM, GLOBAL OPTIMIZATION, AEROSPACE, COMPUTER VISION SYSTEM, MODEL PREDICTIVE CONTROL, AEROSPACE BLOCKSET, MATLAB CODER, MATLAB REPORT GENERETOR, MAPPING, STATISTICS AND MACHINE </t>
  </si>
  <si>
    <t>GABI - Gabi Professional Academy - uma licença permanente standalone da versão mais atualizada do software.</t>
  </si>
  <si>
    <t>GABI - Ext. DB XIV Constuction Materials Academy</t>
  </si>
  <si>
    <t>GABI - Ext. DB IX End of life Academy</t>
  </si>
  <si>
    <t>EDGECAM - EDGECAM 2016 R2 EDUCATIONA STANDALONE SYSTEM - uma licença permanente, com pós processador, atualização e suporte por 4 anos.</t>
  </si>
  <si>
    <t>COLOR MEASUREMENT - Color Measurement Software: compatível com o equipamento SHIMADZU UV-VIS-NIR modelo 3600 plus, number 20667449</t>
  </si>
  <si>
    <t>STATISTICA - STATISTICA ULTIMATE ACADEMIC BUNDLE: versão 13 ou superior, direito de uso de licença de servidor por 60 meses, para 60 usuários simultâneos</t>
  </si>
  <si>
    <t>SIMAPRO - SIMAPRO PHP, versão 8 ou superior, licença acadêmica, permanente, com dois anos de manutenção, para 1 instalação local</t>
  </si>
  <si>
    <t>CENTRO PARTICIPANTE: FAED</t>
  </si>
  <si>
    <t>CENTRO PARTICIPANTE: CCT</t>
  </si>
  <si>
    <t>CENTRO PARTICIPANTE: CESFI</t>
  </si>
  <si>
    <t>AF nº 1679/2017 Qtde. DT</t>
  </si>
  <si>
    <t xml:space="preserve">Atualizado em fev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</si>
</sst>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>
      <alignment horizont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44" fontId="4" fillId="13" borderId="1" xfId="13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Alignment="1" applyProtection="1">
      <alignment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0" fontId="4" fillId="1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44" fontId="4" fillId="11" borderId="1" xfId="13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wrapText="1"/>
    </xf>
    <xf numFmtId="44" fontId="4" fillId="0" borderId="1" xfId="13" applyFont="1" applyFill="1" applyBorder="1" applyAlignment="1">
      <alignment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2" xfId="1" applyFont="1" applyFill="1" applyBorder="1" applyAlignment="1" applyProtection="1">
      <protection locked="0"/>
    </xf>
    <xf numFmtId="0" fontId="4" fillId="8" borderId="19" xfId="1" applyFont="1" applyFill="1" applyBorder="1" applyAlignment="1" applyProtection="1">
      <alignment horizontal="left"/>
      <protection locked="0"/>
    </xf>
    <xf numFmtId="44" fontId="4" fillId="8" borderId="19" xfId="13" applyFont="1" applyFill="1" applyBorder="1" applyAlignment="1" applyProtection="1">
      <alignment horizontal="left"/>
      <protection locked="0"/>
    </xf>
    <xf numFmtId="168" fontId="4" fillId="8" borderId="6" xfId="1" applyNumberFormat="1" applyFont="1" applyFill="1" applyBorder="1" applyAlignment="1" applyProtection="1">
      <alignment horizontal="right"/>
      <protection locked="0"/>
    </xf>
    <xf numFmtId="0" fontId="4" fillId="8" borderId="14" xfId="1" applyFont="1" applyFill="1" applyBorder="1" applyAlignment="1" applyProtection="1">
      <protection locked="0"/>
    </xf>
    <xf numFmtId="0" fontId="4" fillId="8" borderId="0" xfId="1" applyFont="1" applyFill="1" applyBorder="1" applyAlignment="1" applyProtection="1">
      <alignment horizontal="left"/>
      <protection locked="0"/>
    </xf>
    <xf numFmtId="44" fontId="4" fillId="8" borderId="0" xfId="13" applyFont="1" applyFill="1" applyBorder="1" applyAlignment="1" applyProtection="1">
      <alignment horizontal="left"/>
      <protection locked="0"/>
    </xf>
    <xf numFmtId="168" fontId="4" fillId="8" borderId="11" xfId="1" applyNumberFormat="1" applyFont="1" applyFill="1" applyBorder="1" applyAlignment="1" applyProtection="1">
      <alignment horizontal="right"/>
      <protection locked="0"/>
    </xf>
    <xf numFmtId="2" fontId="4" fillId="8" borderId="11" xfId="1" applyNumberFormat="1" applyFont="1" applyFill="1" applyBorder="1" applyAlignment="1">
      <alignment horizontal="right"/>
    </xf>
    <xf numFmtId="0" fontId="4" fillId="8" borderId="16" xfId="1" applyFont="1" applyFill="1" applyBorder="1" applyAlignment="1" applyProtection="1">
      <protection locked="0"/>
    </xf>
    <xf numFmtId="0" fontId="4" fillId="8" borderId="18" xfId="1" applyFont="1" applyFill="1" applyBorder="1" applyAlignment="1" applyProtection="1">
      <alignment horizontal="left"/>
      <protection locked="0"/>
    </xf>
    <xf numFmtId="44" fontId="4" fillId="8" borderId="18" xfId="13" applyFont="1" applyFill="1" applyBorder="1" applyAlignment="1" applyProtection="1">
      <alignment horizontal="left"/>
      <protection locked="0"/>
    </xf>
    <xf numFmtId="0" fontId="4" fillId="8" borderId="8" xfId="1" applyFont="1" applyFill="1" applyBorder="1" applyAlignment="1" applyProtection="1">
      <protection locked="0"/>
    </xf>
    <xf numFmtId="0" fontId="4" fillId="8" borderId="9" xfId="1" applyFont="1" applyFill="1" applyBorder="1" applyAlignment="1" applyProtection="1">
      <alignment horizontal="left"/>
      <protection locked="0"/>
    </xf>
    <xf numFmtId="0" fontId="4" fillId="8" borderId="10" xfId="1" applyFont="1" applyFill="1" applyBorder="1" applyAlignment="1" applyProtection="1">
      <alignment horizontal="left"/>
      <protection locked="0"/>
    </xf>
    <xf numFmtId="44" fontId="4" fillId="9" borderId="1" xfId="1" applyNumberFormat="1" applyFont="1" applyFill="1" applyBorder="1" applyAlignment="1" applyProtection="1">
      <alignment wrapText="1"/>
      <protection locked="0"/>
    </xf>
    <xf numFmtId="14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3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4" xfId="1" applyFont="1" applyFill="1" applyBorder="1" applyAlignment="1">
      <alignment horizontal="left" vertical="center" wrapText="1"/>
    </xf>
    <xf numFmtId="0" fontId="4" fillId="8" borderId="0" xfId="1" applyFont="1" applyFill="1" applyBorder="1" applyAlignment="1">
      <alignment horizontal="left"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8" borderId="16" xfId="1" applyFont="1" applyFill="1" applyBorder="1" applyAlignment="1">
      <alignment horizontal="left" vertical="center" wrapText="1"/>
    </xf>
    <xf numFmtId="0" fontId="4" fillId="8" borderId="18" xfId="1" applyFont="1" applyFill="1" applyBorder="1" applyAlignment="1">
      <alignment horizontal="left" vertical="center" wrapText="1"/>
    </xf>
    <xf numFmtId="0" fontId="4" fillId="8" borderId="17" xfId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9" xfId="1" applyFont="1" applyFill="1" applyBorder="1" applyAlignment="1">
      <alignment horizontal="left" vertical="center" wrapText="1"/>
    </xf>
    <xf numFmtId="0" fontId="4" fillId="8" borderId="13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0" fontId="4" fillId="8" borderId="7" xfId="12" applyNumberFormat="1" applyFont="1" applyFill="1" applyBorder="1" applyAlignment="1" applyProtection="1">
      <alignment horizontal="right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19" zoomScale="80" zoomScaleNormal="80" workbookViewId="0">
      <selection activeCell="L9" sqref="L9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4.5703125" style="19" customWidth="1"/>
    <col min="8" max="8" width="13.28515625" style="31" customWidth="1"/>
    <col min="9" max="9" width="12.5703125" style="17" customWidth="1"/>
    <col min="10" max="10" width="13.85546875" style="18" customWidth="1"/>
    <col min="11" max="11" width="14" style="18" customWidth="1"/>
    <col min="12" max="21" width="12" style="18" customWidth="1"/>
    <col min="22" max="16384" width="9.7109375" style="15"/>
  </cols>
  <sheetData>
    <row r="1" spans="1:21" ht="36.75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76" t="s">
        <v>44</v>
      </c>
      <c r="H1" s="76"/>
      <c r="I1" s="76"/>
      <c r="J1" s="75" t="s">
        <v>53</v>
      </c>
      <c r="K1" s="75" t="s">
        <v>54</v>
      </c>
      <c r="L1" s="77" t="s">
        <v>76</v>
      </c>
      <c r="M1" s="75" t="s">
        <v>45</v>
      </c>
      <c r="N1" s="75" t="s">
        <v>45</v>
      </c>
      <c r="O1" s="75" t="s">
        <v>45</v>
      </c>
      <c r="P1" s="75" t="s">
        <v>45</v>
      </c>
      <c r="Q1" s="75" t="s">
        <v>45</v>
      </c>
      <c r="R1" s="75" t="s">
        <v>45</v>
      </c>
      <c r="S1" s="75" t="s">
        <v>45</v>
      </c>
      <c r="T1" s="75" t="s">
        <v>45</v>
      </c>
      <c r="U1" s="75" t="s">
        <v>45</v>
      </c>
    </row>
    <row r="2" spans="1:21" ht="36.75" customHeight="1" x14ac:dyDescent="0.25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7"/>
      <c r="M2" s="75"/>
      <c r="N2" s="75"/>
      <c r="O2" s="75"/>
      <c r="P2" s="75"/>
      <c r="Q2" s="75"/>
      <c r="R2" s="75"/>
      <c r="S2" s="75"/>
      <c r="T2" s="75"/>
      <c r="U2" s="7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26" t="s">
        <v>25</v>
      </c>
      <c r="H3" s="27" t="s">
        <v>0</v>
      </c>
      <c r="I3" s="23" t="s">
        <v>4</v>
      </c>
      <c r="J3" s="67">
        <v>42821</v>
      </c>
      <c r="K3" s="67">
        <v>42821</v>
      </c>
      <c r="L3" s="40">
        <v>43053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43"/>
      <c r="H4" s="29">
        <f>G4-(SUM(J4:U4))</f>
        <v>0</v>
      </c>
      <c r="I4" s="30" t="str">
        <f>IF(H4&lt;0,"ATENÇÃO","OK")</f>
        <v>OK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43">
        <v>4</v>
      </c>
      <c r="H5" s="29">
        <f t="shared" ref="H5:H6" si="0">G5-(SUM(J5:U5))</f>
        <v>0</v>
      </c>
      <c r="I5" s="30" t="str">
        <f t="shared" ref="I5:I6" si="1">IF(H5&lt;0,"ATENÇÃO","OK")</f>
        <v>OK</v>
      </c>
      <c r="J5" s="39">
        <v>4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43">
        <v>4</v>
      </c>
      <c r="H6" s="29">
        <f t="shared" si="0"/>
        <v>2</v>
      </c>
      <c r="I6" s="30" t="str">
        <f t="shared" si="1"/>
        <v>OK</v>
      </c>
      <c r="J6" s="20"/>
      <c r="K6" s="20"/>
      <c r="L6" s="39">
        <v>2</v>
      </c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43">
        <v>2</v>
      </c>
      <c r="H7" s="29">
        <f t="shared" ref="H7:H9" si="2">G7-(SUM(J7:U7))</f>
        <v>0</v>
      </c>
      <c r="I7" s="30" t="str">
        <f t="shared" ref="I7:I9" si="3">IF(H7&lt;0,"ATENÇÃO","OK")</f>
        <v>OK</v>
      </c>
      <c r="J7" s="20"/>
      <c r="K7" s="39">
        <v>2</v>
      </c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43">
        <v>2</v>
      </c>
      <c r="H8" s="29">
        <f t="shared" si="2"/>
        <v>0</v>
      </c>
      <c r="I8" s="30" t="str">
        <f t="shared" si="3"/>
        <v>OK</v>
      </c>
      <c r="J8" s="20"/>
      <c r="K8" s="39">
        <v>2</v>
      </c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43"/>
      <c r="H9" s="29">
        <f t="shared" si="2"/>
        <v>0</v>
      </c>
      <c r="I9" s="30" t="str">
        <f t="shared" si="3"/>
        <v>OK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43"/>
      <c r="H10" s="29">
        <f t="shared" ref="H10" si="4">G10-(SUM(J10:U10))</f>
        <v>0</v>
      </c>
      <c r="I10" s="30" t="str">
        <f t="shared" ref="I10" si="5">IF(H10&lt;0,"ATENÇÃO","OK")</f>
        <v>OK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43"/>
      <c r="H11" s="29">
        <f t="shared" ref="H11:H17" si="6">G11-(SUM(J11:U11))</f>
        <v>0</v>
      </c>
      <c r="I11" s="30" t="str">
        <f t="shared" ref="I11:I17" si="7">IF(H11&lt;0,"ATENÇÃO","OK")</f>
        <v>OK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43"/>
      <c r="H12" s="29">
        <f t="shared" si="6"/>
        <v>0</v>
      </c>
      <c r="I12" s="30" t="str">
        <f t="shared" si="7"/>
        <v>OK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43"/>
      <c r="H13" s="29">
        <f t="shared" si="6"/>
        <v>0</v>
      </c>
      <c r="I13" s="30" t="str">
        <f t="shared" si="7"/>
        <v>OK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43"/>
      <c r="H14" s="29">
        <f t="shared" si="6"/>
        <v>0</v>
      </c>
      <c r="I14" s="30" t="str">
        <f t="shared" si="7"/>
        <v>OK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43"/>
      <c r="H15" s="29">
        <f t="shared" si="6"/>
        <v>0</v>
      </c>
      <c r="I15" s="30" t="str">
        <f t="shared" si="7"/>
        <v>OK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43"/>
      <c r="H16" s="29">
        <f t="shared" si="6"/>
        <v>0</v>
      </c>
      <c r="I16" s="30" t="str">
        <f t="shared" si="7"/>
        <v>OK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43"/>
      <c r="H17" s="29">
        <f t="shared" si="6"/>
        <v>0</v>
      </c>
      <c r="I17" s="30" t="str">
        <f t="shared" si="7"/>
        <v>OK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43"/>
      <c r="H18" s="29">
        <f t="shared" ref="H18:H22" si="8">G18-(SUM(J18:U18))</f>
        <v>0</v>
      </c>
      <c r="I18" s="30" t="str">
        <f t="shared" ref="I18:I22" si="9">IF(H18&lt;0,"ATENÇÃO","OK")</f>
        <v>OK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43"/>
      <c r="H19" s="29">
        <f t="shared" si="8"/>
        <v>0</v>
      </c>
      <c r="I19" s="30" t="str">
        <f t="shared" si="9"/>
        <v>OK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43"/>
      <c r="H20" s="29">
        <f t="shared" si="8"/>
        <v>0</v>
      </c>
      <c r="I20" s="30" t="str">
        <f t="shared" si="9"/>
        <v>OK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43"/>
      <c r="H21" s="29">
        <f t="shared" si="8"/>
        <v>0</v>
      </c>
      <c r="I21" s="30" t="str">
        <f t="shared" si="9"/>
        <v>OK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43"/>
      <c r="H22" s="29">
        <f t="shared" si="8"/>
        <v>0</v>
      </c>
      <c r="I22" s="30" t="str">
        <f t="shared" si="9"/>
        <v>OK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x14ac:dyDescent="0.25">
      <c r="J23" s="36"/>
      <c r="K23" s="36"/>
    </row>
  </sheetData>
  <mergeCells count="24">
    <mergeCell ref="U1:U2"/>
    <mergeCell ref="A2:I2"/>
    <mergeCell ref="M1:M2"/>
    <mergeCell ref="N1:N2"/>
    <mergeCell ref="O1:O2"/>
    <mergeCell ref="P1:P2"/>
    <mergeCell ref="Q1:Q2"/>
    <mergeCell ref="R1:R2"/>
    <mergeCell ref="A1:C1"/>
    <mergeCell ref="D1:F1"/>
    <mergeCell ref="G1:I1"/>
    <mergeCell ref="J1:J2"/>
    <mergeCell ref="K1:K2"/>
    <mergeCell ref="L1:L2"/>
    <mergeCell ref="S1:S2"/>
    <mergeCell ref="T1:T2"/>
    <mergeCell ref="B5:B6"/>
    <mergeCell ref="B7:B9"/>
    <mergeCell ref="B14:B15"/>
    <mergeCell ref="B16:B18"/>
    <mergeCell ref="A5:A6"/>
    <mergeCell ref="A7:A9"/>
    <mergeCell ref="A14:A15"/>
    <mergeCell ref="A16:A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80" zoomScaleNormal="80" workbookViewId="0">
      <selection activeCell="D7" sqref="D7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4.5703125" style="19" customWidth="1"/>
    <col min="8" max="8" width="13.28515625" style="31" customWidth="1"/>
    <col min="9" max="9" width="12.5703125" style="17" customWidth="1"/>
    <col min="10" max="21" width="12" style="18" customWidth="1"/>
    <col min="22" max="16384" width="9.7109375" style="15"/>
  </cols>
  <sheetData>
    <row r="1" spans="1:21" ht="30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76" t="s">
        <v>44</v>
      </c>
      <c r="H1" s="76"/>
      <c r="I1" s="76"/>
      <c r="J1" s="75" t="s">
        <v>45</v>
      </c>
      <c r="K1" s="75" t="s">
        <v>45</v>
      </c>
      <c r="L1" s="75" t="s">
        <v>45</v>
      </c>
      <c r="M1" s="75" t="s">
        <v>45</v>
      </c>
      <c r="N1" s="75" t="s">
        <v>45</v>
      </c>
      <c r="O1" s="75" t="s">
        <v>45</v>
      </c>
      <c r="P1" s="75" t="s">
        <v>45</v>
      </c>
      <c r="Q1" s="75" t="s">
        <v>45</v>
      </c>
      <c r="R1" s="75" t="s">
        <v>45</v>
      </c>
      <c r="S1" s="75" t="s">
        <v>45</v>
      </c>
      <c r="T1" s="75" t="s">
        <v>45</v>
      </c>
      <c r="U1" s="75" t="s">
        <v>45</v>
      </c>
    </row>
    <row r="2" spans="1:21" ht="30" customHeight="1" x14ac:dyDescent="0.25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26" t="s">
        <v>25</v>
      </c>
      <c r="H3" s="27" t="s">
        <v>0</v>
      </c>
      <c r="I3" s="23" t="s">
        <v>4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43"/>
      <c r="H4" s="29">
        <f>G4-(SUM(J4:U4))</f>
        <v>0</v>
      </c>
      <c r="I4" s="30" t="str">
        <f>IF(H4&lt;0,"ATENÇÃO","OK")</f>
        <v>OK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43"/>
      <c r="H5" s="29">
        <f t="shared" ref="H5:H22" si="0">G5-(SUM(J5:U5))</f>
        <v>0</v>
      </c>
      <c r="I5" s="30" t="str">
        <f t="shared" ref="I5:I22" si="1">IF(H5&lt;0,"ATENÇÃO","OK")</f>
        <v>OK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43"/>
      <c r="H6" s="29">
        <f t="shared" si="0"/>
        <v>0</v>
      </c>
      <c r="I6" s="30" t="str">
        <f t="shared" si="1"/>
        <v>OK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43"/>
      <c r="H7" s="29">
        <f t="shared" si="0"/>
        <v>0</v>
      </c>
      <c r="I7" s="30" t="str">
        <f t="shared" si="1"/>
        <v>OK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43"/>
      <c r="H8" s="29">
        <f t="shared" si="0"/>
        <v>0</v>
      </c>
      <c r="I8" s="30" t="str">
        <f t="shared" si="1"/>
        <v>OK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43"/>
      <c r="H9" s="29">
        <f t="shared" si="0"/>
        <v>0</v>
      </c>
      <c r="I9" s="30" t="str">
        <f t="shared" si="1"/>
        <v>OK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43"/>
      <c r="H10" s="29">
        <f t="shared" si="0"/>
        <v>0</v>
      </c>
      <c r="I10" s="30" t="str">
        <f t="shared" si="1"/>
        <v>OK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43"/>
      <c r="H11" s="29">
        <f t="shared" si="0"/>
        <v>0</v>
      </c>
      <c r="I11" s="30" t="str">
        <f t="shared" si="1"/>
        <v>OK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43"/>
      <c r="H12" s="29">
        <f t="shared" si="0"/>
        <v>0</v>
      </c>
      <c r="I12" s="30" t="str">
        <f t="shared" si="1"/>
        <v>OK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43"/>
      <c r="H13" s="29">
        <f t="shared" si="0"/>
        <v>0</v>
      </c>
      <c r="I13" s="30" t="str">
        <f t="shared" si="1"/>
        <v>OK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43"/>
      <c r="H14" s="29">
        <f t="shared" si="0"/>
        <v>0</v>
      </c>
      <c r="I14" s="30" t="str">
        <f t="shared" si="1"/>
        <v>OK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43"/>
      <c r="H15" s="29">
        <f t="shared" si="0"/>
        <v>0</v>
      </c>
      <c r="I15" s="30" t="str">
        <f t="shared" si="1"/>
        <v>OK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43"/>
      <c r="H16" s="29">
        <f t="shared" si="0"/>
        <v>0</v>
      </c>
      <c r="I16" s="30" t="str">
        <f t="shared" si="1"/>
        <v>OK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43"/>
      <c r="H17" s="29">
        <f t="shared" si="0"/>
        <v>0</v>
      </c>
      <c r="I17" s="30" t="str">
        <f t="shared" si="1"/>
        <v>OK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43"/>
      <c r="H18" s="29">
        <f t="shared" si="0"/>
        <v>0</v>
      </c>
      <c r="I18" s="30" t="str">
        <f t="shared" si="1"/>
        <v>OK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43"/>
      <c r="H19" s="29">
        <f t="shared" si="0"/>
        <v>0</v>
      </c>
      <c r="I19" s="30" t="str">
        <f t="shared" si="1"/>
        <v>OK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43"/>
      <c r="H20" s="29">
        <f t="shared" si="0"/>
        <v>0</v>
      </c>
      <c r="I20" s="30" t="str">
        <f t="shared" si="1"/>
        <v>OK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43"/>
      <c r="H21" s="29">
        <f t="shared" si="0"/>
        <v>0</v>
      </c>
      <c r="I21" s="30" t="str">
        <f t="shared" si="1"/>
        <v>OK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43"/>
      <c r="H22" s="29">
        <f t="shared" si="0"/>
        <v>0</v>
      </c>
      <c r="I22" s="30" t="str">
        <f t="shared" si="1"/>
        <v>OK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</sheetData>
  <mergeCells count="24">
    <mergeCell ref="A14:A15"/>
    <mergeCell ref="B14:B15"/>
    <mergeCell ref="M1:M2"/>
    <mergeCell ref="T1:T2"/>
    <mergeCell ref="D1:F1"/>
    <mergeCell ref="G1:I1"/>
    <mergeCell ref="J1:J2"/>
    <mergeCell ref="A2:I2"/>
    <mergeCell ref="A16:A18"/>
    <mergeCell ref="B16:B18"/>
    <mergeCell ref="U1:U2"/>
    <mergeCell ref="N1:N2"/>
    <mergeCell ref="O1:O2"/>
    <mergeCell ref="P1:P2"/>
    <mergeCell ref="Q1:Q2"/>
    <mergeCell ref="R1:R2"/>
    <mergeCell ref="S1:S2"/>
    <mergeCell ref="A1:C1"/>
    <mergeCell ref="K1:K2"/>
    <mergeCell ref="L1:L2"/>
    <mergeCell ref="A5:A6"/>
    <mergeCell ref="B5:B6"/>
    <mergeCell ref="A7:A9"/>
    <mergeCell ref="B7:B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80" zoomScaleNormal="80" workbookViewId="0">
      <selection activeCell="C6" sqref="C6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4.5703125" style="19" customWidth="1"/>
    <col min="8" max="8" width="13.28515625" style="31" customWidth="1"/>
    <col min="9" max="9" width="12.5703125" style="17" customWidth="1"/>
    <col min="10" max="21" width="12" style="18" customWidth="1"/>
    <col min="22" max="16384" width="9.7109375" style="15"/>
  </cols>
  <sheetData>
    <row r="1" spans="1:21" ht="29.25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76" t="s">
        <v>44</v>
      </c>
      <c r="H1" s="76"/>
      <c r="I1" s="76"/>
      <c r="J1" s="75" t="s">
        <v>45</v>
      </c>
      <c r="K1" s="75" t="s">
        <v>45</v>
      </c>
      <c r="L1" s="75" t="s">
        <v>45</v>
      </c>
      <c r="M1" s="75" t="s">
        <v>45</v>
      </c>
      <c r="N1" s="75" t="s">
        <v>45</v>
      </c>
      <c r="O1" s="75" t="s">
        <v>45</v>
      </c>
      <c r="P1" s="75" t="s">
        <v>45</v>
      </c>
      <c r="Q1" s="75" t="s">
        <v>45</v>
      </c>
      <c r="R1" s="75" t="s">
        <v>45</v>
      </c>
      <c r="S1" s="75" t="s">
        <v>45</v>
      </c>
      <c r="T1" s="75" t="s">
        <v>45</v>
      </c>
      <c r="U1" s="75" t="s">
        <v>45</v>
      </c>
    </row>
    <row r="2" spans="1:21" ht="29.25" customHeight="1" x14ac:dyDescent="0.25">
      <c r="A2" s="76" t="s">
        <v>74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26" t="s">
        <v>25</v>
      </c>
      <c r="H3" s="27" t="s">
        <v>0</v>
      </c>
      <c r="I3" s="23" t="s">
        <v>4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43"/>
      <c r="H4" s="29">
        <f>G4-(SUM(J4:U4))</f>
        <v>0</v>
      </c>
      <c r="I4" s="30" t="str">
        <f>IF(H4&lt;0,"ATENÇÃO","OK")</f>
        <v>OK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43"/>
      <c r="H5" s="29">
        <f t="shared" ref="H5:H22" si="0">G5-(SUM(J5:U5))</f>
        <v>0</v>
      </c>
      <c r="I5" s="30" t="str">
        <f t="shared" ref="I5:I22" si="1">IF(H5&lt;0,"ATENÇÃO","OK")</f>
        <v>OK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43"/>
      <c r="H6" s="29">
        <f t="shared" si="0"/>
        <v>0</v>
      </c>
      <c r="I6" s="30" t="str">
        <f t="shared" si="1"/>
        <v>OK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43"/>
      <c r="H7" s="29">
        <f t="shared" si="0"/>
        <v>0</v>
      </c>
      <c r="I7" s="30" t="str">
        <f t="shared" si="1"/>
        <v>OK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43"/>
      <c r="H8" s="29">
        <f t="shared" si="0"/>
        <v>0</v>
      </c>
      <c r="I8" s="30" t="str">
        <f t="shared" si="1"/>
        <v>OK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43">
        <v>1</v>
      </c>
      <c r="H9" s="29">
        <f t="shared" si="0"/>
        <v>1</v>
      </c>
      <c r="I9" s="30" t="str">
        <f t="shared" si="1"/>
        <v>OK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43"/>
      <c r="H10" s="29">
        <f t="shared" si="0"/>
        <v>0</v>
      </c>
      <c r="I10" s="30" t="str">
        <f t="shared" si="1"/>
        <v>OK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43"/>
      <c r="H11" s="29">
        <f t="shared" si="0"/>
        <v>0</v>
      </c>
      <c r="I11" s="30" t="str">
        <f t="shared" si="1"/>
        <v>OK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43"/>
      <c r="H12" s="29">
        <f t="shared" si="0"/>
        <v>0</v>
      </c>
      <c r="I12" s="30" t="str">
        <f t="shared" si="1"/>
        <v>OK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43"/>
      <c r="H13" s="29">
        <f t="shared" si="0"/>
        <v>0</v>
      </c>
      <c r="I13" s="30" t="str">
        <f t="shared" si="1"/>
        <v>OK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43"/>
      <c r="H14" s="29">
        <f t="shared" si="0"/>
        <v>0</v>
      </c>
      <c r="I14" s="30" t="str">
        <f t="shared" si="1"/>
        <v>OK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43"/>
      <c r="H15" s="29">
        <f t="shared" si="0"/>
        <v>0</v>
      </c>
      <c r="I15" s="30" t="str">
        <f t="shared" si="1"/>
        <v>OK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43"/>
      <c r="H16" s="29">
        <f t="shared" si="0"/>
        <v>0</v>
      </c>
      <c r="I16" s="30" t="str">
        <f t="shared" si="1"/>
        <v>OK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43"/>
      <c r="H17" s="29">
        <f t="shared" si="0"/>
        <v>0</v>
      </c>
      <c r="I17" s="30" t="str">
        <f t="shared" si="1"/>
        <v>OK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43"/>
      <c r="H18" s="29">
        <f t="shared" si="0"/>
        <v>0</v>
      </c>
      <c r="I18" s="30" t="str">
        <f t="shared" si="1"/>
        <v>OK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43"/>
      <c r="H19" s="29">
        <f t="shared" si="0"/>
        <v>0</v>
      </c>
      <c r="I19" s="30" t="str">
        <f t="shared" si="1"/>
        <v>OK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43"/>
      <c r="H20" s="29">
        <f t="shared" si="0"/>
        <v>0</v>
      </c>
      <c r="I20" s="30" t="str">
        <f t="shared" si="1"/>
        <v>OK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43">
        <v>1</v>
      </c>
      <c r="H21" s="29">
        <f t="shared" si="0"/>
        <v>1</v>
      </c>
      <c r="I21" s="30" t="str">
        <f t="shared" si="1"/>
        <v>OK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43"/>
      <c r="H22" s="29">
        <f t="shared" si="0"/>
        <v>0</v>
      </c>
      <c r="I22" s="30" t="str">
        <f t="shared" si="1"/>
        <v>OK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</sheetData>
  <mergeCells count="24">
    <mergeCell ref="A14:A15"/>
    <mergeCell ref="B14:B15"/>
    <mergeCell ref="M1:M2"/>
    <mergeCell ref="T1:T2"/>
    <mergeCell ref="D1:F1"/>
    <mergeCell ref="G1:I1"/>
    <mergeCell ref="J1:J2"/>
    <mergeCell ref="A2:I2"/>
    <mergeCell ref="A16:A18"/>
    <mergeCell ref="B16:B18"/>
    <mergeCell ref="U1:U2"/>
    <mergeCell ref="N1:N2"/>
    <mergeCell ref="O1:O2"/>
    <mergeCell ref="P1:P2"/>
    <mergeCell ref="Q1:Q2"/>
    <mergeCell ref="R1:R2"/>
    <mergeCell ref="S1:S2"/>
    <mergeCell ref="A1:C1"/>
    <mergeCell ref="K1:K2"/>
    <mergeCell ref="L1:L2"/>
    <mergeCell ref="A5:A6"/>
    <mergeCell ref="B5:B6"/>
    <mergeCell ref="A7:A9"/>
    <mergeCell ref="B7:B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80" zoomScaleNormal="80" workbookViewId="0">
      <selection activeCell="D7" sqref="D7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4.5703125" style="19" customWidth="1"/>
    <col min="8" max="8" width="13.28515625" style="31" customWidth="1"/>
    <col min="9" max="9" width="12.5703125" style="17" customWidth="1"/>
    <col min="10" max="21" width="12" style="18" customWidth="1"/>
    <col min="22" max="16384" width="9.7109375" style="15"/>
  </cols>
  <sheetData>
    <row r="1" spans="1:21" ht="29.25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76" t="s">
        <v>44</v>
      </c>
      <c r="H1" s="76"/>
      <c r="I1" s="76"/>
      <c r="J1" s="75" t="s">
        <v>45</v>
      </c>
      <c r="K1" s="75" t="s">
        <v>45</v>
      </c>
      <c r="L1" s="75" t="s">
        <v>45</v>
      </c>
      <c r="M1" s="75" t="s">
        <v>45</v>
      </c>
      <c r="N1" s="75" t="s">
        <v>45</v>
      </c>
      <c r="O1" s="75" t="s">
        <v>45</v>
      </c>
      <c r="P1" s="75" t="s">
        <v>45</v>
      </c>
      <c r="Q1" s="75" t="s">
        <v>45</v>
      </c>
      <c r="R1" s="75" t="s">
        <v>45</v>
      </c>
      <c r="S1" s="75" t="s">
        <v>45</v>
      </c>
      <c r="T1" s="75" t="s">
        <v>45</v>
      </c>
      <c r="U1" s="75" t="s">
        <v>45</v>
      </c>
    </row>
    <row r="2" spans="1:21" ht="29.25" customHeight="1" x14ac:dyDescent="0.25">
      <c r="A2" s="76" t="s">
        <v>75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26" t="s">
        <v>25</v>
      </c>
      <c r="H3" s="27" t="s">
        <v>0</v>
      </c>
      <c r="I3" s="23" t="s">
        <v>4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43"/>
      <c r="H4" s="29">
        <f>G4-(SUM(J4:U4))</f>
        <v>0</v>
      </c>
      <c r="I4" s="30" t="str">
        <f>IF(H4&lt;0,"ATENÇÃO","OK")</f>
        <v>OK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43"/>
      <c r="H5" s="29">
        <f t="shared" ref="H5:H22" si="0">G5-(SUM(J5:U5))</f>
        <v>0</v>
      </c>
      <c r="I5" s="30" t="str">
        <f t="shared" ref="I5:I22" si="1">IF(H5&lt;0,"ATENÇÃO","OK")</f>
        <v>OK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43"/>
      <c r="H6" s="29">
        <f t="shared" si="0"/>
        <v>0</v>
      </c>
      <c r="I6" s="30" t="str">
        <f t="shared" si="1"/>
        <v>OK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43"/>
      <c r="H7" s="29">
        <f t="shared" si="0"/>
        <v>0</v>
      </c>
      <c r="I7" s="30" t="str">
        <f t="shared" si="1"/>
        <v>OK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43"/>
      <c r="H8" s="29">
        <f t="shared" si="0"/>
        <v>0</v>
      </c>
      <c r="I8" s="30" t="str">
        <f t="shared" si="1"/>
        <v>OK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43"/>
      <c r="H9" s="29">
        <f t="shared" si="0"/>
        <v>0</v>
      </c>
      <c r="I9" s="30" t="str">
        <f t="shared" si="1"/>
        <v>OK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43"/>
      <c r="H10" s="29">
        <f t="shared" si="0"/>
        <v>0</v>
      </c>
      <c r="I10" s="30" t="str">
        <f t="shared" si="1"/>
        <v>OK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43"/>
      <c r="H11" s="29">
        <f t="shared" si="0"/>
        <v>0</v>
      </c>
      <c r="I11" s="30" t="str">
        <f t="shared" si="1"/>
        <v>OK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43"/>
      <c r="H12" s="29">
        <f t="shared" si="0"/>
        <v>0</v>
      </c>
      <c r="I12" s="30" t="str">
        <f t="shared" si="1"/>
        <v>OK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43"/>
      <c r="H13" s="29">
        <f t="shared" si="0"/>
        <v>0</v>
      </c>
      <c r="I13" s="30" t="str">
        <f t="shared" si="1"/>
        <v>OK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43"/>
      <c r="H14" s="29">
        <f t="shared" si="0"/>
        <v>0</v>
      </c>
      <c r="I14" s="30" t="str">
        <f t="shared" si="1"/>
        <v>OK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43"/>
      <c r="H15" s="29">
        <f t="shared" si="0"/>
        <v>0</v>
      </c>
      <c r="I15" s="30" t="str">
        <f t="shared" si="1"/>
        <v>OK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43"/>
      <c r="H16" s="29">
        <f t="shared" si="0"/>
        <v>0</v>
      </c>
      <c r="I16" s="30" t="str">
        <f t="shared" si="1"/>
        <v>OK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43"/>
      <c r="H17" s="29">
        <f t="shared" si="0"/>
        <v>0</v>
      </c>
      <c r="I17" s="30" t="str">
        <f t="shared" si="1"/>
        <v>OK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43"/>
      <c r="H18" s="29">
        <f t="shared" si="0"/>
        <v>0</v>
      </c>
      <c r="I18" s="30" t="str">
        <f t="shared" si="1"/>
        <v>OK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43"/>
      <c r="H19" s="29">
        <f t="shared" si="0"/>
        <v>0</v>
      </c>
      <c r="I19" s="30" t="str">
        <f t="shared" si="1"/>
        <v>OK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43"/>
      <c r="H20" s="29">
        <f t="shared" si="0"/>
        <v>0</v>
      </c>
      <c r="I20" s="30" t="str">
        <f t="shared" si="1"/>
        <v>OK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43"/>
      <c r="H21" s="29">
        <f t="shared" si="0"/>
        <v>0</v>
      </c>
      <c r="I21" s="30" t="str">
        <f t="shared" si="1"/>
        <v>OK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43"/>
      <c r="H22" s="29">
        <f t="shared" si="0"/>
        <v>0</v>
      </c>
      <c r="I22" s="30" t="str">
        <f t="shared" si="1"/>
        <v>OK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</sheetData>
  <mergeCells count="24">
    <mergeCell ref="A14:A15"/>
    <mergeCell ref="B14:B15"/>
    <mergeCell ref="M1:M2"/>
    <mergeCell ref="T1:T2"/>
    <mergeCell ref="D1:F1"/>
    <mergeCell ref="G1:I1"/>
    <mergeCell ref="J1:J2"/>
    <mergeCell ref="A2:I2"/>
    <mergeCell ref="A16:A18"/>
    <mergeCell ref="B16:B18"/>
    <mergeCell ref="U1:U2"/>
    <mergeCell ref="N1:N2"/>
    <mergeCell ref="O1:O2"/>
    <mergeCell ref="P1:P2"/>
    <mergeCell ref="Q1:Q2"/>
    <mergeCell ref="R1:R2"/>
    <mergeCell ref="S1:S2"/>
    <mergeCell ref="A1:C1"/>
    <mergeCell ref="K1:K2"/>
    <mergeCell ref="L1:L2"/>
    <mergeCell ref="A5:A6"/>
    <mergeCell ref="B5:B6"/>
    <mergeCell ref="A7:A9"/>
    <mergeCell ref="B7:B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16" zoomScale="80" zoomScaleNormal="80" workbookViewId="0">
      <selection activeCell="F35" sqref="F35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3.5703125" style="35" customWidth="1"/>
    <col min="8" max="8" width="13.28515625" style="31" customWidth="1"/>
    <col min="9" max="9" width="12.5703125" style="17" customWidth="1"/>
    <col min="10" max="10" width="15.7109375" style="18" customWidth="1"/>
    <col min="11" max="11" width="18.28515625" style="18" customWidth="1"/>
    <col min="12" max="21" width="12" style="18" customWidth="1"/>
    <col min="22" max="16384" width="9.7109375" style="15"/>
  </cols>
  <sheetData>
    <row r="1" spans="1:21" ht="24.75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84" t="s">
        <v>44</v>
      </c>
      <c r="H1" s="84"/>
      <c r="I1" s="84"/>
      <c r="J1" s="84"/>
      <c r="K1" s="84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4.75" customHeight="1" x14ac:dyDescent="0.25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34" t="s">
        <v>25</v>
      </c>
      <c r="H3" s="26" t="s">
        <v>33</v>
      </c>
      <c r="I3" s="23" t="s">
        <v>26</v>
      </c>
      <c r="J3" s="23" t="s">
        <v>41</v>
      </c>
      <c r="K3" s="23" t="s">
        <v>28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21">
        <f>REITORIA!G4+'FAED '!H4+CCT!H4++CESFI!H4</f>
        <v>0</v>
      </c>
      <c r="H4" s="29">
        <f>(REITORIA!G4-REITORIA!H4)+('FAED '!G4-'FAED '!H4)+(CCT!G4-CCT!H4)+(CESFI!G4-CESFI!H4)</f>
        <v>0</v>
      </c>
      <c r="I4" s="50">
        <f>G4-H4</f>
        <v>0</v>
      </c>
      <c r="J4" s="22"/>
      <c r="K4" s="22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21">
        <f>REITORIA!G5+'FAED '!H5+CCT!H5++CESFI!H5</f>
        <v>4</v>
      </c>
      <c r="H5" s="29">
        <f>(REITORIA!G5-REITORIA!H5)+('FAED '!G5-'FAED '!H5)+(CCT!G5-CCT!H5)+(CESFI!G5-CESFI!H5)</f>
        <v>4</v>
      </c>
      <c r="I5" s="50">
        <f t="shared" ref="I5:I22" si="0">G5-H5</f>
        <v>0</v>
      </c>
      <c r="J5" s="22">
        <f t="shared" ref="J5:J21" si="1">F5*G5</f>
        <v>91200</v>
      </c>
      <c r="K5" s="22">
        <f t="shared" ref="K5:K21" si="2">F5*H5</f>
        <v>91200</v>
      </c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21">
        <f>REITORIA!G6+'FAED '!H6+CCT!H6++CESFI!H6</f>
        <v>4</v>
      </c>
      <c r="H6" s="29">
        <f>(REITORIA!G6-REITORIA!H6)+('FAED '!G6-'FAED '!H6)+(CCT!G6-CCT!H6)+(CESFI!G6-CESFI!H6)</f>
        <v>2</v>
      </c>
      <c r="I6" s="50">
        <f t="shared" si="0"/>
        <v>2</v>
      </c>
      <c r="J6" s="22">
        <f t="shared" si="1"/>
        <v>118700</v>
      </c>
      <c r="K6" s="22">
        <f t="shared" si="2"/>
        <v>59350</v>
      </c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21">
        <f>REITORIA!G7+'FAED '!H7+CCT!H7++CESFI!H7</f>
        <v>2</v>
      </c>
      <c r="H7" s="29">
        <f>(REITORIA!G7-REITORIA!H7)+('FAED '!G7-'FAED '!H7)+(CCT!G7-CCT!H7)+(CESFI!G7-CESFI!H7)</f>
        <v>2</v>
      </c>
      <c r="I7" s="50">
        <f t="shared" si="0"/>
        <v>0</v>
      </c>
      <c r="J7" s="22">
        <f t="shared" si="1"/>
        <v>52542</v>
      </c>
      <c r="K7" s="22">
        <f t="shared" si="2"/>
        <v>52542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21">
        <f>REITORIA!G8+'FAED '!H8+CCT!H8++CESFI!H8</f>
        <v>2</v>
      </c>
      <c r="H8" s="29">
        <f>(REITORIA!G8-REITORIA!H8)+('FAED '!G8-'FAED '!H8)+(CCT!G8-CCT!H8)+(CESFI!G8-CESFI!H8)</f>
        <v>2</v>
      </c>
      <c r="I8" s="50">
        <f t="shared" si="0"/>
        <v>0</v>
      </c>
      <c r="J8" s="22">
        <f t="shared" si="1"/>
        <v>30880</v>
      </c>
      <c r="K8" s="22">
        <f t="shared" si="2"/>
        <v>30880</v>
      </c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21">
        <f>REITORIA!G9+'FAED '!H9+CCT!H9++CESFI!H9</f>
        <v>1</v>
      </c>
      <c r="H9" s="29">
        <f>(REITORIA!G9-REITORIA!H9)+('FAED '!G9-'FAED '!H9)+(CCT!G9-CCT!H9)+(CESFI!G9-CESFI!H9)</f>
        <v>0</v>
      </c>
      <c r="I9" s="50">
        <f t="shared" si="0"/>
        <v>1</v>
      </c>
      <c r="J9" s="22">
        <f t="shared" si="1"/>
        <v>18200.400000000001</v>
      </c>
      <c r="K9" s="22">
        <f t="shared" si="2"/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21">
        <f>REITORIA!G10+'FAED '!H10+CCT!H10++CESFI!H10</f>
        <v>0</v>
      </c>
      <c r="H10" s="29">
        <f>(REITORIA!G10-REITORIA!H10)+('FAED '!G10-'FAED '!H10)+(CCT!G10-CCT!H10)+(CESFI!G10-CESFI!H10)</f>
        <v>0</v>
      </c>
      <c r="I10" s="50">
        <f t="shared" si="0"/>
        <v>0</v>
      </c>
      <c r="J10" s="22"/>
      <c r="K10" s="22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21">
        <f>REITORIA!G11+'FAED '!H11+CCT!H11++CESFI!H11</f>
        <v>0</v>
      </c>
      <c r="H11" s="29">
        <f>(REITORIA!G11-REITORIA!H11)+('FAED '!G11-'FAED '!H11)+(CCT!G11-CCT!H11)+(CESFI!G11-CESFI!H11)</f>
        <v>0</v>
      </c>
      <c r="I11" s="50">
        <f t="shared" si="0"/>
        <v>0</v>
      </c>
      <c r="J11" s="22"/>
      <c r="K11" s="22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21">
        <f>REITORIA!G12+'FAED '!H12+CCT!H12++CESFI!H12</f>
        <v>0</v>
      </c>
      <c r="H12" s="29">
        <f>(REITORIA!G12-REITORIA!H12)+('FAED '!G12-'FAED '!H12)+(CCT!G12-CCT!H12)+(CESFI!G12-CESFI!H12)</f>
        <v>0</v>
      </c>
      <c r="I12" s="50">
        <f t="shared" si="0"/>
        <v>0</v>
      </c>
      <c r="J12" s="22"/>
      <c r="K12" s="22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21">
        <f>REITORIA!G13+'FAED '!H13+CCT!H13++CESFI!H13</f>
        <v>0</v>
      </c>
      <c r="H13" s="29">
        <f>(REITORIA!G13-REITORIA!H13)+('FAED '!G13-'FAED '!H13)+(CCT!G13-CCT!H13)+(CESFI!G13-CESFI!H13)</f>
        <v>0</v>
      </c>
      <c r="I13" s="50">
        <f t="shared" si="0"/>
        <v>0</v>
      </c>
      <c r="J13" s="22"/>
      <c r="K13" s="22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21">
        <f>REITORIA!G14+'FAED '!H14+CCT!H14++CESFI!H14</f>
        <v>0</v>
      </c>
      <c r="H14" s="29">
        <f>(REITORIA!G14-REITORIA!H14)+('FAED '!G14-'FAED '!H14)+(CCT!G14-CCT!H14)+(CESFI!G14-CESFI!H14)</f>
        <v>0</v>
      </c>
      <c r="I14" s="50">
        <f t="shared" si="0"/>
        <v>0</v>
      </c>
      <c r="J14" s="22"/>
      <c r="K14" s="22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21">
        <f>REITORIA!G15+'FAED '!H15+CCT!H15++CESFI!H15</f>
        <v>0</v>
      </c>
      <c r="H15" s="29">
        <f>(REITORIA!G15-REITORIA!H15)+('FAED '!G15-'FAED '!H15)+(CCT!G15-CCT!H15)+(CESFI!G15-CESFI!H15)</f>
        <v>0</v>
      </c>
      <c r="I15" s="50">
        <f t="shared" si="0"/>
        <v>0</v>
      </c>
      <c r="J15" s="22"/>
      <c r="K15" s="22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21">
        <f>REITORIA!G16+'FAED '!H16+CCT!H16++CESFI!H16</f>
        <v>0</v>
      </c>
      <c r="H16" s="29">
        <f>(REITORIA!G16-REITORIA!H16)+('FAED '!G16-'FAED '!H16)+(CCT!G16-CCT!H16)+(CESFI!G16-CESFI!H16)</f>
        <v>0</v>
      </c>
      <c r="I16" s="50">
        <f t="shared" si="0"/>
        <v>0</v>
      </c>
      <c r="J16" s="22"/>
      <c r="K16" s="22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21">
        <f>REITORIA!G17+'FAED '!H17+CCT!H17++CESFI!H17</f>
        <v>0</v>
      </c>
      <c r="H17" s="29">
        <f>(REITORIA!G17-REITORIA!H17)+('FAED '!G17-'FAED '!H17)+(CCT!G17-CCT!H17)+(CESFI!G17-CESFI!H17)</f>
        <v>0</v>
      </c>
      <c r="I17" s="50">
        <f t="shared" si="0"/>
        <v>0</v>
      </c>
      <c r="J17" s="22"/>
      <c r="K17" s="22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21">
        <f>REITORIA!G18+'FAED '!H18+CCT!H18++CESFI!H18</f>
        <v>0</v>
      </c>
      <c r="H18" s="29">
        <f>(REITORIA!G18-REITORIA!H18)+('FAED '!G18-'FAED '!H18)+(CCT!G18-CCT!H18)+(CESFI!G18-CESFI!H18)</f>
        <v>0</v>
      </c>
      <c r="I18" s="50">
        <f t="shared" si="0"/>
        <v>0</v>
      </c>
      <c r="J18" s="22"/>
      <c r="K18" s="22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21">
        <f>REITORIA!G19+'FAED '!H19+CCT!H19++CESFI!H19</f>
        <v>0</v>
      </c>
      <c r="H19" s="29">
        <f>(REITORIA!G19-REITORIA!H19)+('FAED '!G19-'FAED '!H19)+(CCT!G19-CCT!H19)+(CESFI!G19-CESFI!H19)</f>
        <v>0</v>
      </c>
      <c r="I19" s="50">
        <f t="shared" si="0"/>
        <v>0</v>
      </c>
      <c r="J19" s="22"/>
      <c r="K19" s="22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21">
        <f>REITORIA!G20+'FAED '!H20+CCT!H20++CESFI!H20</f>
        <v>0</v>
      </c>
      <c r="H20" s="29">
        <f>(REITORIA!G20-REITORIA!H20)+('FAED '!G20-'FAED '!H20)+(CCT!G20-CCT!H20)+(CESFI!G20-CESFI!H20)</f>
        <v>0</v>
      </c>
      <c r="I20" s="50">
        <f t="shared" si="0"/>
        <v>0</v>
      </c>
      <c r="J20" s="22"/>
      <c r="K20" s="22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21">
        <f>REITORIA!G21+'FAED '!H21+CCT!H21++CESFI!H21</f>
        <v>1</v>
      </c>
      <c r="H21" s="29">
        <f>(REITORIA!G21-REITORIA!H21)+('FAED '!G21-'FAED '!H21)+(CCT!G21-CCT!H21)+(CESFI!G21-CESFI!H21)</f>
        <v>0</v>
      </c>
      <c r="I21" s="50">
        <f t="shared" si="0"/>
        <v>1</v>
      </c>
      <c r="J21" s="22">
        <f t="shared" si="1"/>
        <v>29250</v>
      </c>
      <c r="K21" s="22">
        <f t="shared" si="2"/>
        <v>0</v>
      </c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21">
        <f>REITORIA!G22+'FAED '!H22+CCT!H22++CESFI!H22</f>
        <v>0</v>
      </c>
      <c r="H22" s="29">
        <f>(REITORIA!G22-REITORIA!H22)+('FAED '!G22-'FAED '!H22)+(CCT!G22-CCT!H22)+(CESFI!G22-CESFI!H22)</f>
        <v>0</v>
      </c>
      <c r="I22" s="50">
        <f t="shared" si="0"/>
        <v>0</v>
      </c>
      <c r="J22" s="22"/>
      <c r="K22" s="22"/>
    </row>
    <row r="23" spans="1:21" x14ac:dyDescent="0.25">
      <c r="J23" s="66">
        <f>SUM(J4:J22)</f>
        <v>340772.4</v>
      </c>
      <c r="K23" s="66">
        <f>SUM(K4:K22)</f>
        <v>233972</v>
      </c>
    </row>
    <row r="25" spans="1:21" x14ac:dyDescent="0.25">
      <c r="G25" s="85" t="s">
        <v>52</v>
      </c>
      <c r="H25" s="86"/>
      <c r="I25" s="86"/>
      <c r="J25" s="86"/>
      <c r="K25" s="87"/>
    </row>
    <row r="26" spans="1:21" x14ac:dyDescent="0.25">
      <c r="G26" s="78" t="s">
        <v>42</v>
      </c>
      <c r="H26" s="79"/>
      <c r="I26" s="79"/>
      <c r="J26" s="79"/>
      <c r="K26" s="80"/>
    </row>
    <row r="27" spans="1:21" x14ac:dyDescent="0.25">
      <c r="G27" s="81" t="s">
        <v>44</v>
      </c>
      <c r="H27" s="82"/>
      <c r="I27" s="82"/>
      <c r="J27" s="82"/>
      <c r="K27" s="83"/>
    </row>
    <row r="28" spans="1:21" x14ac:dyDescent="0.25">
      <c r="G28" s="51" t="s">
        <v>27</v>
      </c>
      <c r="H28" s="52"/>
      <c r="I28" s="52"/>
      <c r="J28" s="53"/>
      <c r="K28" s="54">
        <f>J23</f>
        <v>340772.4</v>
      </c>
    </row>
    <row r="29" spans="1:21" x14ac:dyDescent="0.25">
      <c r="G29" s="55" t="s">
        <v>28</v>
      </c>
      <c r="H29" s="56"/>
      <c r="I29" s="56"/>
      <c r="J29" s="57"/>
      <c r="K29" s="58">
        <f>K23</f>
        <v>233972</v>
      </c>
    </row>
    <row r="30" spans="1:21" x14ac:dyDescent="0.25">
      <c r="G30" s="55" t="s">
        <v>29</v>
      </c>
      <c r="H30" s="56"/>
      <c r="I30" s="56"/>
      <c r="J30" s="57"/>
      <c r="K30" s="59"/>
    </row>
    <row r="31" spans="1:21" x14ac:dyDescent="0.25">
      <c r="G31" s="60" t="s">
        <v>30</v>
      </c>
      <c r="H31" s="61"/>
      <c r="I31" s="61"/>
      <c r="J31" s="62"/>
      <c r="K31" s="96">
        <f>K29/K28</f>
        <v>0.68659316306132767</v>
      </c>
    </row>
    <row r="32" spans="1:21" x14ac:dyDescent="0.25">
      <c r="G32" s="63" t="s">
        <v>77</v>
      </c>
      <c r="H32" s="64"/>
      <c r="I32" s="64"/>
      <c r="J32" s="64"/>
      <c r="K32" s="65"/>
    </row>
  </sheetData>
  <mergeCells count="15">
    <mergeCell ref="G26:K26"/>
    <mergeCell ref="G27:K27"/>
    <mergeCell ref="G1:K1"/>
    <mergeCell ref="A2:K2"/>
    <mergeCell ref="A1:C1"/>
    <mergeCell ref="D1:F1"/>
    <mergeCell ref="A5:A6"/>
    <mergeCell ref="B5:B6"/>
    <mergeCell ref="A7:A9"/>
    <mergeCell ref="B7:B9"/>
    <mergeCell ref="A14:A15"/>
    <mergeCell ref="B14:B15"/>
    <mergeCell ref="A16:A18"/>
    <mergeCell ref="B16:B18"/>
    <mergeCell ref="G25:K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9" t="s">
        <v>8</v>
      </c>
      <c r="B1" s="89"/>
      <c r="C1" s="89"/>
      <c r="D1" s="89"/>
      <c r="E1" s="89"/>
      <c r="F1" s="89"/>
      <c r="G1" s="89"/>
      <c r="H1" s="89"/>
    </row>
    <row r="2" spans="1:8" ht="20.25" x14ac:dyDescent="0.2">
      <c r="B2" s="3"/>
    </row>
    <row r="3" spans="1:8" ht="47.25" customHeight="1" x14ac:dyDescent="0.2">
      <c r="A3" s="90" t="s">
        <v>9</v>
      </c>
      <c r="B3" s="90"/>
      <c r="C3" s="90"/>
      <c r="D3" s="90"/>
      <c r="E3" s="90"/>
      <c r="F3" s="90"/>
      <c r="G3" s="90"/>
      <c r="H3" s="90"/>
    </row>
    <row r="4" spans="1:8" ht="35.25" customHeight="1" x14ac:dyDescent="0.2">
      <c r="B4" s="4"/>
    </row>
    <row r="5" spans="1:8" ht="15" customHeight="1" x14ac:dyDescent="0.2">
      <c r="A5" s="91" t="s">
        <v>10</v>
      </c>
      <c r="B5" s="91"/>
      <c r="C5" s="91"/>
      <c r="D5" s="91"/>
      <c r="E5" s="91"/>
      <c r="F5" s="91"/>
      <c r="G5" s="91"/>
      <c r="H5" s="91"/>
    </row>
    <row r="6" spans="1:8" ht="15" customHeight="1" x14ac:dyDescent="0.2">
      <c r="A6" s="91" t="s">
        <v>11</v>
      </c>
      <c r="B6" s="91"/>
      <c r="C6" s="91"/>
      <c r="D6" s="91"/>
      <c r="E6" s="91"/>
      <c r="F6" s="91"/>
      <c r="G6" s="91"/>
      <c r="H6" s="91"/>
    </row>
    <row r="7" spans="1:8" ht="15" customHeight="1" x14ac:dyDescent="0.2">
      <c r="A7" s="91" t="s">
        <v>12</v>
      </c>
      <c r="B7" s="91"/>
      <c r="C7" s="91"/>
      <c r="D7" s="91"/>
      <c r="E7" s="91"/>
      <c r="F7" s="91"/>
      <c r="G7" s="91"/>
      <c r="H7" s="91"/>
    </row>
    <row r="8" spans="1:8" ht="15" customHeight="1" x14ac:dyDescent="0.2">
      <c r="A8" s="91" t="s">
        <v>13</v>
      </c>
      <c r="B8" s="91"/>
      <c r="C8" s="91"/>
      <c r="D8" s="91"/>
      <c r="E8" s="91"/>
      <c r="F8" s="91"/>
      <c r="G8" s="91"/>
      <c r="H8" s="91"/>
    </row>
    <row r="9" spans="1:8" ht="30" customHeight="1" x14ac:dyDescent="0.2">
      <c r="B9" s="5"/>
    </row>
    <row r="10" spans="1:8" ht="105" customHeight="1" x14ac:dyDescent="0.2">
      <c r="A10" s="92" t="s">
        <v>14</v>
      </c>
      <c r="B10" s="92"/>
      <c r="C10" s="92"/>
      <c r="D10" s="92"/>
      <c r="E10" s="92"/>
      <c r="F10" s="92"/>
      <c r="G10" s="92"/>
      <c r="H10" s="92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3" t="s">
        <v>20</v>
      </c>
      <c r="B19" s="93"/>
      <c r="C19" s="93"/>
      <c r="D19" s="93"/>
      <c r="E19" s="93"/>
      <c r="F19" s="93"/>
      <c r="G19" s="93"/>
      <c r="H19" s="93"/>
    </row>
    <row r="20" spans="1:8" ht="14.25" x14ac:dyDescent="0.2">
      <c r="A20" s="94" t="s">
        <v>21</v>
      </c>
      <c r="B20" s="94"/>
      <c r="C20" s="94"/>
      <c r="D20" s="94"/>
      <c r="E20" s="94"/>
      <c r="F20" s="94"/>
      <c r="G20" s="94"/>
      <c r="H20" s="94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5" t="s">
        <v>22</v>
      </c>
      <c r="B24" s="95"/>
      <c r="C24" s="95"/>
      <c r="D24" s="95"/>
      <c r="E24" s="95"/>
      <c r="F24" s="95"/>
      <c r="G24" s="95"/>
      <c r="H24" s="95"/>
    </row>
    <row r="25" spans="1:8" ht="15" customHeight="1" x14ac:dyDescent="0.2">
      <c r="A25" s="95" t="s">
        <v>23</v>
      </c>
      <c r="B25" s="95"/>
      <c r="C25" s="95"/>
      <c r="D25" s="95"/>
      <c r="E25" s="95"/>
      <c r="F25" s="95"/>
      <c r="G25" s="95"/>
      <c r="H25" s="95"/>
    </row>
    <row r="26" spans="1:8" ht="15" customHeight="1" x14ac:dyDescent="0.2">
      <c r="A26" s="88" t="s">
        <v>24</v>
      </c>
      <c r="B26" s="88"/>
      <c r="C26" s="88"/>
      <c r="D26" s="88"/>
      <c r="E26" s="88"/>
      <c r="F26" s="88"/>
      <c r="G26" s="88"/>
      <c r="H26" s="8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REITORIA</vt:lpstr>
      <vt:lpstr>FAED </vt:lpstr>
      <vt:lpstr>CCT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2018-02-15T17:02:06Z</dcterms:modified>
</cp:coreProperties>
</file>