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P 1105.2016 - UDESC - Peças Academia - Vig 24.01.2018\"/>
    </mc:Choice>
  </mc:AlternateContent>
  <bookViews>
    <workbookView xWindow="0" yWindow="0" windowWidth="20490" windowHeight="8445" tabRatio="857" activeTab="4"/>
  </bookViews>
  <sheets>
    <sheet name="Reitoria" sheetId="163" r:id="rId1"/>
    <sheet name="CEFID" sheetId="167" r:id="rId2"/>
    <sheet name="CERES" sheetId="168" r:id="rId3"/>
    <sheet name="CCT" sheetId="170" r:id="rId4"/>
    <sheet name="GESTOR" sheetId="172" r:id="rId5"/>
    <sheet name="Modelo Anexo II IN 002_2014" sheetId="77" r:id="rId6"/>
  </sheets>
  <definedNames>
    <definedName name="diasuteis">#REF!</definedName>
    <definedName name="Ferias">#REF!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L104" i="163" l="1"/>
  <c r="K104" i="163" l="1"/>
  <c r="K104" i="172" l="1"/>
  <c r="K5" i="172"/>
  <c r="K6" i="172"/>
  <c r="K7" i="172"/>
  <c r="K8" i="172"/>
  <c r="K9" i="172"/>
  <c r="K10" i="172"/>
  <c r="K11" i="172"/>
  <c r="K12" i="172"/>
  <c r="K13" i="172"/>
  <c r="K14" i="172"/>
  <c r="K15" i="172"/>
  <c r="K16" i="172"/>
  <c r="K17" i="172"/>
  <c r="K18" i="172"/>
  <c r="K19" i="172"/>
  <c r="K20" i="172"/>
  <c r="K21" i="172"/>
  <c r="K22" i="172"/>
  <c r="K23" i="172"/>
  <c r="K24" i="172"/>
  <c r="K25" i="172"/>
  <c r="K26" i="172"/>
  <c r="K27" i="172"/>
  <c r="K28" i="172"/>
  <c r="K29" i="172"/>
  <c r="K30" i="172"/>
  <c r="K31" i="172"/>
  <c r="K32" i="172"/>
  <c r="K33" i="172"/>
  <c r="K34" i="172"/>
  <c r="K35" i="172"/>
  <c r="K36" i="172"/>
  <c r="K37" i="172"/>
  <c r="K38" i="172"/>
  <c r="K39" i="172"/>
  <c r="K40" i="172"/>
  <c r="K41" i="172"/>
  <c r="K42" i="172"/>
  <c r="K43" i="172"/>
  <c r="K44" i="172"/>
  <c r="K45" i="172"/>
  <c r="K46" i="172"/>
  <c r="K47" i="172"/>
  <c r="K48" i="172"/>
  <c r="K49" i="172"/>
  <c r="K50" i="172"/>
  <c r="K51" i="172"/>
  <c r="K52" i="172"/>
  <c r="K53" i="172"/>
  <c r="K54" i="172"/>
  <c r="K55" i="172"/>
  <c r="K56" i="172"/>
  <c r="K57" i="172"/>
  <c r="K58" i="172"/>
  <c r="K59" i="172"/>
  <c r="K60" i="172"/>
  <c r="K61" i="172"/>
  <c r="K62" i="172"/>
  <c r="K63" i="172"/>
  <c r="K64" i="172"/>
  <c r="K65" i="172"/>
  <c r="K66" i="172"/>
  <c r="K67" i="172"/>
  <c r="K68" i="172"/>
  <c r="K69" i="172"/>
  <c r="K70" i="172"/>
  <c r="K71" i="172"/>
  <c r="K72" i="172"/>
  <c r="K73" i="172"/>
  <c r="K74" i="172"/>
  <c r="K75" i="172"/>
  <c r="K76" i="172"/>
  <c r="K77" i="172"/>
  <c r="K78" i="172"/>
  <c r="K79" i="172"/>
  <c r="K80" i="172"/>
  <c r="K81" i="172"/>
  <c r="K82" i="172"/>
  <c r="K83" i="172"/>
  <c r="K84" i="172"/>
  <c r="K85" i="172"/>
  <c r="K86" i="172"/>
  <c r="K87" i="172"/>
  <c r="K88" i="172"/>
  <c r="K89" i="172"/>
  <c r="K90" i="172"/>
  <c r="K91" i="172"/>
  <c r="K92" i="172"/>
  <c r="K93" i="172"/>
  <c r="K94" i="172"/>
  <c r="K95" i="172"/>
  <c r="K96" i="172"/>
  <c r="K97" i="172"/>
  <c r="K98" i="172"/>
  <c r="K99" i="172"/>
  <c r="K100" i="172"/>
  <c r="K101" i="172"/>
  <c r="K102" i="172"/>
  <c r="K103" i="172"/>
  <c r="K4" i="172"/>
  <c r="I18" i="172"/>
  <c r="L18" i="172" s="1"/>
  <c r="I34" i="172"/>
  <c r="L34" i="172" s="1"/>
  <c r="I50" i="172"/>
  <c r="L50" i="172" s="1"/>
  <c r="I66" i="172"/>
  <c r="L66" i="172" s="1"/>
  <c r="I82" i="172"/>
  <c r="L82" i="172" s="1"/>
  <c r="I98" i="172"/>
  <c r="L98" i="172" s="1"/>
  <c r="H5" i="172"/>
  <c r="H6" i="172"/>
  <c r="H7" i="172"/>
  <c r="H8" i="172"/>
  <c r="H9" i="172"/>
  <c r="H10" i="172"/>
  <c r="H11" i="172"/>
  <c r="H12" i="172"/>
  <c r="H13" i="172"/>
  <c r="H14" i="172"/>
  <c r="H15" i="172"/>
  <c r="H16" i="172"/>
  <c r="H17" i="172"/>
  <c r="H18" i="172"/>
  <c r="H19" i="172"/>
  <c r="H20" i="172"/>
  <c r="H21" i="172"/>
  <c r="H22" i="172"/>
  <c r="H23" i="172"/>
  <c r="H24" i="172"/>
  <c r="H25" i="172"/>
  <c r="H26" i="172"/>
  <c r="H27" i="172"/>
  <c r="H28" i="172"/>
  <c r="H29" i="172"/>
  <c r="H30" i="172"/>
  <c r="H31" i="172"/>
  <c r="H32" i="172"/>
  <c r="H33" i="172"/>
  <c r="H34" i="172"/>
  <c r="H35" i="172"/>
  <c r="H36" i="172"/>
  <c r="H37" i="172"/>
  <c r="H38" i="172"/>
  <c r="H39" i="172"/>
  <c r="H40" i="172"/>
  <c r="H41" i="172"/>
  <c r="H42" i="172"/>
  <c r="H43" i="172"/>
  <c r="H44" i="172"/>
  <c r="H45" i="172"/>
  <c r="H46" i="172"/>
  <c r="H47" i="172"/>
  <c r="H48" i="172"/>
  <c r="H49" i="172"/>
  <c r="H50" i="172"/>
  <c r="H51" i="172"/>
  <c r="H52" i="172"/>
  <c r="H53" i="172"/>
  <c r="H54" i="172"/>
  <c r="H55" i="172"/>
  <c r="H56" i="172"/>
  <c r="H57" i="172"/>
  <c r="H58" i="172"/>
  <c r="H59" i="172"/>
  <c r="H60" i="172"/>
  <c r="H61" i="172"/>
  <c r="H62" i="172"/>
  <c r="H63" i="172"/>
  <c r="H64" i="172"/>
  <c r="H65" i="172"/>
  <c r="H66" i="172"/>
  <c r="H67" i="172"/>
  <c r="H68" i="172"/>
  <c r="H69" i="172"/>
  <c r="H70" i="172"/>
  <c r="H71" i="172"/>
  <c r="H72" i="172"/>
  <c r="H73" i="172"/>
  <c r="H74" i="172"/>
  <c r="H75" i="172"/>
  <c r="H76" i="172"/>
  <c r="H77" i="172"/>
  <c r="H78" i="172"/>
  <c r="H79" i="172"/>
  <c r="H80" i="172"/>
  <c r="H81" i="172"/>
  <c r="H82" i="172"/>
  <c r="H83" i="172"/>
  <c r="H84" i="172"/>
  <c r="H85" i="172"/>
  <c r="H86" i="172"/>
  <c r="H87" i="172"/>
  <c r="H88" i="172"/>
  <c r="H89" i="172"/>
  <c r="H90" i="172"/>
  <c r="H91" i="172"/>
  <c r="H92" i="172"/>
  <c r="H93" i="172"/>
  <c r="H94" i="172"/>
  <c r="H95" i="172"/>
  <c r="H96" i="172"/>
  <c r="H97" i="172"/>
  <c r="H98" i="172"/>
  <c r="H99" i="172"/>
  <c r="H100" i="172"/>
  <c r="H101" i="172"/>
  <c r="H102" i="172"/>
  <c r="H103" i="172"/>
  <c r="H4" i="172"/>
  <c r="L110" i="172"/>
  <c r="I103" i="170"/>
  <c r="J103" i="170" s="1"/>
  <c r="I102" i="170"/>
  <c r="J102" i="170" s="1"/>
  <c r="I101" i="170"/>
  <c r="J101" i="170" s="1"/>
  <c r="I100" i="170"/>
  <c r="J100" i="170" s="1"/>
  <c r="I99" i="170"/>
  <c r="J99" i="170" s="1"/>
  <c r="I98" i="170"/>
  <c r="J98" i="170" s="1"/>
  <c r="I97" i="170"/>
  <c r="J97" i="170" s="1"/>
  <c r="I96" i="170"/>
  <c r="J96" i="170" s="1"/>
  <c r="I95" i="170"/>
  <c r="J95" i="170" s="1"/>
  <c r="I94" i="170"/>
  <c r="J94" i="170" s="1"/>
  <c r="I93" i="170"/>
  <c r="J93" i="170" s="1"/>
  <c r="I92" i="170"/>
  <c r="J92" i="170" s="1"/>
  <c r="I91" i="170"/>
  <c r="J91" i="170" s="1"/>
  <c r="I90" i="170"/>
  <c r="J90" i="170" s="1"/>
  <c r="I89" i="170"/>
  <c r="J89" i="170" s="1"/>
  <c r="I88" i="170"/>
  <c r="J88" i="170" s="1"/>
  <c r="I87" i="170"/>
  <c r="J87" i="170" s="1"/>
  <c r="I86" i="170"/>
  <c r="J86" i="170" s="1"/>
  <c r="I85" i="170"/>
  <c r="J85" i="170" s="1"/>
  <c r="I84" i="170"/>
  <c r="J84" i="170" s="1"/>
  <c r="I83" i="170"/>
  <c r="J83" i="170" s="1"/>
  <c r="I82" i="170"/>
  <c r="J82" i="170" s="1"/>
  <c r="I81" i="170"/>
  <c r="J81" i="170" s="1"/>
  <c r="I80" i="170"/>
  <c r="J80" i="170" s="1"/>
  <c r="I79" i="170"/>
  <c r="J79" i="170" s="1"/>
  <c r="I78" i="170"/>
  <c r="J78" i="170" s="1"/>
  <c r="I77" i="170"/>
  <c r="J77" i="170" s="1"/>
  <c r="I76" i="170"/>
  <c r="J76" i="170" s="1"/>
  <c r="I75" i="170"/>
  <c r="J75" i="170" s="1"/>
  <c r="I74" i="170"/>
  <c r="J74" i="170" s="1"/>
  <c r="I73" i="170"/>
  <c r="J73" i="170" s="1"/>
  <c r="J72" i="170"/>
  <c r="I72" i="170"/>
  <c r="I71" i="170"/>
  <c r="J71" i="170" s="1"/>
  <c r="I70" i="170"/>
  <c r="J70" i="170" s="1"/>
  <c r="I69" i="170"/>
  <c r="J69" i="170" s="1"/>
  <c r="I68" i="170"/>
  <c r="J68" i="170" s="1"/>
  <c r="I67" i="170"/>
  <c r="J67" i="170" s="1"/>
  <c r="I66" i="170"/>
  <c r="J66" i="170" s="1"/>
  <c r="I65" i="170"/>
  <c r="J65" i="170" s="1"/>
  <c r="I64" i="170"/>
  <c r="J64" i="170" s="1"/>
  <c r="I63" i="170"/>
  <c r="J63" i="170" s="1"/>
  <c r="I62" i="170"/>
  <c r="J62" i="170" s="1"/>
  <c r="I61" i="170"/>
  <c r="J61" i="170" s="1"/>
  <c r="I60" i="170"/>
  <c r="J60" i="170" s="1"/>
  <c r="I59" i="170"/>
  <c r="J59" i="170" s="1"/>
  <c r="I58" i="170"/>
  <c r="J58" i="170" s="1"/>
  <c r="I57" i="170"/>
  <c r="J57" i="170" s="1"/>
  <c r="J56" i="170"/>
  <c r="I56" i="170"/>
  <c r="I55" i="170"/>
  <c r="J55" i="170" s="1"/>
  <c r="I54" i="170"/>
  <c r="J54" i="170" s="1"/>
  <c r="I53" i="170"/>
  <c r="J53" i="170" s="1"/>
  <c r="I52" i="170"/>
  <c r="J52" i="170" s="1"/>
  <c r="I51" i="170"/>
  <c r="J51" i="170" s="1"/>
  <c r="I50" i="170"/>
  <c r="J50" i="170" s="1"/>
  <c r="I49" i="170"/>
  <c r="J49" i="170" s="1"/>
  <c r="I48" i="170"/>
  <c r="J48" i="170" s="1"/>
  <c r="I47" i="170"/>
  <c r="J47" i="170" s="1"/>
  <c r="I46" i="170"/>
  <c r="J46" i="170" s="1"/>
  <c r="I45" i="170"/>
  <c r="J45" i="170" s="1"/>
  <c r="I44" i="170"/>
  <c r="J44" i="170" s="1"/>
  <c r="I43" i="170"/>
  <c r="J43" i="170" s="1"/>
  <c r="I42" i="170"/>
  <c r="J42" i="170" s="1"/>
  <c r="I41" i="170"/>
  <c r="J41" i="170" s="1"/>
  <c r="I40" i="170"/>
  <c r="J40" i="170" s="1"/>
  <c r="I39" i="170"/>
  <c r="J39" i="170" s="1"/>
  <c r="I38" i="170"/>
  <c r="J38" i="170" s="1"/>
  <c r="I37" i="170"/>
  <c r="J37" i="170" s="1"/>
  <c r="I36" i="170"/>
  <c r="J36" i="170" s="1"/>
  <c r="I35" i="170"/>
  <c r="J35" i="170" s="1"/>
  <c r="I34" i="170"/>
  <c r="J34" i="170" s="1"/>
  <c r="I33" i="170"/>
  <c r="J33" i="170" s="1"/>
  <c r="J32" i="170"/>
  <c r="I32" i="170"/>
  <c r="I31" i="170"/>
  <c r="J31" i="170" s="1"/>
  <c r="I30" i="170"/>
  <c r="J30" i="170" s="1"/>
  <c r="I29" i="170"/>
  <c r="J29" i="170" s="1"/>
  <c r="I28" i="170"/>
  <c r="J28" i="170" s="1"/>
  <c r="I27" i="170"/>
  <c r="J27" i="170" s="1"/>
  <c r="I26" i="170"/>
  <c r="J26" i="170" s="1"/>
  <c r="I25" i="170"/>
  <c r="J25" i="170" s="1"/>
  <c r="I24" i="170"/>
  <c r="J24" i="170" s="1"/>
  <c r="I23" i="170"/>
  <c r="J23" i="170" s="1"/>
  <c r="I22" i="170"/>
  <c r="J22" i="170" s="1"/>
  <c r="I21" i="170"/>
  <c r="J21" i="170" s="1"/>
  <c r="I20" i="170"/>
  <c r="J20" i="170" s="1"/>
  <c r="I19" i="170"/>
  <c r="J19" i="170" s="1"/>
  <c r="I18" i="170"/>
  <c r="J18" i="170" s="1"/>
  <c r="I17" i="170"/>
  <c r="J17" i="170" s="1"/>
  <c r="J16" i="170"/>
  <c r="I16" i="170"/>
  <c r="I15" i="170"/>
  <c r="J15" i="170" s="1"/>
  <c r="I14" i="170"/>
  <c r="J14" i="170" s="1"/>
  <c r="I13" i="170"/>
  <c r="J13" i="170" s="1"/>
  <c r="I12" i="170"/>
  <c r="J12" i="170" s="1"/>
  <c r="I11" i="170"/>
  <c r="J11" i="170" s="1"/>
  <c r="I10" i="170"/>
  <c r="J10" i="170" s="1"/>
  <c r="I9" i="170"/>
  <c r="J9" i="170" s="1"/>
  <c r="I8" i="170"/>
  <c r="J8" i="170" s="1"/>
  <c r="I7" i="170"/>
  <c r="J7" i="170" s="1"/>
  <c r="I6" i="170"/>
  <c r="J6" i="170" s="1"/>
  <c r="I5" i="170"/>
  <c r="J5" i="170" s="1"/>
  <c r="I4" i="170"/>
  <c r="J4" i="170" s="1"/>
  <c r="I103" i="168"/>
  <c r="J103" i="168" s="1"/>
  <c r="I102" i="168"/>
  <c r="J102" i="168" s="1"/>
  <c r="I101" i="168"/>
  <c r="J101" i="168" s="1"/>
  <c r="I100" i="168"/>
  <c r="J100" i="168" s="1"/>
  <c r="I99" i="168"/>
  <c r="J99" i="168" s="1"/>
  <c r="I98" i="168"/>
  <c r="J98" i="168" s="1"/>
  <c r="I97" i="168"/>
  <c r="J97" i="168" s="1"/>
  <c r="I96" i="168"/>
  <c r="J96" i="168" s="1"/>
  <c r="I95" i="168"/>
  <c r="J95" i="168" s="1"/>
  <c r="I94" i="168"/>
  <c r="J94" i="168" s="1"/>
  <c r="I93" i="168"/>
  <c r="J93" i="168" s="1"/>
  <c r="I92" i="168"/>
  <c r="J92" i="168" s="1"/>
  <c r="I91" i="168"/>
  <c r="J91" i="168" s="1"/>
  <c r="I90" i="168"/>
  <c r="J90" i="168" s="1"/>
  <c r="I89" i="168"/>
  <c r="J89" i="168" s="1"/>
  <c r="I88" i="168"/>
  <c r="J88" i="168" s="1"/>
  <c r="I87" i="168"/>
  <c r="J87" i="168" s="1"/>
  <c r="I86" i="168"/>
  <c r="J86" i="168" s="1"/>
  <c r="I85" i="168"/>
  <c r="J85" i="168" s="1"/>
  <c r="I84" i="168"/>
  <c r="J84" i="168" s="1"/>
  <c r="I83" i="168"/>
  <c r="J83" i="168" s="1"/>
  <c r="I82" i="168"/>
  <c r="J82" i="168" s="1"/>
  <c r="I81" i="168"/>
  <c r="J81" i="168" s="1"/>
  <c r="I80" i="168"/>
  <c r="J80" i="168" s="1"/>
  <c r="I79" i="168"/>
  <c r="J79" i="168" s="1"/>
  <c r="I78" i="168"/>
  <c r="J78" i="168" s="1"/>
  <c r="I77" i="168"/>
  <c r="J77" i="168" s="1"/>
  <c r="I76" i="168"/>
  <c r="J76" i="168" s="1"/>
  <c r="I75" i="168"/>
  <c r="J75" i="168" s="1"/>
  <c r="I74" i="168"/>
  <c r="J74" i="168" s="1"/>
  <c r="I73" i="168"/>
  <c r="J73" i="168" s="1"/>
  <c r="J72" i="168"/>
  <c r="I72" i="168"/>
  <c r="I71" i="168"/>
  <c r="J71" i="168" s="1"/>
  <c r="I70" i="168"/>
  <c r="J70" i="168" s="1"/>
  <c r="I69" i="168"/>
  <c r="J69" i="168" s="1"/>
  <c r="I68" i="168"/>
  <c r="J68" i="168" s="1"/>
  <c r="I67" i="168"/>
  <c r="J67" i="168" s="1"/>
  <c r="I66" i="168"/>
  <c r="J66" i="168" s="1"/>
  <c r="I65" i="168"/>
  <c r="J65" i="168" s="1"/>
  <c r="I64" i="168"/>
  <c r="J64" i="168" s="1"/>
  <c r="I63" i="168"/>
  <c r="J63" i="168" s="1"/>
  <c r="I62" i="168"/>
  <c r="J62" i="168" s="1"/>
  <c r="I61" i="168"/>
  <c r="J61" i="168" s="1"/>
  <c r="I60" i="168"/>
  <c r="J60" i="168" s="1"/>
  <c r="I59" i="168"/>
  <c r="J59" i="168" s="1"/>
  <c r="I58" i="168"/>
  <c r="J58" i="168" s="1"/>
  <c r="I57" i="168"/>
  <c r="J57" i="168" s="1"/>
  <c r="I56" i="168"/>
  <c r="J56" i="168" s="1"/>
  <c r="I55" i="168"/>
  <c r="J55" i="168" s="1"/>
  <c r="I54" i="168"/>
  <c r="J54" i="168" s="1"/>
  <c r="I53" i="168"/>
  <c r="J53" i="168" s="1"/>
  <c r="I52" i="168"/>
  <c r="J52" i="168" s="1"/>
  <c r="I51" i="168"/>
  <c r="J51" i="168" s="1"/>
  <c r="I50" i="168"/>
  <c r="J50" i="168" s="1"/>
  <c r="I49" i="168"/>
  <c r="J49" i="168" s="1"/>
  <c r="I48" i="168"/>
  <c r="J48" i="168" s="1"/>
  <c r="I47" i="168"/>
  <c r="J47" i="168" s="1"/>
  <c r="I46" i="168"/>
  <c r="J46" i="168" s="1"/>
  <c r="I45" i="168"/>
  <c r="J45" i="168" s="1"/>
  <c r="I44" i="168"/>
  <c r="J44" i="168" s="1"/>
  <c r="I43" i="168"/>
  <c r="J43" i="168" s="1"/>
  <c r="I42" i="168"/>
  <c r="J42" i="168" s="1"/>
  <c r="I41" i="168"/>
  <c r="J41" i="168" s="1"/>
  <c r="J40" i="168"/>
  <c r="I40" i="168"/>
  <c r="I39" i="168"/>
  <c r="J39" i="168" s="1"/>
  <c r="I38" i="168"/>
  <c r="J38" i="168" s="1"/>
  <c r="I37" i="168"/>
  <c r="J37" i="168" s="1"/>
  <c r="I36" i="168"/>
  <c r="J36" i="168" s="1"/>
  <c r="I35" i="168"/>
  <c r="J35" i="168" s="1"/>
  <c r="I34" i="168"/>
  <c r="J34" i="168" s="1"/>
  <c r="I33" i="168"/>
  <c r="J33" i="168" s="1"/>
  <c r="I32" i="168"/>
  <c r="J32" i="168" s="1"/>
  <c r="I31" i="168"/>
  <c r="J31" i="168" s="1"/>
  <c r="I30" i="168"/>
  <c r="J30" i="168" s="1"/>
  <c r="I29" i="168"/>
  <c r="J29" i="168" s="1"/>
  <c r="I28" i="168"/>
  <c r="J28" i="168" s="1"/>
  <c r="I27" i="168"/>
  <c r="J27" i="168" s="1"/>
  <c r="I26" i="168"/>
  <c r="J26" i="168" s="1"/>
  <c r="I25" i="168"/>
  <c r="J25" i="168" s="1"/>
  <c r="I24" i="168"/>
  <c r="J24" i="168" s="1"/>
  <c r="I23" i="168"/>
  <c r="J23" i="168" s="1"/>
  <c r="I22" i="168"/>
  <c r="J22" i="168" s="1"/>
  <c r="I21" i="168"/>
  <c r="J21" i="168" s="1"/>
  <c r="I20" i="168"/>
  <c r="J20" i="168" s="1"/>
  <c r="I19" i="168"/>
  <c r="J19" i="168" s="1"/>
  <c r="I18" i="168"/>
  <c r="J18" i="168" s="1"/>
  <c r="I17" i="168"/>
  <c r="J17" i="168" s="1"/>
  <c r="J16" i="168"/>
  <c r="I16" i="168"/>
  <c r="I15" i="168"/>
  <c r="J15" i="168" s="1"/>
  <c r="I14" i="168"/>
  <c r="J14" i="168" s="1"/>
  <c r="I13" i="168"/>
  <c r="J13" i="168" s="1"/>
  <c r="I12" i="168"/>
  <c r="J12" i="168" s="1"/>
  <c r="I11" i="168"/>
  <c r="J11" i="168" s="1"/>
  <c r="I10" i="168"/>
  <c r="J10" i="168" s="1"/>
  <c r="I9" i="168"/>
  <c r="J9" i="168" s="1"/>
  <c r="J8" i="168"/>
  <c r="I8" i="168"/>
  <c r="I7" i="168"/>
  <c r="J7" i="168" s="1"/>
  <c r="I6" i="168"/>
  <c r="J6" i="168" s="1"/>
  <c r="I5" i="168"/>
  <c r="J5" i="168" s="1"/>
  <c r="I4" i="168"/>
  <c r="J4" i="168" s="1"/>
  <c r="I103" i="167"/>
  <c r="J103" i="167" s="1"/>
  <c r="I102" i="167"/>
  <c r="J102" i="167" s="1"/>
  <c r="I101" i="167"/>
  <c r="J101" i="167" s="1"/>
  <c r="I100" i="167"/>
  <c r="J100" i="167" s="1"/>
  <c r="I99" i="167"/>
  <c r="J99" i="167" s="1"/>
  <c r="I98" i="167"/>
  <c r="J98" i="167" s="1"/>
  <c r="I97" i="167"/>
  <c r="J97" i="167" s="1"/>
  <c r="I96" i="167"/>
  <c r="J96" i="167" s="1"/>
  <c r="I95" i="167"/>
  <c r="J95" i="167" s="1"/>
  <c r="I94" i="167"/>
  <c r="J94" i="167" s="1"/>
  <c r="I93" i="167"/>
  <c r="J93" i="167" s="1"/>
  <c r="J92" i="167"/>
  <c r="I92" i="167"/>
  <c r="I91" i="167"/>
  <c r="J91" i="167" s="1"/>
  <c r="I90" i="167"/>
  <c r="J90" i="167" s="1"/>
  <c r="I89" i="167"/>
  <c r="J89" i="167" s="1"/>
  <c r="J88" i="167"/>
  <c r="I88" i="167"/>
  <c r="I87" i="167"/>
  <c r="J87" i="167" s="1"/>
  <c r="I86" i="167"/>
  <c r="J86" i="167" s="1"/>
  <c r="I85" i="167"/>
  <c r="J85" i="167" s="1"/>
  <c r="I84" i="167"/>
  <c r="J84" i="167" s="1"/>
  <c r="I83" i="167"/>
  <c r="J83" i="167" s="1"/>
  <c r="I82" i="167"/>
  <c r="J82" i="167" s="1"/>
  <c r="I81" i="167"/>
  <c r="J81" i="167" s="1"/>
  <c r="I80" i="167"/>
  <c r="J80" i="167" s="1"/>
  <c r="I79" i="167"/>
  <c r="J79" i="167" s="1"/>
  <c r="I78" i="167"/>
  <c r="J78" i="167" s="1"/>
  <c r="I77" i="167"/>
  <c r="J77" i="167" s="1"/>
  <c r="J76" i="167"/>
  <c r="I76" i="167"/>
  <c r="I75" i="167"/>
  <c r="J75" i="167" s="1"/>
  <c r="I74" i="167"/>
  <c r="J74" i="167" s="1"/>
  <c r="I73" i="167"/>
  <c r="J73" i="167" s="1"/>
  <c r="J72" i="167"/>
  <c r="I72" i="167"/>
  <c r="I71" i="167"/>
  <c r="J71" i="167" s="1"/>
  <c r="I70" i="167"/>
  <c r="J70" i="167" s="1"/>
  <c r="I69" i="167"/>
  <c r="J69" i="167" s="1"/>
  <c r="I68" i="167"/>
  <c r="J68" i="167" s="1"/>
  <c r="I67" i="167"/>
  <c r="J67" i="167" s="1"/>
  <c r="I66" i="167"/>
  <c r="J66" i="167" s="1"/>
  <c r="I65" i="167"/>
  <c r="J65" i="167" s="1"/>
  <c r="I64" i="167"/>
  <c r="J64" i="167" s="1"/>
  <c r="I63" i="167"/>
  <c r="J63" i="167" s="1"/>
  <c r="I62" i="167"/>
  <c r="J62" i="167" s="1"/>
  <c r="I61" i="167"/>
  <c r="J61" i="167" s="1"/>
  <c r="J60" i="167"/>
  <c r="I60" i="167"/>
  <c r="I59" i="167"/>
  <c r="J59" i="167" s="1"/>
  <c r="I58" i="167"/>
  <c r="J58" i="167" s="1"/>
  <c r="I57" i="167"/>
  <c r="J57" i="167" s="1"/>
  <c r="J56" i="167"/>
  <c r="I56" i="167"/>
  <c r="I55" i="167"/>
  <c r="J55" i="167" s="1"/>
  <c r="I54" i="167"/>
  <c r="J54" i="167" s="1"/>
  <c r="I53" i="167"/>
  <c r="J53" i="167" s="1"/>
  <c r="I52" i="167"/>
  <c r="J52" i="167" s="1"/>
  <c r="I51" i="167"/>
  <c r="J51" i="167" s="1"/>
  <c r="I50" i="167"/>
  <c r="J50" i="167" s="1"/>
  <c r="I49" i="167"/>
  <c r="J49" i="167" s="1"/>
  <c r="I48" i="167"/>
  <c r="J48" i="167" s="1"/>
  <c r="I47" i="167"/>
  <c r="J47" i="167" s="1"/>
  <c r="I46" i="167"/>
  <c r="J46" i="167" s="1"/>
  <c r="I45" i="167"/>
  <c r="J45" i="167" s="1"/>
  <c r="J44" i="167"/>
  <c r="I44" i="167"/>
  <c r="I43" i="167"/>
  <c r="J43" i="167" s="1"/>
  <c r="I42" i="167"/>
  <c r="J42" i="167" s="1"/>
  <c r="I41" i="167"/>
  <c r="J41" i="167" s="1"/>
  <c r="J40" i="167"/>
  <c r="I40" i="167"/>
  <c r="I39" i="167"/>
  <c r="J39" i="167" s="1"/>
  <c r="I38" i="167"/>
  <c r="J38" i="167" s="1"/>
  <c r="I37" i="167"/>
  <c r="J37" i="167" s="1"/>
  <c r="I36" i="167"/>
  <c r="J36" i="167" s="1"/>
  <c r="I35" i="167"/>
  <c r="J35" i="167" s="1"/>
  <c r="I34" i="167"/>
  <c r="J34" i="167" s="1"/>
  <c r="I33" i="167"/>
  <c r="J33" i="167" s="1"/>
  <c r="I32" i="167"/>
  <c r="J32" i="167" s="1"/>
  <c r="I31" i="167"/>
  <c r="J31" i="167" s="1"/>
  <c r="I30" i="167"/>
  <c r="J30" i="167" s="1"/>
  <c r="I29" i="167"/>
  <c r="J29" i="167" s="1"/>
  <c r="J28" i="167"/>
  <c r="I28" i="167"/>
  <c r="I27" i="167"/>
  <c r="J27" i="167" s="1"/>
  <c r="I26" i="167"/>
  <c r="J26" i="167" s="1"/>
  <c r="I25" i="167"/>
  <c r="J25" i="167" s="1"/>
  <c r="J24" i="167"/>
  <c r="I24" i="167"/>
  <c r="I23" i="167"/>
  <c r="J23" i="167" s="1"/>
  <c r="I22" i="167"/>
  <c r="J22" i="167" s="1"/>
  <c r="I21" i="167"/>
  <c r="J21" i="167" s="1"/>
  <c r="I20" i="167"/>
  <c r="J20" i="167" s="1"/>
  <c r="I19" i="167"/>
  <c r="J19" i="167" s="1"/>
  <c r="I18" i="167"/>
  <c r="J18" i="167" s="1"/>
  <c r="I17" i="167"/>
  <c r="J17" i="167" s="1"/>
  <c r="I16" i="167"/>
  <c r="J16" i="167" s="1"/>
  <c r="I15" i="167"/>
  <c r="J15" i="167" s="1"/>
  <c r="I14" i="167"/>
  <c r="J14" i="167" s="1"/>
  <c r="I13" i="167"/>
  <c r="J13" i="167" s="1"/>
  <c r="J12" i="167"/>
  <c r="I12" i="167"/>
  <c r="I11" i="167"/>
  <c r="J11" i="167" s="1"/>
  <c r="I10" i="167"/>
  <c r="J10" i="167" s="1"/>
  <c r="I9" i="167"/>
  <c r="J9" i="167" s="1"/>
  <c r="J8" i="167"/>
  <c r="I8" i="167"/>
  <c r="I7" i="167"/>
  <c r="J7" i="167" s="1"/>
  <c r="I6" i="167"/>
  <c r="J6" i="167" s="1"/>
  <c r="I5" i="167"/>
  <c r="J5" i="167" s="1"/>
  <c r="I4" i="167"/>
  <c r="J4" i="167" s="1"/>
  <c r="I103" i="163"/>
  <c r="I103" i="172" s="1"/>
  <c r="I5" i="163"/>
  <c r="I5" i="172" s="1"/>
  <c r="I6" i="163"/>
  <c r="I6" i="172" s="1"/>
  <c r="I7" i="163"/>
  <c r="I7" i="172" s="1"/>
  <c r="I8" i="163"/>
  <c r="I8" i="172" s="1"/>
  <c r="I9" i="163"/>
  <c r="I9" i="172" s="1"/>
  <c r="I10" i="163"/>
  <c r="I10" i="172" s="1"/>
  <c r="L10" i="172" s="1"/>
  <c r="I11" i="163"/>
  <c r="I11" i="172" s="1"/>
  <c r="I12" i="163"/>
  <c r="I12" i="172" s="1"/>
  <c r="I13" i="163"/>
  <c r="I13" i="172" s="1"/>
  <c r="I14" i="163"/>
  <c r="I14" i="172" s="1"/>
  <c r="I15" i="163"/>
  <c r="I16" i="163"/>
  <c r="I16" i="172" s="1"/>
  <c r="I17" i="163"/>
  <c r="I17" i="172" s="1"/>
  <c r="I18" i="163"/>
  <c r="J18" i="163" s="1"/>
  <c r="I19" i="163"/>
  <c r="I20" i="163"/>
  <c r="I20" i="172" s="1"/>
  <c r="I21" i="163"/>
  <c r="I21" i="172" s="1"/>
  <c r="I22" i="163"/>
  <c r="J22" i="163" s="1"/>
  <c r="I23" i="163"/>
  <c r="I24" i="163"/>
  <c r="I24" i="172" s="1"/>
  <c r="I25" i="163"/>
  <c r="I25" i="172" s="1"/>
  <c r="I26" i="163"/>
  <c r="I26" i="172" s="1"/>
  <c r="L26" i="172" s="1"/>
  <c r="I27" i="163"/>
  <c r="I28" i="163"/>
  <c r="I28" i="172" s="1"/>
  <c r="I29" i="163"/>
  <c r="I29" i="172" s="1"/>
  <c r="I30" i="163"/>
  <c r="I30" i="172" s="1"/>
  <c r="I31" i="163"/>
  <c r="I32" i="163"/>
  <c r="I32" i="172" s="1"/>
  <c r="I33" i="163"/>
  <c r="I33" i="172" s="1"/>
  <c r="I34" i="163"/>
  <c r="J34" i="163" s="1"/>
  <c r="I35" i="163"/>
  <c r="I36" i="163"/>
  <c r="I36" i="172" s="1"/>
  <c r="I37" i="163"/>
  <c r="I37" i="172" s="1"/>
  <c r="I38" i="163"/>
  <c r="J38" i="163" s="1"/>
  <c r="I39" i="163"/>
  <c r="I40" i="163"/>
  <c r="I40" i="172" s="1"/>
  <c r="I41" i="163"/>
  <c r="I41" i="172" s="1"/>
  <c r="I42" i="163"/>
  <c r="I42" i="172" s="1"/>
  <c r="L42" i="172" s="1"/>
  <c r="I43" i="163"/>
  <c r="I44" i="163"/>
  <c r="I44" i="172" s="1"/>
  <c r="I45" i="163"/>
  <c r="I45" i="172" s="1"/>
  <c r="I46" i="163"/>
  <c r="I46" i="172" s="1"/>
  <c r="I47" i="163"/>
  <c r="I48" i="163"/>
  <c r="I48" i="172" s="1"/>
  <c r="I49" i="163"/>
  <c r="I49" i="172" s="1"/>
  <c r="I50" i="163"/>
  <c r="J50" i="163" s="1"/>
  <c r="I51" i="163"/>
  <c r="I52" i="163"/>
  <c r="I52" i="172" s="1"/>
  <c r="I53" i="163"/>
  <c r="I53" i="172" s="1"/>
  <c r="I54" i="163"/>
  <c r="J54" i="163" s="1"/>
  <c r="I55" i="163"/>
  <c r="I56" i="163"/>
  <c r="I56" i="172" s="1"/>
  <c r="I57" i="163"/>
  <c r="I57" i="172" s="1"/>
  <c r="I58" i="163"/>
  <c r="I58" i="172" s="1"/>
  <c r="L58" i="172" s="1"/>
  <c r="I59" i="163"/>
  <c r="I60" i="163"/>
  <c r="I60" i="172" s="1"/>
  <c r="I61" i="163"/>
  <c r="I61" i="172" s="1"/>
  <c r="I62" i="163"/>
  <c r="I62" i="172" s="1"/>
  <c r="I63" i="163"/>
  <c r="I64" i="163"/>
  <c r="I64" i="172" s="1"/>
  <c r="I65" i="163"/>
  <c r="I65" i="172" s="1"/>
  <c r="I66" i="163"/>
  <c r="J66" i="163" s="1"/>
  <c r="I67" i="163"/>
  <c r="I68" i="163"/>
  <c r="I68" i="172" s="1"/>
  <c r="I69" i="163"/>
  <c r="I69" i="172" s="1"/>
  <c r="I70" i="163"/>
  <c r="J70" i="163" s="1"/>
  <c r="I71" i="163"/>
  <c r="I72" i="163"/>
  <c r="I72" i="172" s="1"/>
  <c r="I73" i="163"/>
  <c r="I73" i="172" s="1"/>
  <c r="I74" i="163"/>
  <c r="I74" i="172" s="1"/>
  <c r="L74" i="172" s="1"/>
  <c r="I75" i="163"/>
  <c r="I76" i="163"/>
  <c r="I76" i="172" s="1"/>
  <c r="I77" i="163"/>
  <c r="I77" i="172" s="1"/>
  <c r="I78" i="163"/>
  <c r="I78" i="172" s="1"/>
  <c r="I79" i="163"/>
  <c r="I80" i="163"/>
  <c r="I80" i="172" s="1"/>
  <c r="I81" i="163"/>
  <c r="I81" i="172" s="1"/>
  <c r="I82" i="163"/>
  <c r="J82" i="163" s="1"/>
  <c r="I83" i="163"/>
  <c r="I84" i="163"/>
  <c r="I84" i="172" s="1"/>
  <c r="I85" i="163"/>
  <c r="I85" i="172" s="1"/>
  <c r="I86" i="163"/>
  <c r="J86" i="163" s="1"/>
  <c r="I87" i="163"/>
  <c r="I88" i="163"/>
  <c r="I88" i="172" s="1"/>
  <c r="I89" i="163"/>
  <c r="I89" i="172" s="1"/>
  <c r="I90" i="163"/>
  <c r="I90" i="172" s="1"/>
  <c r="L90" i="172" s="1"/>
  <c r="I91" i="163"/>
  <c r="I92" i="163"/>
  <c r="I92" i="172" s="1"/>
  <c r="I93" i="163"/>
  <c r="I93" i="172" s="1"/>
  <c r="I94" i="163"/>
  <c r="I94" i="172" s="1"/>
  <c r="I95" i="163"/>
  <c r="I96" i="163"/>
  <c r="I96" i="172" s="1"/>
  <c r="I97" i="163"/>
  <c r="I97" i="172" s="1"/>
  <c r="I98" i="163"/>
  <c r="J98" i="163" s="1"/>
  <c r="I99" i="163"/>
  <c r="I100" i="163"/>
  <c r="I100" i="172" s="1"/>
  <c r="I101" i="163"/>
  <c r="I101" i="172" s="1"/>
  <c r="I102" i="163"/>
  <c r="J102" i="163" s="1"/>
  <c r="J103" i="163"/>
  <c r="I4" i="163"/>
  <c r="I4" i="172" s="1"/>
  <c r="J16" i="163"/>
  <c r="J20" i="163"/>
  <c r="J24" i="163"/>
  <c r="J26" i="163"/>
  <c r="J28" i="163"/>
  <c r="J29" i="163"/>
  <c r="J30" i="163"/>
  <c r="J32" i="163"/>
  <c r="J36" i="163"/>
  <c r="J40" i="163"/>
  <c r="J42" i="163"/>
  <c r="J44" i="163"/>
  <c r="J46" i="163"/>
  <c r="J48" i="163"/>
  <c r="J56" i="163"/>
  <c r="J58" i="163"/>
  <c r="J60" i="163"/>
  <c r="J61" i="163"/>
  <c r="J62" i="163"/>
  <c r="J68" i="163"/>
  <c r="J74" i="163"/>
  <c r="J78" i="163"/>
  <c r="J80" i="163"/>
  <c r="J88" i="163"/>
  <c r="J90" i="163"/>
  <c r="J92" i="163"/>
  <c r="J93" i="163"/>
  <c r="J94" i="163"/>
  <c r="J100" i="163"/>
  <c r="L62" i="172" l="1"/>
  <c r="J62" i="172"/>
  <c r="L14" i="172"/>
  <c r="J14" i="172"/>
  <c r="L78" i="172"/>
  <c r="J78" i="172"/>
  <c r="L30" i="172"/>
  <c r="J30" i="172"/>
  <c r="L94" i="172"/>
  <c r="J94" i="172"/>
  <c r="L46" i="172"/>
  <c r="J46" i="172"/>
  <c r="L6" i="172"/>
  <c r="J6" i="172"/>
  <c r="J97" i="163"/>
  <c r="J85" i="163"/>
  <c r="J73" i="163"/>
  <c r="J65" i="163"/>
  <c r="J41" i="163"/>
  <c r="J33" i="163"/>
  <c r="J101" i="163"/>
  <c r="J89" i="163"/>
  <c r="J81" i="163"/>
  <c r="J76" i="163"/>
  <c r="J69" i="163"/>
  <c r="J57" i="163"/>
  <c r="J49" i="163"/>
  <c r="J37" i="163"/>
  <c r="J25" i="163"/>
  <c r="J17" i="163"/>
  <c r="I102" i="172"/>
  <c r="L102" i="172" s="1"/>
  <c r="I86" i="172"/>
  <c r="L86" i="172" s="1"/>
  <c r="I70" i="172"/>
  <c r="L70" i="172" s="1"/>
  <c r="I54" i="172"/>
  <c r="I38" i="172"/>
  <c r="I22" i="172"/>
  <c r="J21" i="163"/>
  <c r="J53" i="163"/>
  <c r="J4" i="163"/>
  <c r="J96" i="163"/>
  <c r="J84" i="163"/>
  <c r="J77" i="163"/>
  <c r="J72" i="163"/>
  <c r="J64" i="163"/>
  <c r="J52" i="163"/>
  <c r="J45" i="163"/>
  <c r="L96" i="172"/>
  <c r="J96" i="172"/>
  <c r="J99" i="163"/>
  <c r="I99" i="172"/>
  <c r="J95" i="163"/>
  <c r="I95" i="172"/>
  <c r="J91" i="163"/>
  <c r="I91" i="172"/>
  <c r="J87" i="163"/>
  <c r="I87" i="172"/>
  <c r="J83" i="163"/>
  <c r="I83" i="172"/>
  <c r="J79" i="163"/>
  <c r="I79" i="172"/>
  <c r="J75" i="163"/>
  <c r="I75" i="172"/>
  <c r="J71" i="163"/>
  <c r="I71" i="172"/>
  <c r="J67" i="163"/>
  <c r="I67" i="172"/>
  <c r="J63" i="163"/>
  <c r="I63" i="172"/>
  <c r="J59" i="163"/>
  <c r="I59" i="172"/>
  <c r="J55" i="163"/>
  <c r="I55" i="172"/>
  <c r="J51" i="163"/>
  <c r="I51" i="172"/>
  <c r="J47" i="163"/>
  <c r="I47" i="172"/>
  <c r="J43" i="163"/>
  <c r="I43" i="172"/>
  <c r="J39" i="163"/>
  <c r="I39" i="172"/>
  <c r="J35" i="163"/>
  <c r="I35" i="172"/>
  <c r="J31" i="163"/>
  <c r="I31" i="172"/>
  <c r="J27" i="163"/>
  <c r="I27" i="172"/>
  <c r="J23" i="163"/>
  <c r="I23" i="172"/>
  <c r="J19" i="163"/>
  <c r="I19" i="172"/>
  <c r="J15" i="163"/>
  <c r="I15" i="172"/>
  <c r="J11" i="172"/>
  <c r="L11" i="172"/>
  <c r="J7" i="172"/>
  <c r="L7" i="172"/>
  <c r="J90" i="172"/>
  <c r="J74" i="172"/>
  <c r="J58" i="172"/>
  <c r="J42" i="172"/>
  <c r="J26" i="172"/>
  <c r="J10" i="172"/>
  <c r="L101" i="172"/>
  <c r="J101" i="172"/>
  <c r="L97" i="172"/>
  <c r="J97" i="172"/>
  <c r="L93" i="172"/>
  <c r="J93" i="172"/>
  <c r="L89" i="172"/>
  <c r="J89" i="172"/>
  <c r="L85" i="172"/>
  <c r="J85" i="172"/>
  <c r="L81" i="172"/>
  <c r="J81" i="172"/>
  <c r="L77" i="172"/>
  <c r="J77" i="172"/>
  <c r="L73" i="172"/>
  <c r="J73" i="172"/>
  <c r="L69" i="172"/>
  <c r="J69" i="172"/>
  <c r="L65" i="172"/>
  <c r="J65" i="172"/>
  <c r="L61" i="172"/>
  <c r="J61" i="172"/>
  <c r="L57" i="172"/>
  <c r="J57" i="172"/>
  <c r="L53" i="172"/>
  <c r="J53" i="172"/>
  <c r="L49" i="172"/>
  <c r="J49" i="172"/>
  <c r="L45" i="172"/>
  <c r="J45" i="172"/>
  <c r="L41" i="172"/>
  <c r="J41" i="172"/>
  <c r="L37" i="172"/>
  <c r="J37" i="172"/>
  <c r="L33" i="172"/>
  <c r="J33" i="172"/>
  <c r="L29" i="172"/>
  <c r="J29" i="172"/>
  <c r="L25" i="172"/>
  <c r="J25" i="172"/>
  <c r="L21" i="172"/>
  <c r="J21" i="172"/>
  <c r="L17" i="172"/>
  <c r="J17" i="172"/>
  <c r="L13" i="172"/>
  <c r="J13" i="172"/>
  <c r="L9" i="172"/>
  <c r="J9" i="172"/>
  <c r="L5" i="172"/>
  <c r="J5" i="172"/>
  <c r="J86" i="172"/>
  <c r="J70" i="172"/>
  <c r="L4" i="172"/>
  <c r="J4" i="172"/>
  <c r="L100" i="172"/>
  <c r="J100" i="172"/>
  <c r="L92" i="172"/>
  <c r="J92" i="172"/>
  <c r="L88" i="172"/>
  <c r="J88" i="172"/>
  <c r="L84" i="172"/>
  <c r="J84" i="172"/>
  <c r="L80" i="172"/>
  <c r="J80" i="172"/>
  <c r="L76" i="172"/>
  <c r="J76" i="172"/>
  <c r="L72" i="172"/>
  <c r="J72" i="172"/>
  <c r="L68" i="172"/>
  <c r="J68" i="172"/>
  <c r="L64" i="172"/>
  <c r="J64" i="172"/>
  <c r="L60" i="172"/>
  <c r="J60" i="172"/>
  <c r="L56" i="172"/>
  <c r="J56" i="172"/>
  <c r="L52" i="172"/>
  <c r="J52" i="172"/>
  <c r="L48" i="172"/>
  <c r="J48" i="172"/>
  <c r="L44" i="172"/>
  <c r="J44" i="172"/>
  <c r="L40" i="172"/>
  <c r="J40" i="172"/>
  <c r="L36" i="172"/>
  <c r="J36" i="172"/>
  <c r="L32" i="172"/>
  <c r="J32" i="172"/>
  <c r="L28" i="172"/>
  <c r="J28" i="172"/>
  <c r="L24" i="172"/>
  <c r="J24" i="172"/>
  <c r="L20" i="172"/>
  <c r="J20" i="172"/>
  <c r="L16" i="172"/>
  <c r="J16" i="172"/>
  <c r="L12" i="172"/>
  <c r="J12" i="172"/>
  <c r="L8" i="172"/>
  <c r="J8" i="172"/>
  <c r="J103" i="172"/>
  <c r="L103" i="172"/>
  <c r="J98" i="172"/>
  <c r="J82" i="172"/>
  <c r="J66" i="172"/>
  <c r="J50" i="172"/>
  <c r="J34" i="172"/>
  <c r="J18" i="172"/>
  <c r="J12" i="163"/>
  <c r="J13" i="163"/>
  <c r="J14" i="163"/>
  <c r="J5" i="163"/>
  <c r="J6" i="163"/>
  <c r="J7" i="163"/>
  <c r="J8" i="163"/>
  <c r="J9" i="163"/>
  <c r="J10" i="163"/>
  <c r="J11" i="163"/>
  <c r="L22" i="172" l="1"/>
  <c r="J22" i="172"/>
  <c r="L54" i="172"/>
  <c r="J54" i="172"/>
  <c r="L38" i="172"/>
  <c r="J38" i="172"/>
  <c r="J102" i="172"/>
  <c r="J19" i="172"/>
  <c r="L19" i="172"/>
  <c r="J27" i="172"/>
  <c r="L27" i="172"/>
  <c r="J35" i="172"/>
  <c r="L35" i="172"/>
  <c r="J43" i="172"/>
  <c r="L43" i="172"/>
  <c r="J51" i="172"/>
  <c r="L51" i="172"/>
  <c r="J59" i="172"/>
  <c r="L59" i="172"/>
  <c r="J67" i="172"/>
  <c r="L67" i="172"/>
  <c r="J75" i="172"/>
  <c r="L75" i="172"/>
  <c r="J83" i="172"/>
  <c r="L83" i="172"/>
  <c r="J91" i="172"/>
  <c r="L91" i="172"/>
  <c r="J99" i="172"/>
  <c r="L99" i="172"/>
  <c r="J23" i="172"/>
  <c r="L23" i="172"/>
  <c r="J39" i="172"/>
  <c r="L39" i="172"/>
  <c r="J47" i="172"/>
  <c r="L47" i="172"/>
  <c r="J63" i="172"/>
  <c r="L63" i="172"/>
  <c r="J71" i="172"/>
  <c r="L71" i="172"/>
  <c r="J79" i="172"/>
  <c r="L79" i="172"/>
  <c r="J87" i="172"/>
  <c r="L87" i="172"/>
  <c r="J95" i="172"/>
  <c r="L95" i="172"/>
  <c r="J15" i="172"/>
  <c r="L15" i="172"/>
  <c r="J31" i="172"/>
  <c r="L31" i="172"/>
  <c r="J55" i="172"/>
  <c r="L55" i="172"/>
  <c r="L104" i="172" l="1"/>
  <c r="L111" i="172" s="1"/>
  <c r="L113" i="172" s="1"/>
</calcChain>
</file>

<file path=xl/sharedStrings.xml><?xml version="1.0" encoding="utf-8"?>
<sst xmlns="http://schemas.openxmlformats.org/spreadsheetml/2006/main" count="1264" uniqueCount="146">
  <si>
    <t>LOTE</t>
  </si>
  <si>
    <t>...../...../......</t>
  </si>
  <si>
    <t>FORNECEDOR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</si>
  <si>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</si>
  <si>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</si>
  <si>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</si>
  <si>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</si>
  <si>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</si>
  <si>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</si>
  <si>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</si>
  <si>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</si>
  <si>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</si>
  <si>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</si>
  <si>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</si>
  <si>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</si>
  <si>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</si>
  <si>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</si>
  <si>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</si>
  <si>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</si>
  <si>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</si>
  <si>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</si>
  <si>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</si>
  <si>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</si>
  <si>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</si>
  <si>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</si>
  <si>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</si>
  <si>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</si>
  <si>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</si>
  <si>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</si>
  <si>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</si>
  <si>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</si>
  <si>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</si>
  <si>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</si>
  <si>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</si>
  <si>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ITEM</t>
  </si>
  <si>
    <t>CENTRO PARTICIPANTE: CEFID</t>
  </si>
  <si>
    <t>CENTRO PARTICIPANTE: CERES</t>
  </si>
  <si>
    <t>CENTRO PARTICIPANTE: CCT</t>
  </si>
  <si>
    <t>CENTRO PARTICIPANTE: GESTOR</t>
  </si>
  <si>
    <t>OBJETO: AQUISIÇÃO DE PEÇAS PARA ACADEMIAS DA UDESC</t>
  </si>
  <si>
    <t xml:space="preserve"> AF/OS nº  xxxx/2017 Qtde. DT</t>
  </si>
  <si>
    <t>CENTRO PARTICIPANTE: Reitoria</t>
  </si>
  <si>
    <t>JACKSON DA SILVA STUDIO - ME. CNPJ: 16.600.308/0001-08</t>
  </si>
  <si>
    <t xml:space="preserve">Bike vertical Embreex modelo Athenas </t>
  </si>
  <si>
    <t>Motor de elevação do banco marca ZET</t>
  </si>
  <si>
    <t>Peça</t>
  </si>
  <si>
    <t>Sensor de velocidade e tempo</t>
  </si>
  <si>
    <t>Motor de força 370</t>
  </si>
  <si>
    <t xml:space="preserve">Painel bike 370 </t>
  </si>
  <si>
    <t>Pedal</t>
  </si>
  <si>
    <t>Par</t>
  </si>
  <si>
    <t>Chip central do inversor de frequencia marca WEG modelo CFW-10</t>
  </si>
  <si>
    <t>Bike vertical Embreex 359 Magnetica</t>
  </si>
  <si>
    <t>Painel em LCD</t>
  </si>
  <si>
    <t>Regulagem de Altura de Assento</t>
  </si>
  <si>
    <t>Assento Anatômico</t>
  </si>
  <si>
    <t>Sapatas Ajustáveis</t>
  </si>
  <si>
    <t>Rodízios para transporte</t>
  </si>
  <si>
    <t>Pega-Mão</t>
  </si>
  <si>
    <t xml:space="preserve">Esteira Embreex modelo 570 Pro </t>
  </si>
  <si>
    <t>Deck</t>
  </si>
  <si>
    <t xml:space="preserve">rolamento </t>
  </si>
  <si>
    <t xml:space="preserve">Placa de comando para inclinação ZET </t>
  </si>
  <si>
    <t>Painel completo com membrana</t>
  </si>
  <si>
    <t>inversor de frequencia marca weg modelo cfw-10 2hp 220v.</t>
  </si>
  <si>
    <t>engrenagem</t>
  </si>
  <si>
    <t xml:space="preserve">Cabo mult vias painel inversor </t>
  </si>
  <si>
    <t xml:space="preserve">Placa de interface (inclinação)   </t>
  </si>
  <si>
    <t xml:space="preserve">Motor weg 2hp  </t>
  </si>
  <si>
    <t xml:space="preserve">Sistema completo de inclinação com corrente  </t>
  </si>
  <si>
    <t xml:space="preserve">Cilindro dianteiro </t>
  </si>
  <si>
    <t xml:space="preserve">Correia do motor micro v = deck em mdf </t>
  </si>
  <si>
    <t>Lona dupla para deck</t>
  </si>
  <si>
    <t xml:space="preserve">Pé traseiro par com rosca  </t>
  </si>
  <si>
    <t xml:space="preserve">Máquina de musculação tônus </t>
  </si>
  <si>
    <t>Cabo de aço revestido especial</t>
  </si>
  <si>
    <t>Ponteira em aço cromada com parafuso para cabo</t>
  </si>
  <si>
    <t>Roldana de plástico rolamentada</t>
  </si>
  <si>
    <t xml:space="preserve">Pino regulador de peso em aço cromado e pegador de plástico injetado </t>
  </si>
  <si>
    <t>Placa de peso em ferro fundido</t>
  </si>
  <si>
    <t xml:space="preserve">Manipulo regulador com molas cromado e pegador plástico injetado </t>
  </si>
  <si>
    <t>Tampa tudo de borracha</t>
  </si>
  <si>
    <t>Esteira RT 250 G2 ano 2010</t>
  </si>
  <si>
    <t>Athletic Extreme Modelo 1800 BHP</t>
  </si>
  <si>
    <t xml:space="preserve">Motor de esforço </t>
  </si>
  <si>
    <t xml:space="preserve">Painel completo </t>
  </si>
  <si>
    <t xml:space="preserve">Cabo de aço para regulagem de esforço </t>
  </si>
  <si>
    <t xml:space="preserve">Alimentador 12v </t>
  </si>
  <si>
    <t xml:space="preserve">Correia micro v </t>
  </si>
  <si>
    <t xml:space="preserve">Rolamento caixa de centro </t>
  </si>
  <si>
    <t xml:space="preserve">Pedal </t>
  </si>
  <si>
    <t>Pé de vela</t>
  </si>
  <si>
    <t>Elíptico 1600E Athletic</t>
  </si>
  <si>
    <t>Sapata</t>
  </si>
  <si>
    <t>Rodízios para deslocamento</t>
  </si>
  <si>
    <t>Monitor em LCD</t>
  </si>
  <si>
    <t>Braços Emborrachados</t>
  </si>
  <si>
    <t>Regulagem de Flexão das Pernas</t>
  </si>
  <si>
    <t>Sistema de Frenagem</t>
  </si>
  <si>
    <t>Bicicleta Spinning 2800 BS - Athletic</t>
  </si>
  <si>
    <t>Pedivela</t>
  </si>
  <si>
    <t>Guidom</t>
  </si>
  <si>
    <t>Conjunto de Freio</t>
  </si>
  <si>
    <t>Rodízios</t>
  </si>
  <si>
    <t>Selim</t>
  </si>
  <si>
    <t>Sistema de Transmissão</t>
  </si>
  <si>
    <t>Correia</t>
  </si>
  <si>
    <t>Proteção Correia</t>
  </si>
  <si>
    <t>Regulador Guidom</t>
  </si>
  <si>
    <t>Regulador Selim</t>
  </si>
  <si>
    <t xml:space="preserve">Esteira Professional 4000 T - Athletic </t>
  </si>
  <si>
    <t>Deck - Prancha</t>
  </si>
  <si>
    <t>Rodízios para Deslocamento</t>
  </si>
  <si>
    <t>Monitor em LED</t>
  </si>
  <si>
    <t>Amortecedores</t>
  </si>
  <si>
    <t>Sensor de Batimento</t>
  </si>
  <si>
    <t>Sistema de Ventilação</t>
  </si>
  <si>
    <t>Proteções Laterais</t>
  </si>
  <si>
    <t xml:space="preserve">Rolamento </t>
  </si>
  <si>
    <t>Inversor de frequencia 3hp 220v.</t>
  </si>
  <si>
    <t>Engrenagem</t>
  </si>
  <si>
    <t>Motor 3hp  (corrente alternada)</t>
  </si>
  <si>
    <t>Cilindro Traseiro</t>
  </si>
  <si>
    <t>Capa Protetora Motor</t>
  </si>
  <si>
    <t>Lona para deck</t>
  </si>
  <si>
    <t>Leg 45º (Incline Squat Machine (45 degree) NEW PERFECT - Athletic</t>
  </si>
  <si>
    <t>Barra de Sustentação de Anilhas</t>
  </si>
  <si>
    <t>Agachamento com guia (Smith Machine) NEW PERFECT - Athletic</t>
  </si>
  <si>
    <t>Aparelhos diversos de Musculação</t>
  </si>
  <si>
    <t>Pintura e jateamento</t>
  </si>
  <si>
    <t>Serviço</t>
  </si>
  <si>
    <t>Troca dos Estofados em curvin</t>
  </si>
  <si>
    <t>Cromagem e Jateamento</t>
  </si>
  <si>
    <t>Soldagem, Jateamento e Pintura</t>
  </si>
  <si>
    <t>PRESILHAS de ANILHAS PARA BARRA - Presilha para Barra feita em Aço Mola. Diâmetro 1-1/8" Fabricada em Aço Mola que garante maior durabilidade. Galvanizada.</t>
  </si>
  <si>
    <t>EQUIPAMENTO</t>
  </si>
  <si>
    <t>PEÇA</t>
  </si>
  <si>
    <t>QTDE REGISTRADA</t>
  </si>
  <si>
    <t>PREÇO UNITÁRIO</t>
  </si>
  <si>
    <t>PROCESSO: 1105/2016/UDESC</t>
  </si>
  <si>
    <t>Pregão 1105/2016/UDESC - SRP</t>
  </si>
  <si>
    <t>AQUISIÇÃO DE PEÇAS PARA ACADEMIAS DA UDESC</t>
  </si>
  <si>
    <t xml:space="preserve"> AF nº  0062/2017 Qtde. DT</t>
  </si>
  <si>
    <t>VIGÊNCIA DA ATA: 25/01/2017 até 24/01/2018</t>
  </si>
  <si>
    <t xml:space="preserve"> AF nº 1237/2017 Qtde. DT</t>
  </si>
  <si>
    <t xml:space="preserve">Resumo Atualizado em fev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</si>
</sst>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7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97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41" fontId="4" fillId="7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44" fontId="4" fillId="0" borderId="1" xfId="13" applyFont="1" applyFill="1" applyBorder="1" applyAlignment="1">
      <alignment horizontal="center" vertical="center" wrapText="1"/>
    </xf>
    <xf numFmtId="168" fontId="16" fillId="8" borderId="6" xfId="1" applyNumberFormat="1" applyFont="1" applyFill="1" applyBorder="1" applyAlignment="1" applyProtection="1">
      <alignment horizontal="right"/>
      <protection locked="0"/>
    </xf>
    <xf numFmtId="168" fontId="16" fillId="8" borderId="11" xfId="1" applyNumberFormat="1" applyFont="1" applyFill="1" applyBorder="1" applyAlignment="1" applyProtection="1">
      <alignment horizontal="right"/>
      <protection locked="0"/>
    </xf>
    <xf numFmtId="2" fontId="16" fillId="8" borderId="11" xfId="1" applyNumberFormat="1" applyFont="1" applyFill="1" applyBorder="1" applyAlignment="1">
      <alignment horizontal="right"/>
    </xf>
    <xf numFmtId="0" fontId="16" fillId="8" borderId="12" xfId="1" applyFont="1" applyFill="1" applyBorder="1" applyAlignment="1" applyProtection="1">
      <alignment horizontal="left"/>
      <protection locked="0"/>
    </xf>
    <xf numFmtId="0" fontId="16" fillId="8" borderId="17" xfId="1" applyFont="1" applyFill="1" applyBorder="1" applyAlignment="1" applyProtection="1">
      <alignment horizontal="left"/>
      <protection locked="0"/>
    </xf>
    <xf numFmtId="0" fontId="16" fillId="8" borderId="13" xfId="1" applyFont="1" applyFill="1" applyBorder="1" applyAlignment="1" applyProtection="1">
      <alignment horizontal="left"/>
      <protection locked="0"/>
    </xf>
    <xf numFmtId="0" fontId="16" fillId="8" borderId="0" xfId="1" applyFont="1" applyFill="1" applyBorder="1" applyAlignment="1" applyProtection="1">
      <alignment horizontal="left"/>
      <protection locked="0"/>
    </xf>
    <xf numFmtId="0" fontId="16" fillId="8" borderId="14" xfId="1" applyFont="1" applyFill="1" applyBorder="1" applyAlignment="1" applyProtection="1">
      <alignment horizontal="left"/>
      <protection locked="0"/>
    </xf>
    <xf numFmtId="0" fontId="16" fillId="8" borderId="16" xfId="1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1" applyFont="1" applyBorder="1" applyAlignment="1">
      <alignment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9" borderId="8" xfId="1" applyNumberFormat="1" applyFont="1" applyFill="1" applyBorder="1" applyAlignment="1" applyProtection="1">
      <alignment horizontal="center" vertical="center" wrapText="1"/>
      <protection locked="0"/>
    </xf>
    <xf numFmtId="44" fontId="4" fillId="10" borderId="1" xfId="13" applyFont="1" applyFill="1" applyBorder="1" applyAlignment="1">
      <alignment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horizontal="center" wrapText="1"/>
      <protection locked="0"/>
    </xf>
    <xf numFmtId="44" fontId="4" fillId="7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Alignment="1" applyProtection="1">
      <alignment horizontal="center" wrapText="1"/>
      <protection locked="0"/>
    </xf>
    <xf numFmtId="44" fontId="4" fillId="0" borderId="0" xfId="1" applyNumberFormat="1" applyFont="1" applyAlignment="1" applyProtection="1">
      <alignment wrapText="1"/>
      <protection locked="0"/>
    </xf>
    <xf numFmtId="0" fontId="4" fillId="6" borderId="8" xfId="0" applyNumberFormat="1" applyFont="1" applyFill="1" applyBorder="1" applyAlignment="1">
      <alignment horizontal="center" vertical="center"/>
    </xf>
    <xf numFmtId="0" fontId="4" fillId="6" borderId="9" xfId="0" applyNumberFormat="1" applyFont="1" applyFill="1" applyBorder="1" applyAlignment="1">
      <alignment horizontal="center" vertical="center"/>
    </xf>
    <xf numFmtId="0" fontId="4" fillId="6" borderId="10" xfId="0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0" fontId="4" fillId="6" borderId="8" xfId="0" applyNumberFormat="1" applyFont="1" applyFill="1" applyBorder="1" applyAlignment="1">
      <alignment horizontal="left" vertical="center"/>
    </xf>
    <xf numFmtId="0" fontId="4" fillId="6" borderId="9" xfId="0" applyNumberFormat="1" applyFont="1" applyFill="1" applyBorder="1" applyAlignment="1">
      <alignment horizontal="left" vertical="center"/>
    </xf>
    <xf numFmtId="0" fontId="4" fillId="6" borderId="10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6" fillId="8" borderId="14" xfId="1" applyFont="1" applyFill="1" applyBorder="1" applyAlignment="1">
      <alignment vertical="center" wrapText="1"/>
    </xf>
    <xf numFmtId="0" fontId="16" fillId="8" borderId="16" xfId="1" applyFont="1" applyFill="1" applyBorder="1" applyAlignment="1">
      <alignment vertical="center" wrapText="1"/>
    </xf>
    <xf numFmtId="0" fontId="16" fillId="8" borderId="15" xfId="1" applyFont="1" applyFill="1" applyBorder="1" applyAlignment="1">
      <alignment vertical="center" wrapText="1"/>
    </xf>
    <xf numFmtId="0" fontId="16" fillId="8" borderId="8" xfId="1" applyFont="1" applyFill="1" applyBorder="1" applyAlignment="1" applyProtection="1">
      <alignment horizontal="left"/>
      <protection locked="0"/>
    </xf>
    <xf numFmtId="0" fontId="16" fillId="8" borderId="9" xfId="1" applyFont="1" applyFill="1" applyBorder="1" applyAlignment="1" applyProtection="1">
      <alignment horizontal="left"/>
      <protection locked="0"/>
    </xf>
    <xf numFmtId="0" fontId="16" fillId="8" borderId="10" xfId="1" applyFont="1" applyFill="1" applyBorder="1" applyAlignment="1" applyProtection="1">
      <alignment horizontal="left"/>
      <protection locked="0"/>
    </xf>
    <xf numFmtId="0" fontId="16" fillId="8" borderId="1" xfId="1" applyFont="1" applyFill="1" applyBorder="1" applyAlignment="1">
      <alignment vertical="center" wrapText="1"/>
    </xf>
    <xf numFmtId="0" fontId="4" fillId="6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0" fontId="16" fillId="8" borderId="7" xfId="12" applyNumberFormat="1" applyFont="1" applyFill="1" applyBorder="1" applyAlignment="1" applyProtection="1">
      <alignment horizontal="right"/>
      <protection locked="0"/>
    </xf>
  </cellXfs>
  <cellStyles count="26">
    <cellStyle name="Moeda" xfId="13" builtinId="4"/>
    <cellStyle name="Moeda 2" xfId="5"/>
    <cellStyle name="Moeda 2 2" xfId="9"/>
    <cellStyle name="Moeda 3" xfId="8"/>
    <cellStyle name="Moeda 3 2" xfId="19"/>
    <cellStyle name="Moeda 4" xfId="14"/>
    <cellStyle name="Moeda 4 2" xfId="23"/>
    <cellStyle name="Moeda 5" xfId="22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21"/>
    <cellStyle name="Separador de milhares 2 2 3" xfId="16"/>
    <cellStyle name="Separador de milhares 2 2 3 2" xfId="25"/>
    <cellStyle name="Separador de milhares 2 2 4" xfId="18"/>
    <cellStyle name="Separador de milhares 2 3" xfId="6"/>
    <cellStyle name="Separador de milhares 2 3 2" xfId="10"/>
    <cellStyle name="Separador de milhares 2 3 2 2" xfId="20"/>
    <cellStyle name="Separador de milhares 2 3 3" xfId="15"/>
    <cellStyle name="Separador de milhares 2 3 3 2" xfId="24"/>
    <cellStyle name="Separador de milhares 2 3 4" xfId="17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opLeftCell="A19" zoomScale="80" zoomScaleNormal="80" workbookViewId="0">
      <selection activeCell="L104" sqref="L104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27" style="30" customWidth="1"/>
    <col min="5" max="5" width="41.7109375" style="1" customWidth="1"/>
    <col min="6" max="6" width="11.28515625" style="1" customWidth="1"/>
    <col min="7" max="7" width="16.42578125" style="1" customWidth="1"/>
    <col min="8" max="8" width="13" style="1" bestFit="1" customWidth="1"/>
    <col min="9" max="9" width="13.7109375" style="18" customWidth="1"/>
    <col min="10" max="10" width="13.28515625" style="31" customWidth="1"/>
    <col min="11" max="11" width="12.7109375" style="60" customWidth="1"/>
    <col min="12" max="12" width="14.85546875" style="17" customWidth="1"/>
    <col min="13" max="22" width="12" style="17" customWidth="1"/>
    <col min="23" max="16384" width="9.7109375" style="15"/>
  </cols>
  <sheetData>
    <row r="1" spans="1:22" ht="42.75" customHeight="1" x14ac:dyDescent="0.25">
      <c r="A1" s="62" t="s">
        <v>139</v>
      </c>
      <c r="B1" s="63"/>
      <c r="C1" s="64"/>
      <c r="D1" s="62" t="s">
        <v>39</v>
      </c>
      <c r="E1" s="63"/>
      <c r="F1" s="63"/>
      <c r="G1" s="73" t="s">
        <v>143</v>
      </c>
      <c r="H1" s="73"/>
      <c r="I1" s="73"/>
      <c r="J1" s="73"/>
      <c r="K1" s="65" t="s">
        <v>142</v>
      </c>
      <c r="L1" s="65" t="s">
        <v>144</v>
      </c>
      <c r="M1" s="65" t="s">
        <v>40</v>
      </c>
      <c r="N1" s="65" t="s">
        <v>40</v>
      </c>
      <c r="O1" s="65" t="s">
        <v>40</v>
      </c>
      <c r="P1" s="65" t="s">
        <v>40</v>
      </c>
      <c r="Q1" s="65" t="s">
        <v>40</v>
      </c>
      <c r="R1" s="65" t="s">
        <v>40</v>
      </c>
      <c r="S1" s="65" t="s">
        <v>40</v>
      </c>
      <c r="T1" s="65" t="s">
        <v>40</v>
      </c>
      <c r="U1" s="65" t="s">
        <v>40</v>
      </c>
      <c r="V1" s="65" t="s">
        <v>40</v>
      </c>
    </row>
    <row r="2" spans="1:22" ht="31.5" customHeight="1" x14ac:dyDescent="0.25">
      <c r="A2" s="74" t="s">
        <v>41</v>
      </c>
      <c r="B2" s="75"/>
      <c r="C2" s="75"/>
      <c r="D2" s="75"/>
      <c r="E2" s="75"/>
      <c r="F2" s="75"/>
      <c r="G2" s="75"/>
      <c r="H2" s="75"/>
      <c r="I2" s="75"/>
      <c r="J2" s="76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s="16" customFormat="1" ht="30" x14ac:dyDescent="0.2">
      <c r="A3" s="22" t="s">
        <v>2</v>
      </c>
      <c r="B3" s="22" t="s">
        <v>0</v>
      </c>
      <c r="C3" s="22" t="s">
        <v>34</v>
      </c>
      <c r="D3" s="23" t="s">
        <v>135</v>
      </c>
      <c r="E3" s="23" t="s">
        <v>136</v>
      </c>
      <c r="F3" s="23" t="s">
        <v>25</v>
      </c>
      <c r="G3" s="23" t="s">
        <v>138</v>
      </c>
      <c r="H3" s="24" t="s">
        <v>137</v>
      </c>
      <c r="I3" s="25" t="s">
        <v>27</v>
      </c>
      <c r="J3" s="26" t="s">
        <v>3</v>
      </c>
      <c r="K3" s="56">
        <v>42773</v>
      </c>
      <c r="L3" s="56">
        <v>42996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</row>
    <row r="4" spans="1:22" x14ac:dyDescent="0.25">
      <c r="A4" s="77" t="s">
        <v>42</v>
      </c>
      <c r="B4" s="66">
        <v>1</v>
      </c>
      <c r="C4" s="45">
        <v>1</v>
      </c>
      <c r="D4" s="68" t="s">
        <v>43</v>
      </c>
      <c r="E4" s="44" t="s">
        <v>44</v>
      </c>
      <c r="F4" s="43" t="s">
        <v>45</v>
      </c>
      <c r="G4" s="32">
        <v>550</v>
      </c>
      <c r="H4" s="21">
        <v>6</v>
      </c>
      <c r="I4" s="28">
        <f>H4-(SUM(K4:V4))</f>
        <v>5</v>
      </c>
      <c r="J4" s="29" t="str">
        <f>IF(I4&lt;0,"ATENÇÃO","OK")</f>
        <v>OK</v>
      </c>
      <c r="K4" s="57">
        <v>1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s="20" customFormat="1" x14ac:dyDescent="0.25">
      <c r="A5" s="78"/>
      <c r="B5" s="67"/>
      <c r="C5" s="45">
        <v>2</v>
      </c>
      <c r="D5" s="68"/>
      <c r="E5" s="44" t="s">
        <v>46</v>
      </c>
      <c r="F5" s="43" t="s">
        <v>45</v>
      </c>
      <c r="G5" s="32">
        <v>50</v>
      </c>
      <c r="H5" s="21">
        <v>6</v>
      </c>
      <c r="I5" s="28">
        <f t="shared" ref="I5:I68" si="0">H5-(SUM(K5:V5))</f>
        <v>5</v>
      </c>
      <c r="J5" s="29" t="str">
        <f t="shared" ref="J5:J14" si="1">IF(I5&lt;0,"ATENÇÃO","OK")</f>
        <v>OK</v>
      </c>
      <c r="K5" s="57">
        <v>1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20" customFormat="1" x14ac:dyDescent="0.25">
      <c r="A6" s="78"/>
      <c r="B6" s="67"/>
      <c r="C6" s="45">
        <v>3</v>
      </c>
      <c r="D6" s="68"/>
      <c r="E6" s="44" t="s">
        <v>47</v>
      </c>
      <c r="F6" s="43" t="s">
        <v>45</v>
      </c>
      <c r="G6" s="32">
        <v>550</v>
      </c>
      <c r="H6" s="21">
        <v>6</v>
      </c>
      <c r="I6" s="28">
        <f t="shared" si="0"/>
        <v>6</v>
      </c>
      <c r="J6" s="29" t="str">
        <f t="shared" si="1"/>
        <v>OK</v>
      </c>
      <c r="K6" s="5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0" customFormat="1" x14ac:dyDescent="0.25">
      <c r="A7" s="78"/>
      <c r="B7" s="67"/>
      <c r="C7" s="45">
        <v>4</v>
      </c>
      <c r="D7" s="68"/>
      <c r="E7" s="44" t="s">
        <v>48</v>
      </c>
      <c r="F7" s="43" t="s">
        <v>45</v>
      </c>
      <c r="G7" s="32">
        <v>800</v>
      </c>
      <c r="H7" s="21">
        <v>6</v>
      </c>
      <c r="I7" s="28">
        <f t="shared" si="0"/>
        <v>6</v>
      </c>
      <c r="J7" s="29" t="str">
        <f t="shared" si="1"/>
        <v>OK</v>
      </c>
      <c r="K7" s="5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20" customFormat="1" x14ac:dyDescent="0.25">
      <c r="A8" s="78"/>
      <c r="B8" s="67"/>
      <c r="C8" s="45">
        <v>5</v>
      </c>
      <c r="D8" s="68"/>
      <c r="E8" s="44" t="s">
        <v>49</v>
      </c>
      <c r="F8" s="43" t="s">
        <v>50</v>
      </c>
      <c r="G8" s="32">
        <v>75.099999999999994</v>
      </c>
      <c r="H8" s="21">
        <v>36</v>
      </c>
      <c r="I8" s="28">
        <f t="shared" si="0"/>
        <v>36</v>
      </c>
      <c r="J8" s="29" t="str">
        <f t="shared" si="1"/>
        <v>OK</v>
      </c>
      <c r="K8" s="5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s="20" customFormat="1" ht="30" x14ac:dyDescent="0.25">
      <c r="A9" s="78"/>
      <c r="B9" s="69"/>
      <c r="C9" s="45">
        <v>6</v>
      </c>
      <c r="D9" s="68"/>
      <c r="E9" s="44" t="s">
        <v>51</v>
      </c>
      <c r="F9" s="43" t="s">
        <v>45</v>
      </c>
      <c r="G9" s="32">
        <v>1515</v>
      </c>
      <c r="H9" s="21">
        <v>6</v>
      </c>
      <c r="I9" s="28">
        <f t="shared" si="0"/>
        <v>6</v>
      </c>
      <c r="J9" s="29" t="str">
        <f t="shared" si="1"/>
        <v>OK</v>
      </c>
      <c r="K9" s="58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20" customFormat="1" x14ac:dyDescent="0.25">
      <c r="A10" s="78"/>
      <c r="B10" s="66">
        <v>2</v>
      </c>
      <c r="C10" s="45">
        <v>7</v>
      </c>
      <c r="D10" s="70" t="s">
        <v>52</v>
      </c>
      <c r="E10" s="42" t="s">
        <v>53</v>
      </c>
      <c r="F10" s="43" t="s">
        <v>45</v>
      </c>
      <c r="G10" s="32">
        <v>535</v>
      </c>
      <c r="H10" s="21"/>
      <c r="I10" s="28">
        <f t="shared" si="0"/>
        <v>0</v>
      </c>
      <c r="J10" s="29" t="str">
        <f t="shared" si="1"/>
        <v>OK</v>
      </c>
      <c r="K10" s="58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20" customFormat="1" x14ac:dyDescent="0.25">
      <c r="A11" s="78"/>
      <c r="B11" s="67"/>
      <c r="C11" s="45">
        <v>8</v>
      </c>
      <c r="D11" s="71"/>
      <c r="E11" s="42" t="s">
        <v>54</v>
      </c>
      <c r="F11" s="43" t="s">
        <v>45</v>
      </c>
      <c r="G11" s="32">
        <v>90</v>
      </c>
      <c r="H11" s="21"/>
      <c r="I11" s="28">
        <f t="shared" si="0"/>
        <v>0</v>
      </c>
      <c r="J11" s="29" t="str">
        <f t="shared" si="1"/>
        <v>OK</v>
      </c>
      <c r="K11" s="58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5">
      <c r="A12" s="78"/>
      <c r="B12" s="67"/>
      <c r="C12" s="45">
        <v>9</v>
      </c>
      <c r="D12" s="71"/>
      <c r="E12" s="42" t="s">
        <v>55</v>
      </c>
      <c r="F12" s="43" t="s">
        <v>45</v>
      </c>
      <c r="G12" s="32">
        <v>90</v>
      </c>
      <c r="H12" s="21"/>
      <c r="I12" s="28">
        <f t="shared" si="0"/>
        <v>0</v>
      </c>
      <c r="J12" s="29" t="str">
        <f t="shared" si="1"/>
        <v>OK</v>
      </c>
      <c r="K12" s="58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x14ac:dyDescent="0.25">
      <c r="A13" s="78"/>
      <c r="B13" s="67"/>
      <c r="C13" s="45">
        <v>10</v>
      </c>
      <c r="D13" s="71"/>
      <c r="E13" s="42" t="s">
        <v>56</v>
      </c>
      <c r="F13" s="43" t="s">
        <v>45</v>
      </c>
      <c r="G13" s="32">
        <v>100</v>
      </c>
      <c r="H13" s="21"/>
      <c r="I13" s="28">
        <f t="shared" si="0"/>
        <v>0</v>
      </c>
      <c r="J13" s="29" t="str">
        <f t="shared" si="1"/>
        <v>OK</v>
      </c>
      <c r="K13" s="58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x14ac:dyDescent="0.25">
      <c r="A14" s="78"/>
      <c r="B14" s="67"/>
      <c r="C14" s="45">
        <v>11</v>
      </c>
      <c r="D14" s="71"/>
      <c r="E14" s="42" t="s">
        <v>57</v>
      </c>
      <c r="F14" s="43" t="s">
        <v>45</v>
      </c>
      <c r="G14" s="32">
        <v>45</v>
      </c>
      <c r="H14" s="21"/>
      <c r="I14" s="28">
        <f t="shared" si="0"/>
        <v>0</v>
      </c>
      <c r="J14" s="29" t="str">
        <f t="shared" si="1"/>
        <v>OK</v>
      </c>
      <c r="K14" s="58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51"/>
    </row>
    <row r="15" spans="1:22" x14ac:dyDescent="0.25">
      <c r="A15" s="78"/>
      <c r="B15" s="69"/>
      <c r="C15" s="45">
        <v>12</v>
      </c>
      <c r="D15" s="71"/>
      <c r="E15" s="42" t="s">
        <v>58</v>
      </c>
      <c r="F15" s="43" t="s">
        <v>45</v>
      </c>
      <c r="G15" s="32">
        <v>90</v>
      </c>
      <c r="H15" s="21"/>
      <c r="I15" s="28">
        <f t="shared" si="0"/>
        <v>0</v>
      </c>
      <c r="J15" s="29" t="str">
        <f t="shared" ref="J15:J78" si="2">IF(I15&lt;0,"ATENÇÃO","OK")</f>
        <v>OK</v>
      </c>
      <c r="K15" s="58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51"/>
    </row>
    <row r="16" spans="1:22" x14ac:dyDescent="0.25">
      <c r="A16" s="78"/>
      <c r="B16" s="66">
        <v>3</v>
      </c>
      <c r="C16" s="45">
        <v>13</v>
      </c>
      <c r="D16" s="70" t="s">
        <v>59</v>
      </c>
      <c r="E16" s="42" t="s">
        <v>60</v>
      </c>
      <c r="F16" s="43" t="s">
        <v>45</v>
      </c>
      <c r="G16" s="32">
        <v>535</v>
      </c>
      <c r="H16" s="21">
        <v>4</v>
      </c>
      <c r="I16" s="28">
        <f t="shared" si="0"/>
        <v>0</v>
      </c>
      <c r="J16" s="29" t="str">
        <f t="shared" si="2"/>
        <v>OK</v>
      </c>
      <c r="K16" s="57">
        <v>2</v>
      </c>
      <c r="L16" s="57">
        <v>2</v>
      </c>
      <c r="M16" s="19"/>
      <c r="N16" s="19"/>
      <c r="O16" s="19"/>
      <c r="P16" s="19"/>
      <c r="Q16" s="19"/>
      <c r="R16" s="19"/>
      <c r="S16" s="19"/>
      <c r="T16" s="19"/>
      <c r="U16" s="19"/>
      <c r="V16" s="51"/>
    </row>
    <row r="17" spans="1:22" x14ac:dyDescent="0.25">
      <c r="A17" s="78"/>
      <c r="B17" s="67"/>
      <c r="C17" s="45">
        <v>14</v>
      </c>
      <c r="D17" s="71"/>
      <c r="E17" s="42" t="s">
        <v>61</v>
      </c>
      <c r="F17" s="43" t="s">
        <v>45</v>
      </c>
      <c r="G17" s="32">
        <v>65</v>
      </c>
      <c r="H17" s="21">
        <v>10</v>
      </c>
      <c r="I17" s="28">
        <f t="shared" si="0"/>
        <v>10</v>
      </c>
      <c r="J17" s="29" t="str">
        <f t="shared" si="2"/>
        <v>OK</v>
      </c>
      <c r="K17" s="58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51"/>
    </row>
    <row r="18" spans="1:22" x14ac:dyDescent="0.25">
      <c r="A18" s="78"/>
      <c r="B18" s="67"/>
      <c r="C18" s="45">
        <v>15</v>
      </c>
      <c r="D18" s="71"/>
      <c r="E18" s="44" t="s">
        <v>62</v>
      </c>
      <c r="F18" s="43" t="s">
        <v>45</v>
      </c>
      <c r="G18" s="32">
        <v>750.75</v>
      </c>
      <c r="H18" s="21">
        <v>5</v>
      </c>
      <c r="I18" s="28">
        <f t="shared" si="0"/>
        <v>4</v>
      </c>
      <c r="J18" s="29" t="str">
        <f t="shared" si="2"/>
        <v>OK</v>
      </c>
      <c r="K18" s="58"/>
      <c r="L18" s="57">
        <v>1</v>
      </c>
      <c r="M18" s="19"/>
      <c r="N18" s="19"/>
      <c r="O18" s="19"/>
      <c r="P18" s="19"/>
      <c r="Q18" s="19"/>
      <c r="R18" s="19"/>
      <c r="S18" s="19"/>
      <c r="T18" s="19"/>
      <c r="U18" s="19"/>
      <c r="V18" s="51"/>
    </row>
    <row r="19" spans="1:22" x14ac:dyDescent="0.25">
      <c r="A19" s="78"/>
      <c r="B19" s="67"/>
      <c r="C19" s="45">
        <v>16</v>
      </c>
      <c r="D19" s="71"/>
      <c r="E19" s="44" t="s">
        <v>63</v>
      </c>
      <c r="F19" s="43" t="s">
        <v>45</v>
      </c>
      <c r="G19" s="32">
        <v>1805.45</v>
      </c>
      <c r="H19" s="21">
        <v>8</v>
      </c>
      <c r="I19" s="28">
        <f t="shared" si="0"/>
        <v>3</v>
      </c>
      <c r="J19" s="29" t="str">
        <f t="shared" si="2"/>
        <v>OK</v>
      </c>
      <c r="K19" s="57">
        <v>2</v>
      </c>
      <c r="L19" s="57">
        <v>3</v>
      </c>
      <c r="M19" s="19"/>
      <c r="N19" s="19"/>
      <c r="O19" s="19"/>
      <c r="P19" s="19"/>
      <c r="Q19" s="19"/>
      <c r="R19" s="19"/>
      <c r="S19" s="19"/>
      <c r="T19" s="19"/>
      <c r="U19" s="19"/>
      <c r="V19" s="51"/>
    </row>
    <row r="20" spans="1:22" ht="30" x14ac:dyDescent="0.25">
      <c r="A20" s="78"/>
      <c r="B20" s="67"/>
      <c r="C20" s="45">
        <v>17</v>
      </c>
      <c r="D20" s="71"/>
      <c r="E20" s="44" t="s">
        <v>64</v>
      </c>
      <c r="F20" s="43" t="s">
        <v>45</v>
      </c>
      <c r="G20" s="32">
        <v>1749</v>
      </c>
      <c r="H20" s="21">
        <v>3</v>
      </c>
      <c r="I20" s="28">
        <f t="shared" si="0"/>
        <v>1</v>
      </c>
      <c r="J20" s="29" t="str">
        <f t="shared" si="2"/>
        <v>OK</v>
      </c>
      <c r="K20" s="57">
        <v>1</v>
      </c>
      <c r="L20" s="57">
        <v>1</v>
      </c>
      <c r="M20" s="19"/>
      <c r="N20" s="19"/>
      <c r="O20" s="19"/>
      <c r="P20" s="19"/>
      <c r="Q20" s="19"/>
      <c r="R20" s="19"/>
      <c r="S20" s="19"/>
      <c r="T20" s="19"/>
      <c r="U20" s="19"/>
      <c r="V20" s="51"/>
    </row>
    <row r="21" spans="1:22" x14ac:dyDescent="0.25">
      <c r="A21" s="78"/>
      <c r="B21" s="67"/>
      <c r="C21" s="45">
        <v>18</v>
      </c>
      <c r="D21" s="71"/>
      <c r="E21" s="44" t="s">
        <v>65</v>
      </c>
      <c r="F21" s="43" t="s">
        <v>45</v>
      </c>
      <c r="G21" s="32">
        <v>225</v>
      </c>
      <c r="H21" s="21">
        <v>10</v>
      </c>
      <c r="I21" s="28">
        <f t="shared" si="0"/>
        <v>10</v>
      </c>
      <c r="J21" s="29" t="str">
        <f t="shared" si="2"/>
        <v>OK</v>
      </c>
      <c r="K21" s="58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51"/>
    </row>
    <row r="22" spans="1:22" x14ac:dyDescent="0.25">
      <c r="A22" s="78"/>
      <c r="B22" s="67"/>
      <c r="C22" s="45">
        <v>19</v>
      </c>
      <c r="D22" s="71"/>
      <c r="E22" s="44" t="s">
        <v>66</v>
      </c>
      <c r="F22" s="43" t="s">
        <v>45</v>
      </c>
      <c r="G22" s="32">
        <v>250</v>
      </c>
      <c r="H22" s="21">
        <v>8</v>
      </c>
      <c r="I22" s="28">
        <f t="shared" si="0"/>
        <v>8</v>
      </c>
      <c r="J22" s="29" t="str">
        <f t="shared" si="2"/>
        <v>OK</v>
      </c>
      <c r="K22" s="58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51"/>
    </row>
    <row r="23" spans="1:22" x14ac:dyDescent="0.25">
      <c r="A23" s="78"/>
      <c r="B23" s="67"/>
      <c r="C23" s="45">
        <v>20</v>
      </c>
      <c r="D23" s="71"/>
      <c r="E23" s="44" t="s">
        <v>67</v>
      </c>
      <c r="F23" s="43" t="s">
        <v>45</v>
      </c>
      <c r="G23" s="32">
        <v>770</v>
      </c>
      <c r="H23" s="21">
        <v>8</v>
      </c>
      <c r="I23" s="28">
        <f t="shared" si="0"/>
        <v>8</v>
      </c>
      <c r="J23" s="29" t="str">
        <f t="shared" si="2"/>
        <v>OK</v>
      </c>
      <c r="K23" s="58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51"/>
    </row>
    <row r="24" spans="1:22" x14ac:dyDescent="0.25">
      <c r="A24" s="78"/>
      <c r="B24" s="67"/>
      <c r="C24" s="45">
        <v>21</v>
      </c>
      <c r="D24" s="71"/>
      <c r="E24" s="44" t="s">
        <v>68</v>
      </c>
      <c r="F24" s="43" t="s">
        <v>45</v>
      </c>
      <c r="G24" s="32">
        <v>1500</v>
      </c>
      <c r="H24" s="21">
        <v>8</v>
      </c>
      <c r="I24" s="28">
        <f t="shared" si="0"/>
        <v>7</v>
      </c>
      <c r="J24" s="29" t="str">
        <f t="shared" si="2"/>
        <v>OK</v>
      </c>
      <c r="K24" s="58"/>
      <c r="L24" s="57">
        <v>1</v>
      </c>
      <c r="M24" s="19"/>
      <c r="N24" s="19"/>
      <c r="O24" s="19"/>
      <c r="P24" s="19"/>
      <c r="Q24" s="19"/>
      <c r="R24" s="19"/>
      <c r="S24" s="19"/>
      <c r="T24" s="19"/>
      <c r="U24" s="19"/>
      <c r="V24" s="51"/>
    </row>
    <row r="25" spans="1:22" ht="30" x14ac:dyDescent="0.25">
      <c r="A25" s="78"/>
      <c r="B25" s="67"/>
      <c r="C25" s="45">
        <v>22</v>
      </c>
      <c r="D25" s="71"/>
      <c r="E25" s="44" t="s">
        <v>69</v>
      </c>
      <c r="F25" s="43" t="s">
        <v>45</v>
      </c>
      <c r="G25" s="32">
        <v>2700</v>
      </c>
      <c r="H25" s="21">
        <v>8</v>
      </c>
      <c r="I25" s="28">
        <f t="shared" si="0"/>
        <v>8</v>
      </c>
      <c r="J25" s="29" t="str">
        <f t="shared" si="2"/>
        <v>OK</v>
      </c>
      <c r="K25" s="5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51"/>
    </row>
    <row r="26" spans="1:22" x14ac:dyDescent="0.25">
      <c r="A26" s="78"/>
      <c r="B26" s="67"/>
      <c r="C26" s="45">
        <v>23</v>
      </c>
      <c r="D26" s="71"/>
      <c r="E26" s="44" t="s">
        <v>70</v>
      </c>
      <c r="F26" s="43" t="s">
        <v>45</v>
      </c>
      <c r="G26" s="32">
        <v>530</v>
      </c>
      <c r="H26" s="21">
        <v>8</v>
      </c>
      <c r="I26" s="28">
        <f t="shared" si="0"/>
        <v>8</v>
      </c>
      <c r="J26" s="29" t="str">
        <f t="shared" si="2"/>
        <v>OK</v>
      </c>
      <c r="K26" s="5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51"/>
    </row>
    <row r="27" spans="1:22" x14ac:dyDescent="0.25">
      <c r="A27" s="78"/>
      <c r="B27" s="67"/>
      <c r="C27" s="45">
        <v>24</v>
      </c>
      <c r="D27" s="71"/>
      <c r="E27" s="44" t="s">
        <v>71</v>
      </c>
      <c r="F27" s="43" t="s">
        <v>45</v>
      </c>
      <c r="G27" s="32">
        <v>200</v>
      </c>
      <c r="H27" s="21">
        <v>8</v>
      </c>
      <c r="I27" s="28">
        <f t="shared" si="0"/>
        <v>8</v>
      </c>
      <c r="J27" s="29" t="str">
        <f t="shared" si="2"/>
        <v>OK</v>
      </c>
      <c r="K27" s="58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51"/>
    </row>
    <row r="28" spans="1:22" x14ac:dyDescent="0.25">
      <c r="A28" s="78"/>
      <c r="B28" s="67"/>
      <c r="C28" s="45">
        <v>25</v>
      </c>
      <c r="D28" s="71"/>
      <c r="E28" s="44" t="s">
        <v>72</v>
      </c>
      <c r="F28" s="43" t="s">
        <v>45</v>
      </c>
      <c r="G28" s="32">
        <v>500</v>
      </c>
      <c r="H28" s="21">
        <v>8</v>
      </c>
      <c r="I28" s="28">
        <f t="shared" si="0"/>
        <v>0</v>
      </c>
      <c r="J28" s="29" t="str">
        <f t="shared" si="2"/>
        <v>OK</v>
      </c>
      <c r="K28" s="58"/>
      <c r="L28" s="57">
        <v>8</v>
      </c>
      <c r="M28" s="19"/>
      <c r="N28" s="19"/>
      <c r="O28" s="19"/>
      <c r="P28" s="19"/>
      <c r="Q28" s="19"/>
      <c r="R28" s="19"/>
      <c r="S28" s="19"/>
      <c r="T28" s="19"/>
      <c r="U28" s="19"/>
      <c r="V28" s="51"/>
    </row>
    <row r="29" spans="1:22" x14ac:dyDescent="0.25">
      <c r="A29" s="78"/>
      <c r="B29" s="69"/>
      <c r="C29" s="45">
        <v>26</v>
      </c>
      <c r="D29" s="72"/>
      <c r="E29" s="44" t="s">
        <v>73</v>
      </c>
      <c r="F29" s="43" t="s">
        <v>45</v>
      </c>
      <c r="G29" s="32">
        <v>110</v>
      </c>
      <c r="H29" s="21">
        <v>16</v>
      </c>
      <c r="I29" s="28">
        <f t="shared" si="0"/>
        <v>16</v>
      </c>
      <c r="J29" s="29" t="str">
        <f t="shared" si="2"/>
        <v>OK</v>
      </c>
      <c r="K29" s="58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51"/>
    </row>
    <row r="30" spans="1:22" x14ac:dyDescent="0.25">
      <c r="A30" s="78"/>
      <c r="B30" s="66">
        <v>4</v>
      </c>
      <c r="C30" s="45">
        <v>27</v>
      </c>
      <c r="D30" s="68" t="s">
        <v>74</v>
      </c>
      <c r="E30" s="44" t="s">
        <v>75</v>
      </c>
      <c r="F30" s="43" t="s">
        <v>45</v>
      </c>
      <c r="G30" s="32">
        <v>25.01</v>
      </c>
      <c r="H30" s="21">
        <v>1</v>
      </c>
      <c r="I30" s="28">
        <f t="shared" si="0"/>
        <v>1</v>
      </c>
      <c r="J30" s="29" t="str">
        <f t="shared" si="2"/>
        <v>OK</v>
      </c>
      <c r="K30" s="58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51"/>
    </row>
    <row r="31" spans="1:22" ht="30" x14ac:dyDescent="0.25">
      <c r="A31" s="78"/>
      <c r="B31" s="67"/>
      <c r="C31" s="45">
        <v>28</v>
      </c>
      <c r="D31" s="68"/>
      <c r="E31" s="44" t="s">
        <v>76</v>
      </c>
      <c r="F31" s="48" t="s">
        <v>45</v>
      </c>
      <c r="G31" s="32">
        <v>55.02</v>
      </c>
      <c r="H31" s="21">
        <v>20</v>
      </c>
      <c r="I31" s="28">
        <f t="shared" si="0"/>
        <v>20</v>
      </c>
      <c r="J31" s="29" t="str">
        <f t="shared" si="2"/>
        <v>OK</v>
      </c>
      <c r="K31" s="58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51"/>
    </row>
    <row r="32" spans="1:22" x14ac:dyDescent="0.25">
      <c r="A32" s="78"/>
      <c r="B32" s="67"/>
      <c r="C32" s="45">
        <v>29</v>
      </c>
      <c r="D32" s="68"/>
      <c r="E32" s="44" t="s">
        <v>77</v>
      </c>
      <c r="F32" s="43" t="s">
        <v>45</v>
      </c>
      <c r="G32" s="32">
        <v>60</v>
      </c>
      <c r="H32" s="21">
        <v>20</v>
      </c>
      <c r="I32" s="28">
        <f t="shared" si="0"/>
        <v>20</v>
      </c>
      <c r="J32" s="29" t="str">
        <f t="shared" si="2"/>
        <v>OK</v>
      </c>
      <c r="K32" s="5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51"/>
    </row>
    <row r="33" spans="1:22" ht="30" x14ac:dyDescent="0.25">
      <c r="A33" s="78"/>
      <c r="B33" s="67"/>
      <c r="C33" s="45">
        <v>30</v>
      </c>
      <c r="D33" s="68"/>
      <c r="E33" s="44" t="s">
        <v>78</v>
      </c>
      <c r="F33" s="43" t="s">
        <v>45</v>
      </c>
      <c r="G33" s="32">
        <v>45</v>
      </c>
      <c r="H33" s="21">
        <v>20</v>
      </c>
      <c r="I33" s="28">
        <f t="shared" si="0"/>
        <v>20</v>
      </c>
      <c r="J33" s="29" t="str">
        <f t="shared" si="2"/>
        <v>OK</v>
      </c>
      <c r="K33" s="58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51"/>
    </row>
    <row r="34" spans="1:22" x14ac:dyDescent="0.25">
      <c r="A34" s="78"/>
      <c r="B34" s="67"/>
      <c r="C34" s="45">
        <v>31</v>
      </c>
      <c r="D34" s="68"/>
      <c r="E34" s="44" t="s">
        <v>79</v>
      </c>
      <c r="F34" s="43" t="s">
        <v>45</v>
      </c>
      <c r="G34" s="32">
        <v>11</v>
      </c>
      <c r="H34" s="21">
        <v>20</v>
      </c>
      <c r="I34" s="28">
        <f t="shared" si="0"/>
        <v>20</v>
      </c>
      <c r="J34" s="29" t="str">
        <f t="shared" si="2"/>
        <v>OK</v>
      </c>
      <c r="K34" s="58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51"/>
    </row>
    <row r="35" spans="1:22" ht="30" x14ac:dyDescent="0.25">
      <c r="A35" s="78"/>
      <c r="B35" s="67"/>
      <c r="C35" s="45">
        <v>32</v>
      </c>
      <c r="D35" s="68"/>
      <c r="E35" s="44" t="s">
        <v>80</v>
      </c>
      <c r="F35" s="43" t="s">
        <v>45</v>
      </c>
      <c r="G35" s="32">
        <v>65</v>
      </c>
      <c r="H35" s="21">
        <v>20</v>
      </c>
      <c r="I35" s="28">
        <f t="shared" si="0"/>
        <v>20</v>
      </c>
      <c r="J35" s="29" t="str">
        <f t="shared" si="2"/>
        <v>OK</v>
      </c>
      <c r="K35" s="58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51"/>
    </row>
    <row r="36" spans="1:22" x14ac:dyDescent="0.25">
      <c r="A36" s="78"/>
      <c r="B36" s="69"/>
      <c r="C36" s="45">
        <v>33</v>
      </c>
      <c r="D36" s="68"/>
      <c r="E36" s="44" t="s">
        <v>81</v>
      </c>
      <c r="F36" s="43" t="s">
        <v>45</v>
      </c>
      <c r="G36" s="32">
        <v>45</v>
      </c>
      <c r="H36" s="21">
        <v>20</v>
      </c>
      <c r="I36" s="28">
        <f t="shared" si="0"/>
        <v>20</v>
      </c>
      <c r="J36" s="29" t="str">
        <f t="shared" si="2"/>
        <v>OK</v>
      </c>
      <c r="K36" s="58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51"/>
    </row>
    <row r="37" spans="1:22" x14ac:dyDescent="0.25">
      <c r="A37" s="78"/>
      <c r="B37" s="66">
        <v>5</v>
      </c>
      <c r="C37" s="45">
        <v>34</v>
      </c>
      <c r="D37" s="70" t="s">
        <v>82</v>
      </c>
      <c r="E37" s="42" t="s">
        <v>60</v>
      </c>
      <c r="F37" s="43" t="s">
        <v>45</v>
      </c>
      <c r="G37" s="32">
        <v>500</v>
      </c>
      <c r="H37" s="21"/>
      <c r="I37" s="28">
        <f t="shared" si="0"/>
        <v>0</v>
      </c>
      <c r="J37" s="29" t="str">
        <f t="shared" si="2"/>
        <v>OK</v>
      </c>
      <c r="K37" s="58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51"/>
    </row>
    <row r="38" spans="1:22" x14ac:dyDescent="0.25">
      <c r="A38" s="78"/>
      <c r="B38" s="67"/>
      <c r="C38" s="45">
        <v>35</v>
      </c>
      <c r="D38" s="71"/>
      <c r="E38" s="42" t="s">
        <v>61</v>
      </c>
      <c r="F38" s="43" t="s">
        <v>45</v>
      </c>
      <c r="G38" s="32">
        <v>70</v>
      </c>
      <c r="H38" s="21"/>
      <c r="I38" s="28">
        <f t="shared" si="0"/>
        <v>0</v>
      </c>
      <c r="J38" s="29" t="str">
        <f t="shared" si="2"/>
        <v>OK</v>
      </c>
      <c r="K38" s="58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51"/>
    </row>
    <row r="39" spans="1:22" x14ac:dyDescent="0.25">
      <c r="A39" s="78"/>
      <c r="B39" s="67"/>
      <c r="C39" s="45">
        <v>36</v>
      </c>
      <c r="D39" s="71"/>
      <c r="E39" s="44" t="s">
        <v>62</v>
      </c>
      <c r="F39" s="43" t="s">
        <v>45</v>
      </c>
      <c r="G39" s="32">
        <v>800</v>
      </c>
      <c r="H39" s="21"/>
      <c r="I39" s="28">
        <f t="shared" si="0"/>
        <v>0</v>
      </c>
      <c r="J39" s="29" t="str">
        <f t="shared" si="2"/>
        <v>OK</v>
      </c>
      <c r="K39" s="58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51"/>
    </row>
    <row r="40" spans="1:22" x14ac:dyDescent="0.25">
      <c r="A40" s="78"/>
      <c r="B40" s="67"/>
      <c r="C40" s="45">
        <v>37</v>
      </c>
      <c r="D40" s="71"/>
      <c r="E40" s="44" t="s">
        <v>63</v>
      </c>
      <c r="F40" s="43" t="s">
        <v>45</v>
      </c>
      <c r="G40" s="32">
        <v>2100</v>
      </c>
      <c r="H40" s="21"/>
      <c r="I40" s="28">
        <f t="shared" si="0"/>
        <v>0</v>
      </c>
      <c r="J40" s="29" t="str">
        <f t="shared" si="2"/>
        <v>OK</v>
      </c>
      <c r="K40" s="58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51"/>
    </row>
    <row r="41" spans="1:22" ht="30" x14ac:dyDescent="0.25">
      <c r="A41" s="78"/>
      <c r="B41" s="67"/>
      <c r="C41" s="45">
        <v>38</v>
      </c>
      <c r="D41" s="71"/>
      <c r="E41" s="44" t="s">
        <v>64</v>
      </c>
      <c r="F41" s="43" t="s">
        <v>45</v>
      </c>
      <c r="G41" s="32">
        <v>1690</v>
      </c>
      <c r="H41" s="21"/>
      <c r="I41" s="28">
        <f t="shared" si="0"/>
        <v>0</v>
      </c>
      <c r="J41" s="29" t="str">
        <f t="shared" si="2"/>
        <v>OK</v>
      </c>
      <c r="K41" s="58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51"/>
    </row>
    <row r="42" spans="1:22" x14ac:dyDescent="0.25">
      <c r="A42" s="78"/>
      <c r="B42" s="67"/>
      <c r="C42" s="45">
        <v>39</v>
      </c>
      <c r="D42" s="71"/>
      <c r="E42" s="44" t="s">
        <v>65</v>
      </c>
      <c r="F42" s="43" t="s">
        <v>45</v>
      </c>
      <c r="G42" s="32">
        <v>90</v>
      </c>
      <c r="H42" s="21"/>
      <c r="I42" s="28">
        <f t="shared" si="0"/>
        <v>0</v>
      </c>
      <c r="J42" s="29" t="str">
        <f t="shared" si="2"/>
        <v>OK</v>
      </c>
      <c r="K42" s="58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51"/>
    </row>
    <row r="43" spans="1:22" x14ac:dyDescent="0.25">
      <c r="A43" s="78"/>
      <c r="B43" s="67"/>
      <c r="C43" s="45">
        <v>40</v>
      </c>
      <c r="D43" s="71"/>
      <c r="E43" s="44" t="s">
        <v>66</v>
      </c>
      <c r="F43" s="43" t="s">
        <v>45</v>
      </c>
      <c r="G43" s="32">
        <v>300</v>
      </c>
      <c r="H43" s="21"/>
      <c r="I43" s="28">
        <f t="shared" si="0"/>
        <v>0</v>
      </c>
      <c r="J43" s="29" t="str">
        <f t="shared" si="2"/>
        <v>OK</v>
      </c>
      <c r="K43" s="58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51"/>
    </row>
    <row r="44" spans="1:22" x14ac:dyDescent="0.25">
      <c r="A44" s="78"/>
      <c r="B44" s="67"/>
      <c r="C44" s="45">
        <v>41</v>
      </c>
      <c r="D44" s="71"/>
      <c r="E44" s="44" t="s">
        <v>67</v>
      </c>
      <c r="F44" s="43" t="s">
        <v>45</v>
      </c>
      <c r="G44" s="32">
        <v>850</v>
      </c>
      <c r="H44" s="21"/>
      <c r="I44" s="28">
        <f t="shared" si="0"/>
        <v>0</v>
      </c>
      <c r="J44" s="29" t="str">
        <f t="shared" si="2"/>
        <v>OK</v>
      </c>
      <c r="K44" s="58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51"/>
    </row>
    <row r="45" spans="1:22" x14ac:dyDescent="0.25">
      <c r="A45" s="78"/>
      <c r="B45" s="67"/>
      <c r="C45" s="45">
        <v>42</v>
      </c>
      <c r="D45" s="71"/>
      <c r="E45" s="44" t="s">
        <v>68</v>
      </c>
      <c r="F45" s="43" t="s">
        <v>45</v>
      </c>
      <c r="G45" s="32">
        <v>1650</v>
      </c>
      <c r="H45" s="21"/>
      <c r="I45" s="28">
        <f t="shared" si="0"/>
        <v>0</v>
      </c>
      <c r="J45" s="29" t="str">
        <f t="shared" si="2"/>
        <v>OK</v>
      </c>
      <c r="K45" s="58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51"/>
    </row>
    <row r="46" spans="1:22" ht="30" x14ac:dyDescent="0.25">
      <c r="A46" s="78"/>
      <c r="B46" s="67"/>
      <c r="C46" s="45">
        <v>43</v>
      </c>
      <c r="D46" s="71"/>
      <c r="E46" s="44" t="s">
        <v>69</v>
      </c>
      <c r="F46" s="43" t="s">
        <v>45</v>
      </c>
      <c r="G46" s="32">
        <v>2650</v>
      </c>
      <c r="H46" s="21"/>
      <c r="I46" s="28">
        <f t="shared" si="0"/>
        <v>0</v>
      </c>
      <c r="J46" s="29" t="str">
        <f t="shared" si="2"/>
        <v>OK</v>
      </c>
      <c r="K46" s="58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51"/>
    </row>
    <row r="47" spans="1:22" x14ac:dyDescent="0.25">
      <c r="A47" s="78"/>
      <c r="B47" s="67"/>
      <c r="C47" s="45">
        <v>44</v>
      </c>
      <c r="D47" s="71"/>
      <c r="E47" s="44" t="s">
        <v>70</v>
      </c>
      <c r="F47" s="43" t="s">
        <v>45</v>
      </c>
      <c r="G47" s="32">
        <v>520</v>
      </c>
      <c r="H47" s="21"/>
      <c r="I47" s="28">
        <f t="shared" si="0"/>
        <v>0</v>
      </c>
      <c r="J47" s="29" t="str">
        <f t="shared" si="2"/>
        <v>OK</v>
      </c>
      <c r="K47" s="58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51"/>
    </row>
    <row r="48" spans="1:22" x14ac:dyDescent="0.25">
      <c r="A48" s="78"/>
      <c r="B48" s="67"/>
      <c r="C48" s="45">
        <v>45</v>
      </c>
      <c r="D48" s="71"/>
      <c r="E48" s="44" t="s">
        <v>71</v>
      </c>
      <c r="F48" s="43" t="s">
        <v>45</v>
      </c>
      <c r="G48" s="32">
        <v>200</v>
      </c>
      <c r="H48" s="21"/>
      <c r="I48" s="28">
        <f t="shared" si="0"/>
        <v>0</v>
      </c>
      <c r="J48" s="29" t="str">
        <f t="shared" si="2"/>
        <v>OK</v>
      </c>
      <c r="K48" s="58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51"/>
    </row>
    <row r="49" spans="1:22" x14ac:dyDescent="0.25">
      <c r="A49" s="78"/>
      <c r="B49" s="67"/>
      <c r="C49" s="45">
        <v>46</v>
      </c>
      <c r="D49" s="71"/>
      <c r="E49" s="44" t="s">
        <v>72</v>
      </c>
      <c r="F49" s="43" t="s">
        <v>45</v>
      </c>
      <c r="G49" s="32">
        <v>620</v>
      </c>
      <c r="H49" s="21"/>
      <c r="I49" s="28">
        <f t="shared" si="0"/>
        <v>0</v>
      </c>
      <c r="J49" s="29" t="str">
        <f t="shared" si="2"/>
        <v>OK</v>
      </c>
      <c r="K49" s="58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51"/>
    </row>
    <row r="50" spans="1:22" x14ac:dyDescent="0.25">
      <c r="A50" s="78"/>
      <c r="B50" s="69"/>
      <c r="C50" s="45">
        <v>47</v>
      </c>
      <c r="D50" s="72"/>
      <c r="E50" s="44" t="s">
        <v>73</v>
      </c>
      <c r="F50" s="43" t="s">
        <v>45</v>
      </c>
      <c r="G50" s="32">
        <v>110</v>
      </c>
      <c r="H50" s="21"/>
      <c r="I50" s="28">
        <f t="shared" si="0"/>
        <v>0</v>
      </c>
      <c r="J50" s="29" t="str">
        <f t="shared" si="2"/>
        <v>OK</v>
      </c>
      <c r="K50" s="58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51"/>
    </row>
    <row r="51" spans="1:22" x14ac:dyDescent="0.25">
      <c r="A51" s="78"/>
      <c r="B51" s="66">
        <v>6</v>
      </c>
      <c r="C51" s="45">
        <v>48</v>
      </c>
      <c r="D51" s="68" t="s">
        <v>83</v>
      </c>
      <c r="E51" s="42" t="s">
        <v>84</v>
      </c>
      <c r="F51" s="43" t="s">
        <v>45</v>
      </c>
      <c r="G51" s="32">
        <v>530</v>
      </c>
      <c r="H51" s="21"/>
      <c r="I51" s="28">
        <f t="shared" si="0"/>
        <v>0</v>
      </c>
      <c r="J51" s="29" t="str">
        <f t="shared" si="2"/>
        <v>OK</v>
      </c>
      <c r="K51" s="58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51"/>
    </row>
    <row r="52" spans="1:22" x14ac:dyDescent="0.25">
      <c r="A52" s="78"/>
      <c r="B52" s="67"/>
      <c r="C52" s="45">
        <v>49</v>
      </c>
      <c r="D52" s="68"/>
      <c r="E52" s="42" t="s">
        <v>85</v>
      </c>
      <c r="F52" s="43" t="s">
        <v>45</v>
      </c>
      <c r="G52" s="32">
        <v>530</v>
      </c>
      <c r="H52" s="21"/>
      <c r="I52" s="28">
        <f t="shared" si="0"/>
        <v>0</v>
      </c>
      <c r="J52" s="29" t="str">
        <f t="shared" si="2"/>
        <v>OK</v>
      </c>
      <c r="K52" s="58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51"/>
    </row>
    <row r="53" spans="1:22" x14ac:dyDescent="0.25">
      <c r="A53" s="78"/>
      <c r="B53" s="67"/>
      <c r="C53" s="45">
        <v>50</v>
      </c>
      <c r="D53" s="68"/>
      <c r="E53" s="42" t="s">
        <v>86</v>
      </c>
      <c r="F53" s="43" t="s">
        <v>45</v>
      </c>
      <c r="G53" s="32">
        <v>29</v>
      </c>
      <c r="H53" s="21"/>
      <c r="I53" s="28">
        <f t="shared" si="0"/>
        <v>0</v>
      </c>
      <c r="J53" s="29" t="str">
        <f t="shared" si="2"/>
        <v>OK</v>
      </c>
      <c r="K53" s="58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51"/>
    </row>
    <row r="54" spans="1:22" x14ac:dyDescent="0.25">
      <c r="A54" s="78"/>
      <c r="B54" s="67"/>
      <c r="C54" s="45">
        <v>51</v>
      </c>
      <c r="D54" s="68"/>
      <c r="E54" s="42" t="s">
        <v>87</v>
      </c>
      <c r="F54" s="43" t="s">
        <v>45</v>
      </c>
      <c r="G54" s="32">
        <v>50</v>
      </c>
      <c r="H54" s="21"/>
      <c r="I54" s="28">
        <f t="shared" si="0"/>
        <v>0</v>
      </c>
      <c r="J54" s="29" t="str">
        <f t="shared" si="2"/>
        <v>OK</v>
      </c>
      <c r="K54" s="58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51"/>
    </row>
    <row r="55" spans="1:22" x14ac:dyDescent="0.25">
      <c r="A55" s="78"/>
      <c r="B55" s="67"/>
      <c r="C55" s="45">
        <v>52</v>
      </c>
      <c r="D55" s="68"/>
      <c r="E55" s="42" t="s">
        <v>88</v>
      </c>
      <c r="F55" s="43" t="s">
        <v>45</v>
      </c>
      <c r="G55" s="32">
        <v>146</v>
      </c>
      <c r="H55" s="21"/>
      <c r="I55" s="28">
        <f t="shared" si="0"/>
        <v>0</v>
      </c>
      <c r="J55" s="29" t="str">
        <f t="shared" si="2"/>
        <v>OK</v>
      </c>
      <c r="K55" s="58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51"/>
    </row>
    <row r="56" spans="1:22" x14ac:dyDescent="0.25">
      <c r="A56" s="78"/>
      <c r="B56" s="67"/>
      <c r="C56" s="45">
        <v>53</v>
      </c>
      <c r="D56" s="68"/>
      <c r="E56" s="42" t="s">
        <v>89</v>
      </c>
      <c r="F56" s="43" t="s">
        <v>45</v>
      </c>
      <c r="G56" s="32">
        <v>35</v>
      </c>
      <c r="H56" s="21"/>
      <c r="I56" s="28">
        <f t="shared" si="0"/>
        <v>0</v>
      </c>
      <c r="J56" s="29" t="str">
        <f t="shared" si="2"/>
        <v>OK</v>
      </c>
      <c r="K56" s="58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51"/>
    </row>
    <row r="57" spans="1:22" x14ac:dyDescent="0.25">
      <c r="A57" s="78"/>
      <c r="B57" s="67"/>
      <c r="C57" s="45">
        <v>54</v>
      </c>
      <c r="D57" s="68"/>
      <c r="E57" s="42" t="s">
        <v>90</v>
      </c>
      <c r="F57" s="43" t="s">
        <v>50</v>
      </c>
      <c r="G57" s="32">
        <v>80</v>
      </c>
      <c r="H57" s="21"/>
      <c r="I57" s="28">
        <f t="shared" si="0"/>
        <v>0</v>
      </c>
      <c r="J57" s="29" t="str">
        <f t="shared" si="2"/>
        <v>OK</v>
      </c>
      <c r="K57" s="58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51"/>
    </row>
    <row r="58" spans="1:22" x14ac:dyDescent="0.25">
      <c r="A58" s="78"/>
      <c r="B58" s="69"/>
      <c r="C58" s="45">
        <v>55</v>
      </c>
      <c r="D58" s="68"/>
      <c r="E58" s="42" t="s">
        <v>91</v>
      </c>
      <c r="F58" s="43" t="s">
        <v>50</v>
      </c>
      <c r="G58" s="32">
        <v>100</v>
      </c>
      <c r="H58" s="21"/>
      <c r="I58" s="28">
        <f t="shared" si="0"/>
        <v>0</v>
      </c>
      <c r="J58" s="29" t="str">
        <f t="shared" si="2"/>
        <v>OK</v>
      </c>
      <c r="K58" s="58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51"/>
    </row>
    <row r="59" spans="1:22" x14ac:dyDescent="0.25">
      <c r="A59" s="78"/>
      <c r="B59" s="66">
        <v>7</v>
      </c>
      <c r="C59" s="45">
        <v>56</v>
      </c>
      <c r="D59" s="68" t="s">
        <v>92</v>
      </c>
      <c r="E59" s="42" t="s">
        <v>93</v>
      </c>
      <c r="F59" s="43" t="s">
        <v>45</v>
      </c>
      <c r="G59" s="32">
        <v>145</v>
      </c>
      <c r="H59" s="21"/>
      <c r="I59" s="28">
        <f t="shared" si="0"/>
        <v>0</v>
      </c>
      <c r="J59" s="29" t="str">
        <f t="shared" si="2"/>
        <v>OK</v>
      </c>
      <c r="K59" s="58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51"/>
    </row>
    <row r="60" spans="1:22" x14ac:dyDescent="0.25">
      <c r="A60" s="78"/>
      <c r="B60" s="67"/>
      <c r="C60" s="45">
        <v>57</v>
      </c>
      <c r="D60" s="68"/>
      <c r="E60" s="42" t="s">
        <v>94</v>
      </c>
      <c r="F60" s="43" t="s">
        <v>45</v>
      </c>
      <c r="G60" s="32">
        <v>45</v>
      </c>
      <c r="H60" s="21"/>
      <c r="I60" s="28">
        <f t="shared" si="0"/>
        <v>0</v>
      </c>
      <c r="J60" s="29" t="str">
        <f t="shared" si="2"/>
        <v>OK</v>
      </c>
      <c r="K60" s="58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51"/>
    </row>
    <row r="61" spans="1:22" x14ac:dyDescent="0.25">
      <c r="A61" s="78"/>
      <c r="B61" s="67"/>
      <c r="C61" s="45">
        <v>58</v>
      </c>
      <c r="D61" s="68"/>
      <c r="E61" s="42" t="s">
        <v>95</v>
      </c>
      <c r="F61" s="43" t="s">
        <v>45</v>
      </c>
      <c r="G61" s="32">
        <v>550</v>
      </c>
      <c r="H61" s="21"/>
      <c r="I61" s="28">
        <f t="shared" si="0"/>
        <v>0</v>
      </c>
      <c r="J61" s="29" t="str">
        <f t="shared" si="2"/>
        <v>OK</v>
      </c>
      <c r="K61" s="58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51"/>
    </row>
    <row r="62" spans="1:22" x14ac:dyDescent="0.25">
      <c r="A62" s="78"/>
      <c r="B62" s="67"/>
      <c r="C62" s="45">
        <v>59</v>
      </c>
      <c r="D62" s="68"/>
      <c r="E62" s="42" t="s">
        <v>96</v>
      </c>
      <c r="F62" s="43" t="s">
        <v>45</v>
      </c>
      <c r="G62" s="32">
        <v>85</v>
      </c>
      <c r="H62" s="21"/>
      <c r="I62" s="28">
        <f t="shared" si="0"/>
        <v>0</v>
      </c>
      <c r="J62" s="29" t="str">
        <f t="shared" si="2"/>
        <v>OK</v>
      </c>
      <c r="K62" s="58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51"/>
    </row>
    <row r="63" spans="1:22" x14ac:dyDescent="0.25">
      <c r="A63" s="78"/>
      <c r="B63" s="67"/>
      <c r="C63" s="45">
        <v>60</v>
      </c>
      <c r="D63" s="68"/>
      <c r="E63" s="42" t="s">
        <v>97</v>
      </c>
      <c r="F63" s="43" t="s">
        <v>45</v>
      </c>
      <c r="G63" s="32">
        <v>240</v>
      </c>
      <c r="H63" s="21"/>
      <c r="I63" s="28">
        <f t="shared" si="0"/>
        <v>0</v>
      </c>
      <c r="J63" s="29" t="str">
        <f t="shared" si="2"/>
        <v>OK</v>
      </c>
      <c r="K63" s="58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51"/>
    </row>
    <row r="64" spans="1:22" x14ac:dyDescent="0.25">
      <c r="A64" s="78"/>
      <c r="B64" s="69"/>
      <c r="C64" s="45">
        <v>61</v>
      </c>
      <c r="D64" s="68"/>
      <c r="E64" s="42" t="s">
        <v>98</v>
      </c>
      <c r="F64" s="43" t="s">
        <v>45</v>
      </c>
      <c r="G64" s="32">
        <v>500</v>
      </c>
      <c r="H64" s="21"/>
      <c r="I64" s="28">
        <f t="shared" si="0"/>
        <v>0</v>
      </c>
      <c r="J64" s="29" t="str">
        <f t="shared" si="2"/>
        <v>OK</v>
      </c>
      <c r="K64" s="58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51"/>
    </row>
    <row r="65" spans="1:22" x14ac:dyDescent="0.25">
      <c r="A65" s="78"/>
      <c r="B65" s="66">
        <v>8</v>
      </c>
      <c r="C65" s="45">
        <v>62</v>
      </c>
      <c r="D65" s="70" t="s">
        <v>99</v>
      </c>
      <c r="E65" s="42" t="s">
        <v>100</v>
      </c>
      <c r="F65" s="43" t="s">
        <v>45</v>
      </c>
      <c r="G65" s="32">
        <v>135</v>
      </c>
      <c r="H65" s="21"/>
      <c r="I65" s="28">
        <f t="shared" si="0"/>
        <v>0</v>
      </c>
      <c r="J65" s="29" t="str">
        <f t="shared" si="2"/>
        <v>OK</v>
      </c>
      <c r="K65" s="58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51"/>
    </row>
    <row r="66" spans="1:22" x14ac:dyDescent="0.25">
      <c r="A66" s="78"/>
      <c r="B66" s="67"/>
      <c r="C66" s="45">
        <v>63</v>
      </c>
      <c r="D66" s="71"/>
      <c r="E66" s="42" t="s">
        <v>101</v>
      </c>
      <c r="F66" s="43" t="s">
        <v>45</v>
      </c>
      <c r="G66" s="32">
        <v>85</v>
      </c>
      <c r="H66" s="21"/>
      <c r="I66" s="28">
        <f t="shared" si="0"/>
        <v>0</v>
      </c>
      <c r="J66" s="29" t="str">
        <f t="shared" si="2"/>
        <v>OK</v>
      </c>
      <c r="K66" s="58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51"/>
    </row>
    <row r="67" spans="1:22" x14ac:dyDescent="0.25">
      <c r="A67" s="78"/>
      <c r="B67" s="67"/>
      <c r="C67" s="45">
        <v>64</v>
      </c>
      <c r="D67" s="71"/>
      <c r="E67" s="42" t="s">
        <v>102</v>
      </c>
      <c r="F67" s="43" t="s">
        <v>45</v>
      </c>
      <c r="G67" s="32">
        <v>125</v>
      </c>
      <c r="H67" s="21"/>
      <c r="I67" s="28">
        <f t="shared" si="0"/>
        <v>0</v>
      </c>
      <c r="J67" s="29" t="str">
        <f t="shared" si="2"/>
        <v>OK</v>
      </c>
      <c r="K67" s="58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51"/>
    </row>
    <row r="68" spans="1:22" x14ac:dyDescent="0.25">
      <c r="A68" s="78"/>
      <c r="B68" s="67"/>
      <c r="C68" s="45">
        <v>65</v>
      </c>
      <c r="D68" s="71"/>
      <c r="E68" s="42" t="s">
        <v>103</v>
      </c>
      <c r="F68" s="43" t="s">
        <v>45</v>
      </c>
      <c r="G68" s="32">
        <v>78.5</v>
      </c>
      <c r="H68" s="21"/>
      <c r="I68" s="28">
        <f t="shared" si="0"/>
        <v>0</v>
      </c>
      <c r="J68" s="29" t="str">
        <f t="shared" si="2"/>
        <v>OK</v>
      </c>
      <c r="K68" s="58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51"/>
    </row>
    <row r="69" spans="1:22" x14ac:dyDescent="0.25">
      <c r="A69" s="78"/>
      <c r="B69" s="67"/>
      <c r="C69" s="45">
        <v>66</v>
      </c>
      <c r="D69" s="71"/>
      <c r="E69" s="42" t="s">
        <v>104</v>
      </c>
      <c r="F69" s="43" t="s">
        <v>45</v>
      </c>
      <c r="G69" s="32">
        <v>85</v>
      </c>
      <c r="H69" s="21"/>
      <c r="I69" s="28">
        <f t="shared" ref="I69:I102" si="3">H69-(SUM(K69:V69))</f>
        <v>0</v>
      </c>
      <c r="J69" s="29" t="str">
        <f t="shared" si="2"/>
        <v>OK</v>
      </c>
      <c r="K69" s="58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51"/>
    </row>
    <row r="70" spans="1:22" x14ac:dyDescent="0.25">
      <c r="A70" s="78"/>
      <c r="B70" s="67"/>
      <c r="C70" s="45">
        <v>67</v>
      </c>
      <c r="D70" s="71"/>
      <c r="E70" s="42" t="s">
        <v>105</v>
      </c>
      <c r="F70" s="43" t="s">
        <v>45</v>
      </c>
      <c r="G70" s="32">
        <v>128</v>
      </c>
      <c r="H70" s="21"/>
      <c r="I70" s="28">
        <f t="shared" si="3"/>
        <v>0</v>
      </c>
      <c r="J70" s="29" t="str">
        <f t="shared" si="2"/>
        <v>OK</v>
      </c>
      <c r="K70" s="58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51"/>
    </row>
    <row r="71" spans="1:22" x14ac:dyDescent="0.25">
      <c r="A71" s="78"/>
      <c r="B71" s="67"/>
      <c r="C71" s="45">
        <v>68</v>
      </c>
      <c r="D71" s="71"/>
      <c r="E71" s="42" t="s">
        <v>106</v>
      </c>
      <c r="F71" s="43" t="s">
        <v>45</v>
      </c>
      <c r="G71" s="32">
        <v>118</v>
      </c>
      <c r="H71" s="21"/>
      <c r="I71" s="28">
        <f t="shared" si="3"/>
        <v>0</v>
      </c>
      <c r="J71" s="29" t="str">
        <f t="shared" si="2"/>
        <v>OK</v>
      </c>
      <c r="K71" s="58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51"/>
    </row>
    <row r="72" spans="1:22" x14ac:dyDescent="0.25">
      <c r="A72" s="78"/>
      <c r="B72" s="67"/>
      <c r="C72" s="45">
        <v>69</v>
      </c>
      <c r="D72" s="71"/>
      <c r="E72" s="42" t="s">
        <v>107</v>
      </c>
      <c r="F72" s="43" t="s">
        <v>45</v>
      </c>
      <c r="G72" s="32">
        <v>105</v>
      </c>
      <c r="H72" s="21"/>
      <c r="I72" s="28">
        <f t="shared" si="3"/>
        <v>0</v>
      </c>
      <c r="J72" s="29" t="str">
        <f t="shared" si="2"/>
        <v>OK</v>
      </c>
      <c r="K72" s="58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51"/>
    </row>
    <row r="73" spans="1:22" x14ac:dyDescent="0.25">
      <c r="A73" s="78"/>
      <c r="B73" s="67"/>
      <c r="C73" s="45">
        <v>70</v>
      </c>
      <c r="D73" s="71"/>
      <c r="E73" s="42" t="s">
        <v>108</v>
      </c>
      <c r="F73" s="43" t="s">
        <v>45</v>
      </c>
      <c r="G73" s="32">
        <v>60</v>
      </c>
      <c r="H73" s="21"/>
      <c r="I73" s="28">
        <f t="shared" si="3"/>
        <v>0</v>
      </c>
      <c r="J73" s="29" t="str">
        <f t="shared" si="2"/>
        <v>OK</v>
      </c>
      <c r="K73" s="58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51"/>
    </row>
    <row r="74" spans="1:22" x14ac:dyDescent="0.25">
      <c r="A74" s="78"/>
      <c r="B74" s="69"/>
      <c r="C74" s="45">
        <v>71</v>
      </c>
      <c r="D74" s="72"/>
      <c r="E74" s="42" t="s">
        <v>109</v>
      </c>
      <c r="F74" s="43" t="s">
        <v>45</v>
      </c>
      <c r="G74" s="32">
        <v>45</v>
      </c>
      <c r="H74" s="21"/>
      <c r="I74" s="28">
        <f t="shared" si="3"/>
        <v>0</v>
      </c>
      <c r="J74" s="29" t="str">
        <f t="shared" si="2"/>
        <v>OK</v>
      </c>
      <c r="K74" s="58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51"/>
    </row>
    <row r="75" spans="1:22" x14ac:dyDescent="0.25">
      <c r="A75" s="78"/>
      <c r="B75" s="66">
        <v>9</v>
      </c>
      <c r="C75" s="45">
        <v>72</v>
      </c>
      <c r="D75" s="70" t="s">
        <v>110</v>
      </c>
      <c r="E75" s="42" t="s">
        <v>111</v>
      </c>
      <c r="F75" s="43" t="s">
        <v>45</v>
      </c>
      <c r="G75" s="32">
        <v>753.33</v>
      </c>
      <c r="H75" s="21"/>
      <c r="I75" s="28">
        <f t="shared" si="3"/>
        <v>0</v>
      </c>
      <c r="J75" s="29" t="str">
        <f t="shared" si="2"/>
        <v>OK</v>
      </c>
      <c r="K75" s="58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51"/>
    </row>
    <row r="76" spans="1:22" x14ac:dyDescent="0.25">
      <c r="A76" s="78"/>
      <c r="B76" s="67"/>
      <c r="C76" s="45">
        <v>73</v>
      </c>
      <c r="D76" s="71"/>
      <c r="E76" s="42" t="s">
        <v>112</v>
      </c>
      <c r="F76" s="43" t="s">
        <v>45</v>
      </c>
      <c r="G76" s="32">
        <v>206.33</v>
      </c>
      <c r="H76" s="21"/>
      <c r="I76" s="28">
        <f t="shared" si="3"/>
        <v>0</v>
      </c>
      <c r="J76" s="29" t="str">
        <f t="shared" si="2"/>
        <v>OK</v>
      </c>
      <c r="K76" s="58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51"/>
    </row>
    <row r="77" spans="1:22" x14ac:dyDescent="0.25">
      <c r="A77" s="78"/>
      <c r="B77" s="67"/>
      <c r="C77" s="45">
        <v>74</v>
      </c>
      <c r="D77" s="71"/>
      <c r="E77" s="42" t="s">
        <v>113</v>
      </c>
      <c r="F77" s="43" t="s">
        <v>45</v>
      </c>
      <c r="G77" s="32">
        <v>1596.66</v>
      </c>
      <c r="H77" s="21"/>
      <c r="I77" s="28">
        <f t="shared" si="3"/>
        <v>0</v>
      </c>
      <c r="J77" s="29" t="str">
        <f t="shared" si="2"/>
        <v>OK</v>
      </c>
      <c r="K77" s="58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51"/>
    </row>
    <row r="78" spans="1:22" x14ac:dyDescent="0.25">
      <c r="A78" s="78"/>
      <c r="B78" s="67"/>
      <c r="C78" s="45">
        <v>75</v>
      </c>
      <c r="D78" s="71"/>
      <c r="E78" s="42" t="s">
        <v>114</v>
      </c>
      <c r="F78" s="43" t="s">
        <v>45</v>
      </c>
      <c r="G78" s="32">
        <v>119</v>
      </c>
      <c r="H78" s="21"/>
      <c r="I78" s="28">
        <f t="shared" si="3"/>
        <v>0</v>
      </c>
      <c r="J78" s="29" t="str">
        <f t="shared" si="2"/>
        <v>OK</v>
      </c>
      <c r="K78" s="58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51"/>
    </row>
    <row r="79" spans="1:22" x14ac:dyDescent="0.25">
      <c r="A79" s="78"/>
      <c r="B79" s="67"/>
      <c r="C79" s="45">
        <v>76</v>
      </c>
      <c r="D79" s="71"/>
      <c r="E79" s="42" t="s">
        <v>115</v>
      </c>
      <c r="F79" s="43" t="s">
        <v>45</v>
      </c>
      <c r="G79" s="32">
        <v>118</v>
      </c>
      <c r="H79" s="21"/>
      <c r="I79" s="28">
        <f t="shared" si="3"/>
        <v>0</v>
      </c>
      <c r="J79" s="29" t="str">
        <f t="shared" ref="J79:J103" si="4">IF(I79&lt;0,"ATENÇÃO","OK")</f>
        <v>OK</v>
      </c>
      <c r="K79" s="58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51"/>
    </row>
    <row r="80" spans="1:22" x14ac:dyDescent="0.25">
      <c r="A80" s="78"/>
      <c r="B80" s="67"/>
      <c r="C80" s="45">
        <v>77</v>
      </c>
      <c r="D80" s="71"/>
      <c r="E80" s="42" t="s">
        <v>116</v>
      </c>
      <c r="F80" s="43" t="s">
        <v>45</v>
      </c>
      <c r="G80" s="32">
        <v>580</v>
      </c>
      <c r="H80" s="21"/>
      <c r="I80" s="28">
        <f t="shared" si="3"/>
        <v>0</v>
      </c>
      <c r="J80" s="29" t="str">
        <f t="shared" si="4"/>
        <v>OK</v>
      </c>
      <c r="K80" s="58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51"/>
    </row>
    <row r="81" spans="1:22" x14ac:dyDescent="0.25">
      <c r="A81" s="78"/>
      <c r="B81" s="67"/>
      <c r="C81" s="45">
        <v>78</v>
      </c>
      <c r="D81" s="71"/>
      <c r="E81" s="42" t="s">
        <v>117</v>
      </c>
      <c r="F81" s="43" t="s">
        <v>45</v>
      </c>
      <c r="G81" s="32">
        <v>380</v>
      </c>
      <c r="H81" s="21"/>
      <c r="I81" s="28">
        <f t="shared" si="3"/>
        <v>0</v>
      </c>
      <c r="J81" s="29" t="str">
        <f t="shared" si="4"/>
        <v>OK</v>
      </c>
      <c r="K81" s="58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51"/>
    </row>
    <row r="82" spans="1:22" x14ac:dyDescent="0.25">
      <c r="A82" s="78"/>
      <c r="B82" s="67"/>
      <c r="C82" s="45">
        <v>79</v>
      </c>
      <c r="D82" s="71"/>
      <c r="E82" s="42" t="s">
        <v>118</v>
      </c>
      <c r="F82" s="43" t="s">
        <v>45</v>
      </c>
      <c r="G82" s="32">
        <v>60</v>
      </c>
      <c r="H82" s="21"/>
      <c r="I82" s="28">
        <f t="shared" si="3"/>
        <v>0</v>
      </c>
      <c r="J82" s="29" t="str">
        <f t="shared" si="4"/>
        <v>OK</v>
      </c>
      <c r="K82" s="58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51"/>
    </row>
    <row r="83" spans="1:22" x14ac:dyDescent="0.25">
      <c r="A83" s="78"/>
      <c r="B83" s="67"/>
      <c r="C83" s="45">
        <v>80</v>
      </c>
      <c r="D83" s="71"/>
      <c r="E83" s="42" t="s">
        <v>62</v>
      </c>
      <c r="F83" s="43" t="s">
        <v>45</v>
      </c>
      <c r="G83" s="32">
        <v>980</v>
      </c>
      <c r="H83" s="21"/>
      <c r="I83" s="28">
        <f t="shared" si="3"/>
        <v>0</v>
      </c>
      <c r="J83" s="29" t="str">
        <f t="shared" si="4"/>
        <v>OK</v>
      </c>
      <c r="K83" s="58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51"/>
    </row>
    <row r="84" spans="1:22" x14ac:dyDescent="0.25">
      <c r="A84" s="78"/>
      <c r="B84" s="67"/>
      <c r="C84" s="45">
        <v>81</v>
      </c>
      <c r="D84" s="71"/>
      <c r="E84" s="42" t="s">
        <v>63</v>
      </c>
      <c r="F84" s="43" t="s">
        <v>45</v>
      </c>
      <c r="G84" s="32">
        <v>2600</v>
      </c>
      <c r="H84" s="21"/>
      <c r="I84" s="28">
        <f t="shared" si="3"/>
        <v>0</v>
      </c>
      <c r="J84" s="29" t="str">
        <f t="shared" si="4"/>
        <v>OK</v>
      </c>
      <c r="K84" s="58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51"/>
    </row>
    <row r="85" spans="1:22" x14ac:dyDescent="0.25">
      <c r="A85" s="78"/>
      <c r="B85" s="67"/>
      <c r="C85" s="45">
        <v>82</v>
      </c>
      <c r="D85" s="71"/>
      <c r="E85" s="42" t="s">
        <v>119</v>
      </c>
      <c r="F85" s="43" t="s">
        <v>45</v>
      </c>
      <c r="G85" s="32">
        <v>1700</v>
      </c>
      <c r="H85" s="21"/>
      <c r="I85" s="28">
        <f t="shared" si="3"/>
        <v>0</v>
      </c>
      <c r="J85" s="29" t="str">
        <f t="shared" si="4"/>
        <v>OK</v>
      </c>
      <c r="K85" s="58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51"/>
    </row>
    <row r="86" spans="1:22" x14ac:dyDescent="0.25">
      <c r="A86" s="78"/>
      <c r="B86" s="67"/>
      <c r="C86" s="45">
        <v>83</v>
      </c>
      <c r="D86" s="71"/>
      <c r="E86" s="42" t="s">
        <v>120</v>
      </c>
      <c r="F86" s="43" t="s">
        <v>45</v>
      </c>
      <c r="G86" s="32">
        <v>543.66999999999996</v>
      </c>
      <c r="H86" s="21"/>
      <c r="I86" s="28">
        <f t="shared" si="3"/>
        <v>0</v>
      </c>
      <c r="J86" s="29" t="str">
        <f t="shared" si="4"/>
        <v>OK</v>
      </c>
      <c r="K86" s="58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51"/>
    </row>
    <row r="87" spans="1:22" x14ac:dyDescent="0.25">
      <c r="A87" s="78"/>
      <c r="B87" s="67"/>
      <c r="C87" s="45">
        <v>84</v>
      </c>
      <c r="D87" s="71"/>
      <c r="E87" s="42" t="s">
        <v>66</v>
      </c>
      <c r="F87" s="43" t="s">
        <v>45</v>
      </c>
      <c r="G87" s="32">
        <v>290</v>
      </c>
      <c r="H87" s="21"/>
      <c r="I87" s="28">
        <f t="shared" si="3"/>
        <v>0</v>
      </c>
      <c r="J87" s="29" t="str">
        <f t="shared" si="4"/>
        <v>OK</v>
      </c>
      <c r="K87" s="58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51"/>
    </row>
    <row r="88" spans="1:22" x14ac:dyDescent="0.25">
      <c r="A88" s="78"/>
      <c r="B88" s="67"/>
      <c r="C88" s="45">
        <v>85</v>
      </c>
      <c r="D88" s="71"/>
      <c r="E88" s="42" t="s">
        <v>67</v>
      </c>
      <c r="F88" s="43" t="s">
        <v>45</v>
      </c>
      <c r="G88" s="32">
        <v>1000</v>
      </c>
      <c r="H88" s="21"/>
      <c r="I88" s="28">
        <f t="shared" si="3"/>
        <v>0</v>
      </c>
      <c r="J88" s="29" t="str">
        <f t="shared" si="4"/>
        <v>OK</v>
      </c>
      <c r="K88" s="58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51"/>
    </row>
    <row r="89" spans="1:22" x14ac:dyDescent="0.25">
      <c r="A89" s="78"/>
      <c r="B89" s="67"/>
      <c r="C89" s="45">
        <v>86</v>
      </c>
      <c r="D89" s="71"/>
      <c r="E89" s="42" t="s">
        <v>121</v>
      </c>
      <c r="F89" s="43" t="s">
        <v>45</v>
      </c>
      <c r="G89" s="32">
        <v>1600</v>
      </c>
      <c r="H89" s="21"/>
      <c r="I89" s="28">
        <f t="shared" si="3"/>
        <v>0</v>
      </c>
      <c r="J89" s="29" t="str">
        <f t="shared" si="4"/>
        <v>OK</v>
      </c>
      <c r="K89" s="58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51"/>
    </row>
    <row r="90" spans="1:22" ht="30" x14ac:dyDescent="0.25">
      <c r="A90" s="78"/>
      <c r="B90" s="67"/>
      <c r="C90" s="45">
        <v>87</v>
      </c>
      <c r="D90" s="71"/>
      <c r="E90" s="42" t="s">
        <v>69</v>
      </c>
      <c r="F90" s="43" t="s">
        <v>45</v>
      </c>
      <c r="G90" s="32">
        <v>2800</v>
      </c>
      <c r="H90" s="21"/>
      <c r="I90" s="28">
        <f t="shared" si="3"/>
        <v>0</v>
      </c>
      <c r="J90" s="29" t="str">
        <f t="shared" si="4"/>
        <v>OK</v>
      </c>
      <c r="K90" s="58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51"/>
    </row>
    <row r="91" spans="1:22" x14ac:dyDescent="0.25">
      <c r="A91" s="78"/>
      <c r="B91" s="67"/>
      <c r="C91" s="45">
        <v>88</v>
      </c>
      <c r="D91" s="71"/>
      <c r="E91" s="42" t="s">
        <v>70</v>
      </c>
      <c r="F91" s="43" t="s">
        <v>45</v>
      </c>
      <c r="G91" s="32">
        <v>590</v>
      </c>
      <c r="H91" s="21"/>
      <c r="I91" s="28">
        <f t="shared" si="3"/>
        <v>0</v>
      </c>
      <c r="J91" s="29" t="str">
        <f t="shared" si="4"/>
        <v>OK</v>
      </c>
      <c r="K91" s="58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51"/>
    </row>
    <row r="92" spans="1:22" x14ac:dyDescent="0.25">
      <c r="A92" s="78"/>
      <c r="B92" s="67"/>
      <c r="C92" s="45">
        <v>89</v>
      </c>
      <c r="D92" s="71"/>
      <c r="E92" s="42" t="s">
        <v>122</v>
      </c>
      <c r="F92" s="43" t="s">
        <v>45</v>
      </c>
      <c r="G92" s="32">
        <v>590</v>
      </c>
      <c r="H92" s="21"/>
      <c r="I92" s="28">
        <f t="shared" si="3"/>
        <v>0</v>
      </c>
      <c r="J92" s="29" t="str">
        <f t="shared" si="4"/>
        <v>OK</v>
      </c>
      <c r="K92" s="58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51"/>
    </row>
    <row r="93" spans="1:22" x14ac:dyDescent="0.25">
      <c r="A93" s="78"/>
      <c r="B93" s="67"/>
      <c r="C93" s="45">
        <v>90</v>
      </c>
      <c r="D93" s="71"/>
      <c r="E93" s="42" t="s">
        <v>123</v>
      </c>
      <c r="F93" s="43" t="s">
        <v>45</v>
      </c>
      <c r="G93" s="32">
        <v>800</v>
      </c>
      <c r="H93" s="21"/>
      <c r="I93" s="28">
        <f t="shared" si="3"/>
        <v>0</v>
      </c>
      <c r="J93" s="29" t="str">
        <f t="shared" si="4"/>
        <v>OK</v>
      </c>
      <c r="K93" s="58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51"/>
    </row>
    <row r="94" spans="1:22" x14ac:dyDescent="0.25">
      <c r="A94" s="78"/>
      <c r="B94" s="67"/>
      <c r="C94" s="45">
        <v>91</v>
      </c>
      <c r="D94" s="71"/>
      <c r="E94" s="42" t="s">
        <v>71</v>
      </c>
      <c r="F94" s="43" t="s">
        <v>45</v>
      </c>
      <c r="G94" s="32">
        <v>680</v>
      </c>
      <c r="H94" s="21"/>
      <c r="I94" s="28">
        <f t="shared" si="3"/>
        <v>0</v>
      </c>
      <c r="J94" s="29" t="str">
        <f t="shared" si="4"/>
        <v>OK</v>
      </c>
      <c r="K94" s="58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51"/>
    </row>
    <row r="95" spans="1:22" x14ac:dyDescent="0.25">
      <c r="A95" s="78"/>
      <c r="B95" s="67"/>
      <c r="C95" s="45">
        <v>92</v>
      </c>
      <c r="D95" s="71"/>
      <c r="E95" s="42" t="s">
        <v>124</v>
      </c>
      <c r="F95" s="43" t="s">
        <v>45</v>
      </c>
      <c r="G95" s="32">
        <v>750</v>
      </c>
      <c r="H95" s="21"/>
      <c r="I95" s="28">
        <f t="shared" si="3"/>
        <v>0</v>
      </c>
      <c r="J95" s="29" t="str">
        <f t="shared" si="4"/>
        <v>OK</v>
      </c>
      <c r="K95" s="58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51"/>
    </row>
    <row r="96" spans="1:22" x14ac:dyDescent="0.25">
      <c r="A96" s="78"/>
      <c r="B96" s="69"/>
      <c r="C96" s="45">
        <v>93</v>
      </c>
      <c r="D96" s="72"/>
      <c r="E96" s="42" t="s">
        <v>73</v>
      </c>
      <c r="F96" s="43" t="s">
        <v>45</v>
      </c>
      <c r="G96" s="32">
        <v>80.010000000000005</v>
      </c>
      <c r="H96" s="21"/>
      <c r="I96" s="28">
        <f t="shared" si="3"/>
        <v>0</v>
      </c>
      <c r="J96" s="29" t="str">
        <f t="shared" si="4"/>
        <v>OK</v>
      </c>
      <c r="K96" s="58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51"/>
    </row>
    <row r="97" spans="1:22" ht="45" x14ac:dyDescent="0.25">
      <c r="A97" s="78"/>
      <c r="B97" s="46">
        <v>10</v>
      </c>
      <c r="C97" s="45">
        <v>94</v>
      </c>
      <c r="D97" s="49" t="s">
        <v>125</v>
      </c>
      <c r="E97" s="42" t="s">
        <v>126</v>
      </c>
      <c r="F97" s="43" t="s">
        <v>45</v>
      </c>
      <c r="G97" s="32">
        <v>850</v>
      </c>
      <c r="H97" s="21"/>
      <c r="I97" s="28">
        <f t="shared" si="3"/>
        <v>0</v>
      </c>
      <c r="J97" s="29" t="str">
        <f t="shared" si="4"/>
        <v>OK</v>
      </c>
      <c r="K97" s="58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51"/>
    </row>
    <row r="98" spans="1:22" ht="45" x14ac:dyDescent="0.25">
      <c r="A98" s="78"/>
      <c r="B98" s="46">
        <v>11</v>
      </c>
      <c r="C98" s="45">
        <v>95</v>
      </c>
      <c r="D98" s="43" t="s">
        <v>127</v>
      </c>
      <c r="E98" s="42" t="s">
        <v>126</v>
      </c>
      <c r="F98" s="43" t="s">
        <v>45</v>
      </c>
      <c r="G98" s="32">
        <v>850</v>
      </c>
      <c r="H98" s="21"/>
      <c r="I98" s="28">
        <f t="shared" si="3"/>
        <v>0</v>
      </c>
      <c r="J98" s="29" t="str">
        <f t="shared" si="4"/>
        <v>OK</v>
      </c>
      <c r="K98" s="58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51"/>
    </row>
    <row r="99" spans="1:22" x14ac:dyDescent="0.25">
      <c r="A99" s="78"/>
      <c r="B99" s="66">
        <v>12</v>
      </c>
      <c r="C99" s="45">
        <v>96</v>
      </c>
      <c r="D99" s="68" t="s">
        <v>128</v>
      </c>
      <c r="E99" s="44" t="s">
        <v>129</v>
      </c>
      <c r="F99" s="43" t="s">
        <v>130</v>
      </c>
      <c r="G99" s="32">
        <v>1000</v>
      </c>
      <c r="H99" s="21">
        <v>5</v>
      </c>
      <c r="I99" s="28">
        <f t="shared" si="3"/>
        <v>5</v>
      </c>
      <c r="J99" s="29" t="str">
        <f t="shared" si="4"/>
        <v>OK</v>
      </c>
      <c r="K99" s="58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51"/>
    </row>
    <row r="100" spans="1:22" x14ac:dyDescent="0.25">
      <c r="A100" s="78"/>
      <c r="B100" s="67"/>
      <c r="C100" s="45">
        <v>97</v>
      </c>
      <c r="D100" s="68"/>
      <c r="E100" s="44" t="s">
        <v>131</v>
      </c>
      <c r="F100" s="43" t="s">
        <v>130</v>
      </c>
      <c r="G100" s="32">
        <v>500</v>
      </c>
      <c r="H100" s="21">
        <v>5</v>
      </c>
      <c r="I100" s="28">
        <f t="shared" si="3"/>
        <v>5</v>
      </c>
      <c r="J100" s="29" t="str">
        <f t="shared" si="4"/>
        <v>OK</v>
      </c>
      <c r="K100" s="58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51"/>
    </row>
    <row r="101" spans="1:22" x14ac:dyDescent="0.25">
      <c r="A101" s="78"/>
      <c r="B101" s="67"/>
      <c r="C101" s="45">
        <v>98</v>
      </c>
      <c r="D101" s="68"/>
      <c r="E101" s="44" t="s">
        <v>132</v>
      </c>
      <c r="F101" s="43" t="s">
        <v>130</v>
      </c>
      <c r="G101" s="32">
        <v>1000</v>
      </c>
      <c r="H101" s="21">
        <v>5</v>
      </c>
      <c r="I101" s="28">
        <f t="shared" si="3"/>
        <v>5</v>
      </c>
      <c r="J101" s="29" t="str">
        <f t="shared" si="4"/>
        <v>OK</v>
      </c>
      <c r="K101" s="58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51"/>
    </row>
    <row r="102" spans="1:22" x14ac:dyDescent="0.25">
      <c r="A102" s="78"/>
      <c r="B102" s="67"/>
      <c r="C102" s="45">
        <v>99</v>
      </c>
      <c r="D102" s="68"/>
      <c r="E102" s="44" t="s">
        <v>133</v>
      </c>
      <c r="F102" s="43" t="s">
        <v>130</v>
      </c>
      <c r="G102" s="32">
        <v>1000</v>
      </c>
      <c r="H102" s="21">
        <v>5</v>
      </c>
      <c r="I102" s="28">
        <f t="shared" si="3"/>
        <v>5</v>
      </c>
      <c r="J102" s="29" t="str">
        <f t="shared" si="4"/>
        <v>OK</v>
      </c>
      <c r="K102" s="58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51"/>
    </row>
    <row r="103" spans="1:22" ht="60" x14ac:dyDescent="0.25">
      <c r="A103" s="79"/>
      <c r="B103" s="50">
        <v>13</v>
      </c>
      <c r="C103" s="45">
        <v>100</v>
      </c>
      <c r="D103" s="47" t="s">
        <v>128</v>
      </c>
      <c r="E103" s="44" t="s">
        <v>134</v>
      </c>
      <c r="F103" s="43" t="s">
        <v>45</v>
      </c>
      <c r="G103" s="32">
        <v>3.5</v>
      </c>
      <c r="H103" s="21"/>
      <c r="I103" s="28">
        <f>H103-(SUM(K103:V103))</f>
        <v>0</v>
      </c>
      <c r="J103" s="29" t="str">
        <f t="shared" si="4"/>
        <v>OK</v>
      </c>
      <c r="K103" s="58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51"/>
    </row>
    <row r="104" spans="1:22" x14ac:dyDescent="0.25">
      <c r="K104" s="59">
        <f>SUM(G4*K4+G5*K5+G16*K16+G19*K19+G20*K20)</f>
        <v>7029.9</v>
      </c>
      <c r="L104" s="61">
        <f>SUM(L4:L103)</f>
        <v>16</v>
      </c>
    </row>
  </sheetData>
  <mergeCells count="37">
    <mergeCell ref="U1:U2"/>
    <mergeCell ref="V1:V2"/>
    <mergeCell ref="N1:N2"/>
    <mergeCell ref="O1:O2"/>
    <mergeCell ref="P1:P2"/>
    <mergeCell ref="Q1:Q2"/>
    <mergeCell ref="R1:R2"/>
    <mergeCell ref="S1:S2"/>
    <mergeCell ref="T1:T2"/>
    <mergeCell ref="D75:D96"/>
    <mergeCell ref="B4:B9"/>
    <mergeCell ref="A4:A103"/>
    <mergeCell ref="D4:D9"/>
    <mergeCell ref="B10:B15"/>
    <mergeCell ref="D10:D15"/>
    <mergeCell ref="B16:B29"/>
    <mergeCell ref="D16:D29"/>
    <mergeCell ref="B30:B36"/>
    <mergeCell ref="D30:D36"/>
    <mergeCell ref="B37:B50"/>
    <mergeCell ref="D37:D50"/>
    <mergeCell ref="A1:C1"/>
    <mergeCell ref="K1:K2"/>
    <mergeCell ref="L1:L2"/>
    <mergeCell ref="M1:M2"/>
    <mergeCell ref="B99:B102"/>
    <mergeCell ref="D99:D102"/>
    <mergeCell ref="B51:B58"/>
    <mergeCell ref="D51:D58"/>
    <mergeCell ref="B59:B64"/>
    <mergeCell ref="D59:D64"/>
    <mergeCell ref="B65:B74"/>
    <mergeCell ref="D65:D74"/>
    <mergeCell ref="G1:J1"/>
    <mergeCell ref="A2:J2"/>
    <mergeCell ref="D1:F1"/>
    <mergeCell ref="B75:B9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zoomScale="80" zoomScaleNormal="80" workbookViewId="0">
      <selection activeCell="A2" sqref="A2:J2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27" style="30" customWidth="1"/>
    <col min="5" max="5" width="41.7109375" style="1" customWidth="1"/>
    <col min="6" max="6" width="11.28515625" style="1" customWidth="1"/>
    <col min="7" max="7" width="16.42578125" style="1" customWidth="1"/>
    <col min="8" max="8" width="13" style="1" bestFit="1" customWidth="1"/>
    <col min="9" max="9" width="13.7109375" style="18" customWidth="1"/>
    <col min="10" max="10" width="13.28515625" style="31" customWidth="1"/>
    <col min="11" max="11" width="12.7109375" style="17" customWidth="1"/>
    <col min="12" max="22" width="12" style="17" customWidth="1"/>
    <col min="23" max="16384" width="9.7109375" style="15"/>
  </cols>
  <sheetData>
    <row r="1" spans="1:22" ht="42.75" customHeight="1" x14ac:dyDescent="0.25">
      <c r="A1" s="62" t="s">
        <v>139</v>
      </c>
      <c r="B1" s="63"/>
      <c r="C1" s="64"/>
      <c r="D1" s="62" t="s">
        <v>39</v>
      </c>
      <c r="E1" s="63"/>
      <c r="F1" s="63"/>
      <c r="G1" s="73" t="s">
        <v>143</v>
      </c>
      <c r="H1" s="73"/>
      <c r="I1" s="73"/>
      <c r="J1" s="73"/>
      <c r="K1" s="65" t="s">
        <v>40</v>
      </c>
      <c r="L1" s="65" t="s">
        <v>40</v>
      </c>
      <c r="M1" s="65" t="s">
        <v>40</v>
      </c>
      <c r="N1" s="65" t="s">
        <v>40</v>
      </c>
      <c r="O1" s="65" t="s">
        <v>40</v>
      </c>
      <c r="P1" s="65" t="s">
        <v>40</v>
      </c>
      <c r="Q1" s="65" t="s">
        <v>40</v>
      </c>
      <c r="R1" s="65" t="s">
        <v>40</v>
      </c>
      <c r="S1" s="65" t="s">
        <v>40</v>
      </c>
      <c r="T1" s="65" t="s">
        <v>40</v>
      </c>
      <c r="U1" s="65" t="s">
        <v>40</v>
      </c>
      <c r="V1" s="65" t="s">
        <v>40</v>
      </c>
    </row>
    <row r="2" spans="1:22" ht="31.5" customHeight="1" x14ac:dyDescent="0.25">
      <c r="A2" s="74" t="s">
        <v>35</v>
      </c>
      <c r="B2" s="75"/>
      <c r="C2" s="75"/>
      <c r="D2" s="75"/>
      <c r="E2" s="75"/>
      <c r="F2" s="75"/>
      <c r="G2" s="75"/>
      <c r="H2" s="75"/>
      <c r="I2" s="75"/>
      <c r="J2" s="76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s="16" customFormat="1" ht="30" x14ac:dyDescent="0.2">
      <c r="A3" s="22" t="s">
        <v>2</v>
      </c>
      <c r="B3" s="22" t="s">
        <v>0</v>
      </c>
      <c r="C3" s="22" t="s">
        <v>34</v>
      </c>
      <c r="D3" s="23" t="s">
        <v>135</v>
      </c>
      <c r="E3" s="23" t="s">
        <v>136</v>
      </c>
      <c r="F3" s="23" t="s">
        <v>25</v>
      </c>
      <c r="G3" s="23" t="s">
        <v>138</v>
      </c>
      <c r="H3" s="24" t="s">
        <v>137</v>
      </c>
      <c r="I3" s="25" t="s">
        <v>27</v>
      </c>
      <c r="J3" s="26" t="s">
        <v>3</v>
      </c>
      <c r="K3" s="27" t="s">
        <v>1</v>
      </c>
      <c r="L3" s="27" t="s">
        <v>1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</row>
    <row r="4" spans="1:22" x14ac:dyDescent="0.25">
      <c r="A4" s="77" t="s">
        <v>42</v>
      </c>
      <c r="B4" s="66">
        <v>1</v>
      </c>
      <c r="C4" s="45">
        <v>1</v>
      </c>
      <c r="D4" s="68" t="s">
        <v>43</v>
      </c>
      <c r="E4" s="44" t="s">
        <v>44</v>
      </c>
      <c r="F4" s="43" t="s">
        <v>45</v>
      </c>
      <c r="G4" s="32">
        <v>550</v>
      </c>
      <c r="H4" s="21"/>
      <c r="I4" s="28">
        <f>H4-(SUM(K4:V4))</f>
        <v>0</v>
      </c>
      <c r="J4" s="29" t="str">
        <f>IF(I4&lt;0,"ATENÇÃO","OK")</f>
        <v>OK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s="20" customFormat="1" x14ac:dyDescent="0.25">
      <c r="A5" s="78"/>
      <c r="B5" s="67"/>
      <c r="C5" s="45">
        <v>2</v>
      </c>
      <c r="D5" s="68"/>
      <c r="E5" s="44" t="s">
        <v>46</v>
      </c>
      <c r="F5" s="43" t="s">
        <v>45</v>
      </c>
      <c r="G5" s="32">
        <v>50</v>
      </c>
      <c r="H5" s="21"/>
      <c r="I5" s="28">
        <f t="shared" ref="I5:I68" si="0">H5-(SUM(K5:V5))</f>
        <v>0</v>
      </c>
      <c r="J5" s="29" t="str">
        <f t="shared" ref="J5:J68" si="1">IF(I5&lt;0,"ATENÇÃO","OK")</f>
        <v>OK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20" customFormat="1" x14ac:dyDescent="0.25">
      <c r="A6" s="78"/>
      <c r="B6" s="67"/>
      <c r="C6" s="45">
        <v>3</v>
      </c>
      <c r="D6" s="68"/>
      <c r="E6" s="44" t="s">
        <v>47</v>
      </c>
      <c r="F6" s="43" t="s">
        <v>45</v>
      </c>
      <c r="G6" s="32">
        <v>550</v>
      </c>
      <c r="H6" s="21"/>
      <c r="I6" s="28">
        <f t="shared" si="0"/>
        <v>0</v>
      </c>
      <c r="J6" s="29" t="str">
        <f t="shared" si="1"/>
        <v>OK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0" customFormat="1" x14ac:dyDescent="0.25">
      <c r="A7" s="78"/>
      <c r="B7" s="67"/>
      <c r="C7" s="45">
        <v>4</v>
      </c>
      <c r="D7" s="68"/>
      <c r="E7" s="44" t="s">
        <v>48</v>
      </c>
      <c r="F7" s="43" t="s">
        <v>45</v>
      </c>
      <c r="G7" s="32">
        <v>800</v>
      </c>
      <c r="H7" s="21"/>
      <c r="I7" s="28">
        <f t="shared" si="0"/>
        <v>0</v>
      </c>
      <c r="J7" s="29" t="str">
        <f t="shared" si="1"/>
        <v>OK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20" customFormat="1" x14ac:dyDescent="0.25">
      <c r="A8" s="78"/>
      <c r="B8" s="67"/>
      <c r="C8" s="45">
        <v>5</v>
      </c>
      <c r="D8" s="68"/>
      <c r="E8" s="44" t="s">
        <v>49</v>
      </c>
      <c r="F8" s="43" t="s">
        <v>50</v>
      </c>
      <c r="G8" s="32">
        <v>75.099999999999994</v>
      </c>
      <c r="H8" s="21"/>
      <c r="I8" s="28">
        <f t="shared" si="0"/>
        <v>0</v>
      </c>
      <c r="J8" s="29" t="str">
        <f t="shared" si="1"/>
        <v>OK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s="20" customFormat="1" ht="30" x14ac:dyDescent="0.25">
      <c r="A9" s="78"/>
      <c r="B9" s="69"/>
      <c r="C9" s="45">
        <v>6</v>
      </c>
      <c r="D9" s="68"/>
      <c r="E9" s="44" t="s">
        <v>51</v>
      </c>
      <c r="F9" s="43" t="s">
        <v>45</v>
      </c>
      <c r="G9" s="32">
        <v>1515</v>
      </c>
      <c r="H9" s="21"/>
      <c r="I9" s="28">
        <f t="shared" si="0"/>
        <v>0</v>
      </c>
      <c r="J9" s="29" t="str">
        <f t="shared" si="1"/>
        <v>OK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20" customFormat="1" x14ac:dyDescent="0.25">
      <c r="A10" s="78"/>
      <c r="B10" s="66">
        <v>2</v>
      </c>
      <c r="C10" s="45">
        <v>7</v>
      </c>
      <c r="D10" s="70" t="s">
        <v>52</v>
      </c>
      <c r="E10" s="42" t="s">
        <v>53</v>
      </c>
      <c r="F10" s="43" t="s">
        <v>45</v>
      </c>
      <c r="G10" s="32">
        <v>535</v>
      </c>
      <c r="H10" s="21"/>
      <c r="I10" s="28">
        <f t="shared" si="0"/>
        <v>0</v>
      </c>
      <c r="J10" s="29" t="str">
        <f t="shared" si="1"/>
        <v>OK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20" customFormat="1" x14ac:dyDescent="0.25">
      <c r="A11" s="78"/>
      <c r="B11" s="67"/>
      <c r="C11" s="45">
        <v>8</v>
      </c>
      <c r="D11" s="71"/>
      <c r="E11" s="42" t="s">
        <v>54</v>
      </c>
      <c r="F11" s="43" t="s">
        <v>45</v>
      </c>
      <c r="G11" s="32">
        <v>90</v>
      </c>
      <c r="H11" s="21"/>
      <c r="I11" s="28">
        <f t="shared" si="0"/>
        <v>0</v>
      </c>
      <c r="J11" s="29" t="str">
        <f t="shared" si="1"/>
        <v>OK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5">
      <c r="A12" s="78"/>
      <c r="B12" s="67"/>
      <c r="C12" s="45">
        <v>9</v>
      </c>
      <c r="D12" s="71"/>
      <c r="E12" s="42" t="s">
        <v>55</v>
      </c>
      <c r="F12" s="43" t="s">
        <v>45</v>
      </c>
      <c r="G12" s="32">
        <v>90</v>
      </c>
      <c r="H12" s="21"/>
      <c r="I12" s="28">
        <f t="shared" si="0"/>
        <v>0</v>
      </c>
      <c r="J12" s="29" t="str">
        <f t="shared" si="1"/>
        <v>OK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x14ac:dyDescent="0.25">
      <c r="A13" s="78"/>
      <c r="B13" s="67"/>
      <c r="C13" s="45">
        <v>10</v>
      </c>
      <c r="D13" s="71"/>
      <c r="E13" s="42" t="s">
        <v>56</v>
      </c>
      <c r="F13" s="43" t="s">
        <v>45</v>
      </c>
      <c r="G13" s="32">
        <v>100</v>
      </c>
      <c r="H13" s="21"/>
      <c r="I13" s="28">
        <f t="shared" si="0"/>
        <v>0</v>
      </c>
      <c r="J13" s="29" t="str">
        <f t="shared" si="1"/>
        <v>OK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x14ac:dyDescent="0.25">
      <c r="A14" s="78"/>
      <c r="B14" s="67"/>
      <c r="C14" s="45">
        <v>11</v>
      </c>
      <c r="D14" s="71"/>
      <c r="E14" s="42" t="s">
        <v>57</v>
      </c>
      <c r="F14" s="43" t="s">
        <v>45</v>
      </c>
      <c r="G14" s="32">
        <v>45</v>
      </c>
      <c r="H14" s="21"/>
      <c r="I14" s="28">
        <f t="shared" si="0"/>
        <v>0</v>
      </c>
      <c r="J14" s="29" t="str">
        <f t="shared" si="1"/>
        <v>OK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51"/>
    </row>
    <row r="15" spans="1:22" x14ac:dyDescent="0.25">
      <c r="A15" s="78"/>
      <c r="B15" s="69"/>
      <c r="C15" s="45">
        <v>12</v>
      </c>
      <c r="D15" s="71"/>
      <c r="E15" s="42" t="s">
        <v>58</v>
      </c>
      <c r="F15" s="43" t="s">
        <v>45</v>
      </c>
      <c r="G15" s="32">
        <v>90</v>
      </c>
      <c r="H15" s="21"/>
      <c r="I15" s="28">
        <f t="shared" si="0"/>
        <v>0</v>
      </c>
      <c r="J15" s="29" t="str">
        <f t="shared" si="1"/>
        <v>OK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51"/>
    </row>
    <row r="16" spans="1:22" x14ac:dyDescent="0.25">
      <c r="A16" s="78"/>
      <c r="B16" s="66">
        <v>3</v>
      </c>
      <c r="C16" s="45">
        <v>13</v>
      </c>
      <c r="D16" s="70" t="s">
        <v>59</v>
      </c>
      <c r="E16" s="42" t="s">
        <v>60</v>
      </c>
      <c r="F16" s="43" t="s">
        <v>45</v>
      </c>
      <c r="G16" s="32">
        <v>535</v>
      </c>
      <c r="H16" s="21">
        <v>3</v>
      </c>
      <c r="I16" s="28">
        <f t="shared" si="0"/>
        <v>3</v>
      </c>
      <c r="J16" s="29" t="str">
        <f t="shared" si="1"/>
        <v>OK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51"/>
    </row>
    <row r="17" spans="1:22" x14ac:dyDescent="0.25">
      <c r="A17" s="78"/>
      <c r="B17" s="67"/>
      <c r="C17" s="45">
        <v>14</v>
      </c>
      <c r="D17" s="71"/>
      <c r="E17" s="42" t="s">
        <v>61</v>
      </c>
      <c r="F17" s="43" t="s">
        <v>45</v>
      </c>
      <c r="G17" s="32">
        <v>65</v>
      </c>
      <c r="H17" s="21">
        <v>12</v>
      </c>
      <c r="I17" s="28">
        <f t="shared" si="0"/>
        <v>12</v>
      </c>
      <c r="J17" s="29" t="str">
        <f t="shared" si="1"/>
        <v>OK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51"/>
    </row>
    <row r="18" spans="1:22" x14ac:dyDescent="0.25">
      <c r="A18" s="78"/>
      <c r="B18" s="67"/>
      <c r="C18" s="45">
        <v>15</v>
      </c>
      <c r="D18" s="71"/>
      <c r="E18" s="44" t="s">
        <v>62</v>
      </c>
      <c r="F18" s="43" t="s">
        <v>45</v>
      </c>
      <c r="G18" s="32">
        <v>750.75</v>
      </c>
      <c r="H18" s="21">
        <v>3</v>
      </c>
      <c r="I18" s="28">
        <f t="shared" si="0"/>
        <v>3</v>
      </c>
      <c r="J18" s="29" t="str">
        <f t="shared" si="1"/>
        <v>OK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51"/>
    </row>
    <row r="19" spans="1:22" x14ac:dyDescent="0.25">
      <c r="A19" s="78"/>
      <c r="B19" s="67"/>
      <c r="C19" s="45">
        <v>16</v>
      </c>
      <c r="D19" s="71"/>
      <c r="E19" s="44" t="s">
        <v>63</v>
      </c>
      <c r="F19" s="43" t="s">
        <v>45</v>
      </c>
      <c r="G19" s="32">
        <v>1805.45</v>
      </c>
      <c r="H19" s="21">
        <v>3</v>
      </c>
      <c r="I19" s="28">
        <f t="shared" si="0"/>
        <v>3</v>
      </c>
      <c r="J19" s="29" t="str">
        <f t="shared" si="1"/>
        <v>OK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51"/>
    </row>
    <row r="20" spans="1:22" ht="30" x14ac:dyDescent="0.25">
      <c r="A20" s="78"/>
      <c r="B20" s="67"/>
      <c r="C20" s="45">
        <v>17</v>
      </c>
      <c r="D20" s="71"/>
      <c r="E20" s="44" t="s">
        <v>64</v>
      </c>
      <c r="F20" s="43" t="s">
        <v>45</v>
      </c>
      <c r="G20" s="32">
        <v>1749</v>
      </c>
      <c r="H20" s="21">
        <v>3</v>
      </c>
      <c r="I20" s="28">
        <f t="shared" si="0"/>
        <v>3</v>
      </c>
      <c r="J20" s="29" t="str">
        <f t="shared" si="1"/>
        <v>OK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51"/>
    </row>
    <row r="21" spans="1:22" x14ac:dyDescent="0.25">
      <c r="A21" s="78"/>
      <c r="B21" s="67"/>
      <c r="C21" s="45">
        <v>18</v>
      </c>
      <c r="D21" s="71"/>
      <c r="E21" s="44" t="s">
        <v>65</v>
      </c>
      <c r="F21" s="43" t="s">
        <v>45</v>
      </c>
      <c r="G21" s="32">
        <v>225</v>
      </c>
      <c r="H21" s="21">
        <v>3</v>
      </c>
      <c r="I21" s="28">
        <f t="shared" si="0"/>
        <v>3</v>
      </c>
      <c r="J21" s="29" t="str">
        <f t="shared" si="1"/>
        <v>OK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51"/>
    </row>
    <row r="22" spans="1:22" x14ac:dyDescent="0.25">
      <c r="A22" s="78"/>
      <c r="B22" s="67"/>
      <c r="C22" s="45">
        <v>19</v>
      </c>
      <c r="D22" s="71"/>
      <c r="E22" s="44" t="s">
        <v>66</v>
      </c>
      <c r="F22" s="43" t="s">
        <v>45</v>
      </c>
      <c r="G22" s="32">
        <v>250</v>
      </c>
      <c r="H22" s="21">
        <v>3</v>
      </c>
      <c r="I22" s="28">
        <f t="shared" si="0"/>
        <v>3</v>
      </c>
      <c r="J22" s="29" t="str">
        <f t="shared" si="1"/>
        <v>OK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51"/>
    </row>
    <row r="23" spans="1:22" x14ac:dyDescent="0.25">
      <c r="A23" s="78"/>
      <c r="B23" s="67"/>
      <c r="C23" s="45">
        <v>20</v>
      </c>
      <c r="D23" s="71"/>
      <c r="E23" s="44" t="s">
        <v>67</v>
      </c>
      <c r="F23" s="43" t="s">
        <v>45</v>
      </c>
      <c r="G23" s="32">
        <v>770</v>
      </c>
      <c r="H23" s="21">
        <v>3</v>
      </c>
      <c r="I23" s="28">
        <f t="shared" si="0"/>
        <v>3</v>
      </c>
      <c r="J23" s="29" t="str">
        <f t="shared" si="1"/>
        <v>OK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51"/>
    </row>
    <row r="24" spans="1:22" x14ac:dyDescent="0.25">
      <c r="A24" s="78"/>
      <c r="B24" s="67"/>
      <c r="C24" s="45">
        <v>21</v>
      </c>
      <c r="D24" s="71"/>
      <c r="E24" s="44" t="s">
        <v>68</v>
      </c>
      <c r="F24" s="43" t="s">
        <v>45</v>
      </c>
      <c r="G24" s="32">
        <v>1500</v>
      </c>
      <c r="H24" s="21">
        <v>3</v>
      </c>
      <c r="I24" s="28">
        <f t="shared" si="0"/>
        <v>3</v>
      </c>
      <c r="J24" s="29" t="str">
        <f t="shared" si="1"/>
        <v>OK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51"/>
    </row>
    <row r="25" spans="1:22" ht="30" x14ac:dyDescent="0.25">
      <c r="A25" s="78"/>
      <c r="B25" s="67"/>
      <c r="C25" s="45">
        <v>22</v>
      </c>
      <c r="D25" s="71"/>
      <c r="E25" s="44" t="s">
        <v>69</v>
      </c>
      <c r="F25" s="43" t="s">
        <v>45</v>
      </c>
      <c r="G25" s="32">
        <v>2700</v>
      </c>
      <c r="H25" s="21">
        <v>3</v>
      </c>
      <c r="I25" s="28">
        <f t="shared" si="0"/>
        <v>3</v>
      </c>
      <c r="J25" s="29" t="str">
        <f t="shared" si="1"/>
        <v>OK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51"/>
    </row>
    <row r="26" spans="1:22" x14ac:dyDescent="0.25">
      <c r="A26" s="78"/>
      <c r="B26" s="67"/>
      <c r="C26" s="45">
        <v>23</v>
      </c>
      <c r="D26" s="71"/>
      <c r="E26" s="44" t="s">
        <v>70</v>
      </c>
      <c r="F26" s="43" t="s">
        <v>45</v>
      </c>
      <c r="G26" s="32">
        <v>530</v>
      </c>
      <c r="H26" s="21">
        <v>3</v>
      </c>
      <c r="I26" s="28">
        <f t="shared" si="0"/>
        <v>3</v>
      </c>
      <c r="J26" s="29" t="str">
        <f t="shared" si="1"/>
        <v>OK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51"/>
    </row>
    <row r="27" spans="1:22" x14ac:dyDescent="0.25">
      <c r="A27" s="78"/>
      <c r="B27" s="67"/>
      <c r="C27" s="45">
        <v>24</v>
      </c>
      <c r="D27" s="71"/>
      <c r="E27" s="44" t="s">
        <v>71</v>
      </c>
      <c r="F27" s="43" t="s">
        <v>45</v>
      </c>
      <c r="G27" s="32">
        <v>200</v>
      </c>
      <c r="H27" s="21">
        <v>3</v>
      </c>
      <c r="I27" s="28">
        <f t="shared" si="0"/>
        <v>3</v>
      </c>
      <c r="J27" s="29" t="str">
        <f t="shared" si="1"/>
        <v>OK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51"/>
    </row>
    <row r="28" spans="1:22" x14ac:dyDescent="0.25">
      <c r="A28" s="78"/>
      <c r="B28" s="67"/>
      <c r="C28" s="45">
        <v>25</v>
      </c>
      <c r="D28" s="71"/>
      <c r="E28" s="44" t="s">
        <v>72</v>
      </c>
      <c r="F28" s="43" t="s">
        <v>45</v>
      </c>
      <c r="G28" s="32">
        <v>500</v>
      </c>
      <c r="H28" s="21">
        <v>3</v>
      </c>
      <c r="I28" s="28">
        <f t="shared" si="0"/>
        <v>3</v>
      </c>
      <c r="J28" s="29" t="str">
        <f t="shared" si="1"/>
        <v>OK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51"/>
    </row>
    <row r="29" spans="1:22" x14ac:dyDescent="0.25">
      <c r="A29" s="78"/>
      <c r="B29" s="69"/>
      <c r="C29" s="45">
        <v>26</v>
      </c>
      <c r="D29" s="72"/>
      <c r="E29" s="44" t="s">
        <v>73</v>
      </c>
      <c r="F29" s="43" t="s">
        <v>45</v>
      </c>
      <c r="G29" s="32">
        <v>110</v>
      </c>
      <c r="H29" s="21">
        <v>3</v>
      </c>
      <c r="I29" s="28">
        <f t="shared" si="0"/>
        <v>3</v>
      </c>
      <c r="J29" s="29" t="str">
        <f t="shared" si="1"/>
        <v>OK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51"/>
    </row>
    <row r="30" spans="1:22" x14ac:dyDescent="0.25">
      <c r="A30" s="78"/>
      <c r="B30" s="66">
        <v>4</v>
      </c>
      <c r="C30" s="45">
        <v>27</v>
      </c>
      <c r="D30" s="68" t="s">
        <v>74</v>
      </c>
      <c r="E30" s="44" t="s">
        <v>75</v>
      </c>
      <c r="F30" s="43" t="s">
        <v>45</v>
      </c>
      <c r="G30" s="32">
        <v>25.01</v>
      </c>
      <c r="H30" s="21">
        <v>20</v>
      </c>
      <c r="I30" s="28">
        <f t="shared" si="0"/>
        <v>20</v>
      </c>
      <c r="J30" s="29" t="str">
        <f t="shared" si="1"/>
        <v>OK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51"/>
    </row>
    <row r="31" spans="1:22" ht="30" x14ac:dyDescent="0.25">
      <c r="A31" s="78"/>
      <c r="B31" s="67"/>
      <c r="C31" s="45">
        <v>28</v>
      </c>
      <c r="D31" s="68"/>
      <c r="E31" s="44" t="s">
        <v>76</v>
      </c>
      <c r="F31" s="48" t="s">
        <v>45</v>
      </c>
      <c r="G31" s="32">
        <v>55.02</v>
      </c>
      <c r="H31" s="21"/>
      <c r="I31" s="28">
        <f t="shared" si="0"/>
        <v>0</v>
      </c>
      <c r="J31" s="29" t="str">
        <f t="shared" si="1"/>
        <v>OK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51"/>
    </row>
    <row r="32" spans="1:22" x14ac:dyDescent="0.25">
      <c r="A32" s="78"/>
      <c r="B32" s="67"/>
      <c r="C32" s="45">
        <v>29</v>
      </c>
      <c r="D32" s="68"/>
      <c r="E32" s="44" t="s">
        <v>77</v>
      </c>
      <c r="F32" s="43" t="s">
        <v>45</v>
      </c>
      <c r="G32" s="32">
        <v>60</v>
      </c>
      <c r="H32" s="21">
        <v>30</v>
      </c>
      <c r="I32" s="28">
        <f t="shared" si="0"/>
        <v>30</v>
      </c>
      <c r="J32" s="29" t="str">
        <f t="shared" si="1"/>
        <v>OK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51"/>
    </row>
    <row r="33" spans="1:22" ht="30" x14ac:dyDescent="0.25">
      <c r="A33" s="78"/>
      <c r="B33" s="67"/>
      <c r="C33" s="45">
        <v>30</v>
      </c>
      <c r="D33" s="68"/>
      <c r="E33" s="44" t="s">
        <v>78</v>
      </c>
      <c r="F33" s="43" t="s">
        <v>45</v>
      </c>
      <c r="G33" s="32">
        <v>45</v>
      </c>
      <c r="H33" s="21"/>
      <c r="I33" s="28">
        <f t="shared" si="0"/>
        <v>0</v>
      </c>
      <c r="J33" s="29" t="str">
        <f t="shared" si="1"/>
        <v>OK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51"/>
    </row>
    <row r="34" spans="1:22" x14ac:dyDescent="0.25">
      <c r="A34" s="78"/>
      <c r="B34" s="67"/>
      <c r="C34" s="45">
        <v>31</v>
      </c>
      <c r="D34" s="68"/>
      <c r="E34" s="44" t="s">
        <v>79</v>
      </c>
      <c r="F34" s="43" t="s">
        <v>45</v>
      </c>
      <c r="G34" s="32">
        <v>11</v>
      </c>
      <c r="H34" s="21"/>
      <c r="I34" s="28">
        <f t="shared" si="0"/>
        <v>0</v>
      </c>
      <c r="J34" s="29" t="str">
        <f t="shared" si="1"/>
        <v>OK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51"/>
    </row>
    <row r="35" spans="1:22" ht="30" x14ac:dyDescent="0.25">
      <c r="A35" s="78"/>
      <c r="B35" s="67"/>
      <c r="C35" s="45">
        <v>32</v>
      </c>
      <c r="D35" s="68"/>
      <c r="E35" s="44" t="s">
        <v>80</v>
      </c>
      <c r="F35" s="43" t="s">
        <v>45</v>
      </c>
      <c r="G35" s="32">
        <v>65</v>
      </c>
      <c r="H35" s="21"/>
      <c r="I35" s="28">
        <f t="shared" si="0"/>
        <v>0</v>
      </c>
      <c r="J35" s="29" t="str">
        <f t="shared" si="1"/>
        <v>OK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51"/>
    </row>
    <row r="36" spans="1:22" x14ac:dyDescent="0.25">
      <c r="A36" s="78"/>
      <c r="B36" s="69"/>
      <c r="C36" s="45">
        <v>33</v>
      </c>
      <c r="D36" s="68"/>
      <c r="E36" s="44" t="s">
        <v>81</v>
      </c>
      <c r="F36" s="43" t="s">
        <v>45</v>
      </c>
      <c r="G36" s="32">
        <v>45</v>
      </c>
      <c r="H36" s="21"/>
      <c r="I36" s="28">
        <f t="shared" si="0"/>
        <v>0</v>
      </c>
      <c r="J36" s="29" t="str">
        <f t="shared" si="1"/>
        <v>OK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51"/>
    </row>
    <row r="37" spans="1:22" x14ac:dyDescent="0.25">
      <c r="A37" s="78"/>
      <c r="B37" s="66">
        <v>5</v>
      </c>
      <c r="C37" s="45">
        <v>34</v>
      </c>
      <c r="D37" s="70" t="s">
        <v>82</v>
      </c>
      <c r="E37" s="42" t="s">
        <v>60</v>
      </c>
      <c r="F37" s="43" t="s">
        <v>45</v>
      </c>
      <c r="G37" s="32">
        <v>500</v>
      </c>
      <c r="H37" s="21"/>
      <c r="I37" s="28">
        <f t="shared" si="0"/>
        <v>0</v>
      </c>
      <c r="J37" s="29" t="str">
        <f t="shared" si="1"/>
        <v>OK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51"/>
    </row>
    <row r="38" spans="1:22" x14ac:dyDescent="0.25">
      <c r="A38" s="78"/>
      <c r="B38" s="67"/>
      <c r="C38" s="45">
        <v>35</v>
      </c>
      <c r="D38" s="71"/>
      <c r="E38" s="42" t="s">
        <v>61</v>
      </c>
      <c r="F38" s="43" t="s">
        <v>45</v>
      </c>
      <c r="G38" s="32">
        <v>70</v>
      </c>
      <c r="H38" s="21"/>
      <c r="I38" s="28">
        <f t="shared" si="0"/>
        <v>0</v>
      </c>
      <c r="J38" s="29" t="str">
        <f t="shared" si="1"/>
        <v>OK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51"/>
    </row>
    <row r="39" spans="1:22" x14ac:dyDescent="0.25">
      <c r="A39" s="78"/>
      <c r="B39" s="67"/>
      <c r="C39" s="45">
        <v>36</v>
      </c>
      <c r="D39" s="71"/>
      <c r="E39" s="44" t="s">
        <v>62</v>
      </c>
      <c r="F39" s="43" t="s">
        <v>45</v>
      </c>
      <c r="G39" s="32">
        <v>800</v>
      </c>
      <c r="H39" s="21"/>
      <c r="I39" s="28">
        <f t="shared" si="0"/>
        <v>0</v>
      </c>
      <c r="J39" s="29" t="str">
        <f t="shared" si="1"/>
        <v>OK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51"/>
    </row>
    <row r="40" spans="1:22" x14ac:dyDescent="0.25">
      <c r="A40" s="78"/>
      <c r="B40" s="67"/>
      <c r="C40" s="45">
        <v>37</v>
      </c>
      <c r="D40" s="71"/>
      <c r="E40" s="44" t="s">
        <v>63</v>
      </c>
      <c r="F40" s="43" t="s">
        <v>45</v>
      </c>
      <c r="G40" s="32">
        <v>2100</v>
      </c>
      <c r="H40" s="21"/>
      <c r="I40" s="28">
        <f t="shared" si="0"/>
        <v>0</v>
      </c>
      <c r="J40" s="29" t="str">
        <f t="shared" si="1"/>
        <v>OK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51"/>
    </row>
    <row r="41" spans="1:22" ht="30" x14ac:dyDescent="0.25">
      <c r="A41" s="78"/>
      <c r="B41" s="67"/>
      <c r="C41" s="45">
        <v>38</v>
      </c>
      <c r="D41" s="71"/>
      <c r="E41" s="44" t="s">
        <v>64</v>
      </c>
      <c r="F41" s="43" t="s">
        <v>45</v>
      </c>
      <c r="G41" s="32">
        <v>1690</v>
      </c>
      <c r="H41" s="21"/>
      <c r="I41" s="28">
        <f t="shared" si="0"/>
        <v>0</v>
      </c>
      <c r="J41" s="29" t="str">
        <f t="shared" si="1"/>
        <v>OK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51"/>
    </row>
    <row r="42" spans="1:22" x14ac:dyDescent="0.25">
      <c r="A42" s="78"/>
      <c r="B42" s="67"/>
      <c r="C42" s="45">
        <v>39</v>
      </c>
      <c r="D42" s="71"/>
      <c r="E42" s="44" t="s">
        <v>65</v>
      </c>
      <c r="F42" s="43" t="s">
        <v>45</v>
      </c>
      <c r="G42" s="32">
        <v>90</v>
      </c>
      <c r="H42" s="21"/>
      <c r="I42" s="28">
        <f t="shared" si="0"/>
        <v>0</v>
      </c>
      <c r="J42" s="29" t="str">
        <f t="shared" si="1"/>
        <v>OK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51"/>
    </row>
    <row r="43" spans="1:22" x14ac:dyDescent="0.25">
      <c r="A43" s="78"/>
      <c r="B43" s="67"/>
      <c r="C43" s="45">
        <v>40</v>
      </c>
      <c r="D43" s="71"/>
      <c r="E43" s="44" t="s">
        <v>66</v>
      </c>
      <c r="F43" s="43" t="s">
        <v>45</v>
      </c>
      <c r="G43" s="32">
        <v>300</v>
      </c>
      <c r="H43" s="21"/>
      <c r="I43" s="28">
        <f t="shared" si="0"/>
        <v>0</v>
      </c>
      <c r="J43" s="29" t="str">
        <f t="shared" si="1"/>
        <v>OK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51"/>
    </row>
    <row r="44" spans="1:22" x14ac:dyDescent="0.25">
      <c r="A44" s="78"/>
      <c r="B44" s="67"/>
      <c r="C44" s="45">
        <v>41</v>
      </c>
      <c r="D44" s="71"/>
      <c r="E44" s="44" t="s">
        <v>67</v>
      </c>
      <c r="F44" s="43" t="s">
        <v>45</v>
      </c>
      <c r="G44" s="32">
        <v>850</v>
      </c>
      <c r="H44" s="21"/>
      <c r="I44" s="28">
        <f t="shared" si="0"/>
        <v>0</v>
      </c>
      <c r="J44" s="29" t="str">
        <f t="shared" si="1"/>
        <v>OK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51"/>
    </row>
    <row r="45" spans="1:22" x14ac:dyDescent="0.25">
      <c r="A45" s="78"/>
      <c r="B45" s="67"/>
      <c r="C45" s="45">
        <v>42</v>
      </c>
      <c r="D45" s="71"/>
      <c r="E45" s="44" t="s">
        <v>68</v>
      </c>
      <c r="F45" s="43" t="s">
        <v>45</v>
      </c>
      <c r="G45" s="32">
        <v>1650</v>
      </c>
      <c r="H45" s="21"/>
      <c r="I45" s="28">
        <f t="shared" si="0"/>
        <v>0</v>
      </c>
      <c r="J45" s="29" t="str">
        <f t="shared" si="1"/>
        <v>OK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51"/>
    </row>
    <row r="46" spans="1:22" ht="30" x14ac:dyDescent="0.25">
      <c r="A46" s="78"/>
      <c r="B46" s="67"/>
      <c r="C46" s="45">
        <v>43</v>
      </c>
      <c r="D46" s="71"/>
      <c r="E46" s="44" t="s">
        <v>69</v>
      </c>
      <c r="F46" s="43" t="s">
        <v>45</v>
      </c>
      <c r="G46" s="32">
        <v>2650</v>
      </c>
      <c r="H46" s="21"/>
      <c r="I46" s="28">
        <f t="shared" si="0"/>
        <v>0</v>
      </c>
      <c r="J46" s="29" t="str">
        <f t="shared" si="1"/>
        <v>OK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51"/>
    </row>
    <row r="47" spans="1:22" x14ac:dyDescent="0.25">
      <c r="A47" s="78"/>
      <c r="B47" s="67"/>
      <c r="C47" s="45">
        <v>44</v>
      </c>
      <c r="D47" s="71"/>
      <c r="E47" s="44" t="s">
        <v>70</v>
      </c>
      <c r="F47" s="43" t="s">
        <v>45</v>
      </c>
      <c r="G47" s="32">
        <v>520</v>
      </c>
      <c r="H47" s="21"/>
      <c r="I47" s="28">
        <f t="shared" si="0"/>
        <v>0</v>
      </c>
      <c r="J47" s="29" t="str">
        <f t="shared" si="1"/>
        <v>OK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51"/>
    </row>
    <row r="48" spans="1:22" x14ac:dyDescent="0.25">
      <c r="A48" s="78"/>
      <c r="B48" s="67"/>
      <c r="C48" s="45">
        <v>45</v>
      </c>
      <c r="D48" s="71"/>
      <c r="E48" s="44" t="s">
        <v>71</v>
      </c>
      <c r="F48" s="43" t="s">
        <v>45</v>
      </c>
      <c r="G48" s="32">
        <v>200</v>
      </c>
      <c r="H48" s="21"/>
      <c r="I48" s="28">
        <f t="shared" si="0"/>
        <v>0</v>
      </c>
      <c r="J48" s="29" t="str">
        <f t="shared" si="1"/>
        <v>OK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51"/>
    </row>
    <row r="49" spans="1:22" x14ac:dyDescent="0.25">
      <c r="A49" s="78"/>
      <c r="B49" s="67"/>
      <c r="C49" s="45">
        <v>46</v>
      </c>
      <c r="D49" s="71"/>
      <c r="E49" s="44" t="s">
        <v>72</v>
      </c>
      <c r="F49" s="43" t="s">
        <v>45</v>
      </c>
      <c r="G49" s="32">
        <v>620</v>
      </c>
      <c r="H49" s="21"/>
      <c r="I49" s="28">
        <f t="shared" si="0"/>
        <v>0</v>
      </c>
      <c r="J49" s="29" t="str">
        <f t="shared" si="1"/>
        <v>OK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51"/>
    </row>
    <row r="50" spans="1:22" x14ac:dyDescent="0.25">
      <c r="A50" s="78"/>
      <c r="B50" s="69"/>
      <c r="C50" s="45">
        <v>47</v>
      </c>
      <c r="D50" s="72"/>
      <c r="E50" s="44" t="s">
        <v>73</v>
      </c>
      <c r="F50" s="43" t="s">
        <v>45</v>
      </c>
      <c r="G50" s="32">
        <v>110</v>
      </c>
      <c r="H50" s="21"/>
      <c r="I50" s="28">
        <f t="shared" si="0"/>
        <v>0</v>
      </c>
      <c r="J50" s="29" t="str">
        <f t="shared" si="1"/>
        <v>OK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51"/>
    </row>
    <row r="51" spans="1:22" x14ac:dyDescent="0.25">
      <c r="A51" s="78"/>
      <c r="B51" s="66">
        <v>6</v>
      </c>
      <c r="C51" s="45">
        <v>48</v>
      </c>
      <c r="D51" s="68" t="s">
        <v>83</v>
      </c>
      <c r="E51" s="42" t="s">
        <v>84</v>
      </c>
      <c r="F51" s="43" t="s">
        <v>45</v>
      </c>
      <c r="G51" s="32">
        <v>530</v>
      </c>
      <c r="H51" s="21"/>
      <c r="I51" s="28">
        <f t="shared" si="0"/>
        <v>0</v>
      </c>
      <c r="J51" s="29" t="str">
        <f t="shared" si="1"/>
        <v>OK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51"/>
    </row>
    <row r="52" spans="1:22" x14ac:dyDescent="0.25">
      <c r="A52" s="78"/>
      <c r="B52" s="67"/>
      <c r="C52" s="45">
        <v>49</v>
      </c>
      <c r="D52" s="68"/>
      <c r="E52" s="42" t="s">
        <v>85</v>
      </c>
      <c r="F52" s="43" t="s">
        <v>45</v>
      </c>
      <c r="G52" s="32">
        <v>530</v>
      </c>
      <c r="H52" s="21"/>
      <c r="I52" s="28">
        <f t="shared" si="0"/>
        <v>0</v>
      </c>
      <c r="J52" s="29" t="str">
        <f t="shared" si="1"/>
        <v>OK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51"/>
    </row>
    <row r="53" spans="1:22" x14ac:dyDescent="0.25">
      <c r="A53" s="78"/>
      <c r="B53" s="67"/>
      <c r="C53" s="45">
        <v>50</v>
      </c>
      <c r="D53" s="68"/>
      <c r="E53" s="42" t="s">
        <v>86</v>
      </c>
      <c r="F53" s="43" t="s">
        <v>45</v>
      </c>
      <c r="G53" s="32">
        <v>29</v>
      </c>
      <c r="H53" s="21"/>
      <c r="I53" s="28">
        <f t="shared" si="0"/>
        <v>0</v>
      </c>
      <c r="J53" s="29" t="str">
        <f t="shared" si="1"/>
        <v>OK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51"/>
    </row>
    <row r="54" spans="1:22" x14ac:dyDescent="0.25">
      <c r="A54" s="78"/>
      <c r="B54" s="67"/>
      <c r="C54" s="45">
        <v>51</v>
      </c>
      <c r="D54" s="68"/>
      <c r="E54" s="42" t="s">
        <v>87</v>
      </c>
      <c r="F54" s="43" t="s">
        <v>45</v>
      </c>
      <c r="G54" s="32">
        <v>50</v>
      </c>
      <c r="H54" s="21"/>
      <c r="I54" s="28">
        <f t="shared" si="0"/>
        <v>0</v>
      </c>
      <c r="J54" s="29" t="str">
        <f t="shared" si="1"/>
        <v>OK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51"/>
    </row>
    <row r="55" spans="1:22" x14ac:dyDescent="0.25">
      <c r="A55" s="78"/>
      <c r="B55" s="67"/>
      <c r="C55" s="45">
        <v>52</v>
      </c>
      <c r="D55" s="68"/>
      <c r="E55" s="42" t="s">
        <v>88</v>
      </c>
      <c r="F55" s="43" t="s">
        <v>45</v>
      </c>
      <c r="G55" s="32">
        <v>146</v>
      </c>
      <c r="H55" s="21"/>
      <c r="I55" s="28">
        <f t="shared" si="0"/>
        <v>0</v>
      </c>
      <c r="J55" s="29" t="str">
        <f t="shared" si="1"/>
        <v>OK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51"/>
    </row>
    <row r="56" spans="1:22" x14ac:dyDescent="0.25">
      <c r="A56" s="78"/>
      <c r="B56" s="67"/>
      <c r="C56" s="45">
        <v>53</v>
      </c>
      <c r="D56" s="68"/>
      <c r="E56" s="42" t="s">
        <v>89</v>
      </c>
      <c r="F56" s="43" t="s">
        <v>45</v>
      </c>
      <c r="G56" s="32">
        <v>35</v>
      </c>
      <c r="H56" s="21"/>
      <c r="I56" s="28">
        <f t="shared" si="0"/>
        <v>0</v>
      </c>
      <c r="J56" s="29" t="str">
        <f t="shared" si="1"/>
        <v>OK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51"/>
    </row>
    <row r="57" spans="1:22" x14ac:dyDescent="0.25">
      <c r="A57" s="78"/>
      <c r="B57" s="67"/>
      <c r="C57" s="45">
        <v>54</v>
      </c>
      <c r="D57" s="68"/>
      <c r="E57" s="42" t="s">
        <v>90</v>
      </c>
      <c r="F57" s="43" t="s">
        <v>50</v>
      </c>
      <c r="G57" s="32">
        <v>80</v>
      </c>
      <c r="H57" s="21"/>
      <c r="I57" s="28">
        <f t="shared" si="0"/>
        <v>0</v>
      </c>
      <c r="J57" s="29" t="str">
        <f t="shared" si="1"/>
        <v>OK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51"/>
    </row>
    <row r="58" spans="1:22" x14ac:dyDescent="0.25">
      <c r="A58" s="78"/>
      <c r="B58" s="69"/>
      <c r="C58" s="45">
        <v>55</v>
      </c>
      <c r="D58" s="68"/>
      <c r="E58" s="42" t="s">
        <v>91</v>
      </c>
      <c r="F58" s="43" t="s">
        <v>50</v>
      </c>
      <c r="G58" s="32">
        <v>100</v>
      </c>
      <c r="H58" s="21"/>
      <c r="I58" s="28">
        <f t="shared" si="0"/>
        <v>0</v>
      </c>
      <c r="J58" s="29" t="str">
        <f t="shared" si="1"/>
        <v>OK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51"/>
    </row>
    <row r="59" spans="1:22" x14ac:dyDescent="0.25">
      <c r="A59" s="78"/>
      <c r="B59" s="66">
        <v>7</v>
      </c>
      <c r="C59" s="45">
        <v>56</v>
      </c>
      <c r="D59" s="68" t="s">
        <v>92</v>
      </c>
      <c r="E59" s="42" t="s">
        <v>93</v>
      </c>
      <c r="F59" s="43" t="s">
        <v>45</v>
      </c>
      <c r="G59" s="32">
        <v>145</v>
      </c>
      <c r="H59" s="21"/>
      <c r="I59" s="28">
        <f t="shared" si="0"/>
        <v>0</v>
      </c>
      <c r="J59" s="29" t="str">
        <f t="shared" si="1"/>
        <v>OK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51"/>
    </row>
    <row r="60" spans="1:22" x14ac:dyDescent="0.25">
      <c r="A60" s="78"/>
      <c r="B60" s="67"/>
      <c r="C60" s="45">
        <v>57</v>
      </c>
      <c r="D60" s="68"/>
      <c r="E60" s="42" t="s">
        <v>94</v>
      </c>
      <c r="F60" s="43" t="s">
        <v>45</v>
      </c>
      <c r="G60" s="32">
        <v>45</v>
      </c>
      <c r="H60" s="21"/>
      <c r="I60" s="28">
        <f t="shared" si="0"/>
        <v>0</v>
      </c>
      <c r="J60" s="29" t="str">
        <f t="shared" si="1"/>
        <v>OK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51"/>
    </row>
    <row r="61" spans="1:22" x14ac:dyDescent="0.25">
      <c r="A61" s="78"/>
      <c r="B61" s="67"/>
      <c r="C61" s="45">
        <v>58</v>
      </c>
      <c r="D61" s="68"/>
      <c r="E61" s="42" t="s">
        <v>95</v>
      </c>
      <c r="F61" s="43" t="s">
        <v>45</v>
      </c>
      <c r="G61" s="32">
        <v>550</v>
      </c>
      <c r="H61" s="21"/>
      <c r="I61" s="28">
        <f t="shared" si="0"/>
        <v>0</v>
      </c>
      <c r="J61" s="29" t="str">
        <f t="shared" si="1"/>
        <v>OK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51"/>
    </row>
    <row r="62" spans="1:22" x14ac:dyDescent="0.25">
      <c r="A62" s="78"/>
      <c r="B62" s="67"/>
      <c r="C62" s="45">
        <v>59</v>
      </c>
      <c r="D62" s="68"/>
      <c r="E62" s="42" t="s">
        <v>96</v>
      </c>
      <c r="F62" s="43" t="s">
        <v>45</v>
      </c>
      <c r="G62" s="32">
        <v>85</v>
      </c>
      <c r="H62" s="21"/>
      <c r="I62" s="28">
        <f t="shared" si="0"/>
        <v>0</v>
      </c>
      <c r="J62" s="29" t="str">
        <f t="shared" si="1"/>
        <v>OK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51"/>
    </row>
    <row r="63" spans="1:22" x14ac:dyDescent="0.25">
      <c r="A63" s="78"/>
      <c r="B63" s="67"/>
      <c r="C63" s="45">
        <v>60</v>
      </c>
      <c r="D63" s="68"/>
      <c r="E63" s="42" t="s">
        <v>97</v>
      </c>
      <c r="F63" s="43" t="s">
        <v>45</v>
      </c>
      <c r="G63" s="32">
        <v>240</v>
      </c>
      <c r="H63" s="21"/>
      <c r="I63" s="28">
        <f t="shared" si="0"/>
        <v>0</v>
      </c>
      <c r="J63" s="29" t="str">
        <f t="shared" si="1"/>
        <v>OK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51"/>
    </row>
    <row r="64" spans="1:22" x14ac:dyDescent="0.25">
      <c r="A64" s="78"/>
      <c r="B64" s="69"/>
      <c r="C64" s="45">
        <v>61</v>
      </c>
      <c r="D64" s="68"/>
      <c r="E64" s="42" t="s">
        <v>98</v>
      </c>
      <c r="F64" s="43" t="s">
        <v>45</v>
      </c>
      <c r="G64" s="32">
        <v>500</v>
      </c>
      <c r="H64" s="21"/>
      <c r="I64" s="28">
        <f t="shared" si="0"/>
        <v>0</v>
      </c>
      <c r="J64" s="29" t="str">
        <f t="shared" si="1"/>
        <v>OK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51"/>
    </row>
    <row r="65" spans="1:22" x14ac:dyDescent="0.25">
      <c r="A65" s="78"/>
      <c r="B65" s="66">
        <v>8</v>
      </c>
      <c r="C65" s="45">
        <v>62</v>
      </c>
      <c r="D65" s="70" t="s">
        <v>99</v>
      </c>
      <c r="E65" s="42" t="s">
        <v>100</v>
      </c>
      <c r="F65" s="43" t="s">
        <v>45</v>
      </c>
      <c r="G65" s="32">
        <v>135</v>
      </c>
      <c r="H65" s="21"/>
      <c r="I65" s="28">
        <f t="shared" si="0"/>
        <v>0</v>
      </c>
      <c r="J65" s="29" t="str">
        <f t="shared" si="1"/>
        <v>OK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51"/>
    </row>
    <row r="66" spans="1:22" x14ac:dyDescent="0.25">
      <c r="A66" s="78"/>
      <c r="B66" s="67"/>
      <c r="C66" s="45">
        <v>63</v>
      </c>
      <c r="D66" s="71"/>
      <c r="E66" s="42" t="s">
        <v>101</v>
      </c>
      <c r="F66" s="43" t="s">
        <v>45</v>
      </c>
      <c r="G66" s="32">
        <v>85</v>
      </c>
      <c r="H66" s="21"/>
      <c r="I66" s="28">
        <f t="shared" si="0"/>
        <v>0</v>
      </c>
      <c r="J66" s="29" t="str">
        <f t="shared" si="1"/>
        <v>OK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51"/>
    </row>
    <row r="67" spans="1:22" x14ac:dyDescent="0.25">
      <c r="A67" s="78"/>
      <c r="B67" s="67"/>
      <c r="C67" s="45">
        <v>64</v>
      </c>
      <c r="D67" s="71"/>
      <c r="E67" s="42" t="s">
        <v>102</v>
      </c>
      <c r="F67" s="43" t="s">
        <v>45</v>
      </c>
      <c r="G67" s="32">
        <v>125</v>
      </c>
      <c r="H67" s="21"/>
      <c r="I67" s="28">
        <f t="shared" si="0"/>
        <v>0</v>
      </c>
      <c r="J67" s="29" t="str">
        <f t="shared" si="1"/>
        <v>OK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51"/>
    </row>
    <row r="68" spans="1:22" x14ac:dyDescent="0.25">
      <c r="A68" s="78"/>
      <c r="B68" s="67"/>
      <c r="C68" s="45">
        <v>65</v>
      </c>
      <c r="D68" s="71"/>
      <c r="E68" s="42" t="s">
        <v>103</v>
      </c>
      <c r="F68" s="43" t="s">
        <v>45</v>
      </c>
      <c r="G68" s="32">
        <v>78.5</v>
      </c>
      <c r="H68" s="21"/>
      <c r="I68" s="28">
        <f t="shared" si="0"/>
        <v>0</v>
      </c>
      <c r="J68" s="29" t="str">
        <f t="shared" si="1"/>
        <v>OK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51"/>
    </row>
    <row r="69" spans="1:22" x14ac:dyDescent="0.25">
      <c r="A69" s="78"/>
      <c r="B69" s="67"/>
      <c r="C69" s="45">
        <v>66</v>
      </c>
      <c r="D69" s="71"/>
      <c r="E69" s="42" t="s">
        <v>104</v>
      </c>
      <c r="F69" s="43" t="s">
        <v>45</v>
      </c>
      <c r="G69" s="32">
        <v>85</v>
      </c>
      <c r="H69" s="21"/>
      <c r="I69" s="28">
        <f t="shared" ref="I69:I102" si="2">H69-(SUM(K69:V69))</f>
        <v>0</v>
      </c>
      <c r="J69" s="29" t="str">
        <f t="shared" ref="J69:J103" si="3">IF(I69&lt;0,"ATENÇÃO","OK")</f>
        <v>OK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51"/>
    </row>
    <row r="70" spans="1:22" x14ac:dyDescent="0.25">
      <c r="A70" s="78"/>
      <c r="B70" s="67"/>
      <c r="C70" s="45">
        <v>67</v>
      </c>
      <c r="D70" s="71"/>
      <c r="E70" s="42" t="s">
        <v>105</v>
      </c>
      <c r="F70" s="43" t="s">
        <v>45</v>
      </c>
      <c r="G70" s="32">
        <v>128</v>
      </c>
      <c r="H70" s="21"/>
      <c r="I70" s="28">
        <f t="shared" si="2"/>
        <v>0</v>
      </c>
      <c r="J70" s="29" t="str">
        <f t="shared" si="3"/>
        <v>OK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51"/>
    </row>
    <row r="71" spans="1:22" x14ac:dyDescent="0.25">
      <c r="A71" s="78"/>
      <c r="B71" s="67"/>
      <c r="C71" s="45">
        <v>68</v>
      </c>
      <c r="D71" s="71"/>
      <c r="E71" s="42" t="s">
        <v>106</v>
      </c>
      <c r="F71" s="43" t="s">
        <v>45</v>
      </c>
      <c r="G71" s="32">
        <v>118</v>
      </c>
      <c r="H71" s="21"/>
      <c r="I71" s="28">
        <f t="shared" si="2"/>
        <v>0</v>
      </c>
      <c r="J71" s="29" t="str">
        <f t="shared" si="3"/>
        <v>OK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51"/>
    </row>
    <row r="72" spans="1:22" x14ac:dyDescent="0.25">
      <c r="A72" s="78"/>
      <c r="B72" s="67"/>
      <c r="C72" s="45">
        <v>69</v>
      </c>
      <c r="D72" s="71"/>
      <c r="E72" s="42" t="s">
        <v>107</v>
      </c>
      <c r="F72" s="43" t="s">
        <v>45</v>
      </c>
      <c r="G72" s="32">
        <v>105</v>
      </c>
      <c r="H72" s="21"/>
      <c r="I72" s="28">
        <f t="shared" si="2"/>
        <v>0</v>
      </c>
      <c r="J72" s="29" t="str">
        <f t="shared" si="3"/>
        <v>OK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51"/>
    </row>
    <row r="73" spans="1:22" x14ac:dyDescent="0.25">
      <c r="A73" s="78"/>
      <c r="B73" s="67"/>
      <c r="C73" s="45">
        <v>70</v>
      </c>
      <c r="D73" s="71"/>
      <c r="E73" s="42" t="s">
        <v>108</v>
      </c>
      <c r="F73" s="43" t="s">
        <v>45</v>
      </c>
      <c r="G73" s="32">
        <v>60</v>
      </c>
      <c r="H73" s="21"/>
      <c r="I73" s="28">
        <f t="shared" si="2"/>
        <v>0</v>
      </c>
      <c r="J73" s="29" t="str">
        <f t="shared" si="3"/>
        <v>OK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51"/>
    </row>
    <row r="74" spans="1:22" x14ac:dyDescent="0.25">
      <c r="A74" s="78"/>
      <c r="B74" s="69"/>
      <c r="C74" s="45">
        <v>71</v>
      </c>
      <c r="D74" s="72"/>
      <c r="E74" s="42" t="s">
        <v>109</v>
      </c>
      <c r="F74" s="43" t="s">
        <v>45</v>
      </c>
      <c r="G74" s="32">
        <v>45</v>
      </c>
      <c r="H74" s="21"/>
      <c r="I74" s="28">
        <f t="shared" si="2"/>
        <v>0</v>
      </c>
      <c r="J74" s="29" t="str">
        <f t="shared" si="3"/>
        <v>OK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51"/>
    </row>
    <row r="75" spans="1:22" x14ac:dyDescent="0.25">
      <c r="A75" s="78"/>
      <c r="B75" s="66">
        <v>9</v>
      </c>
      <c r="C75" s="45">
        <v>72</v>
      </c>
      <c r="D75" s="70" t="s">
        <v>110</v>
      </c>
      <c r="E75" s="42" t="s">
        <v>111</v>
      </c>
      <c r="F75" s="43" t="s">
        <v>45</v>
      </c>
      <c r="G75" s="32">
        <v>753.33</v>
      </c>
      <c r="H75" s="21"/>
      <c r="I75" s="28">
        <f t="shared" si="2"/>
        <v>0</v>
      </c>
      <c r="J75" s="29" t="str">
        <f t="shared" si="3"/>
        <v>OK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51"/>
    </row>
    <row r="76" spans="1:22" x14ac:dyDescent="0.25">
      <c r="A76" s="78"/>
      <c r="B76" s="67"/>
      <c r="C76" s="45">
        <v>73</v>
      </c>
      <c r="D76" s="71"/>
      <c r="E76" s="42" t="s">
        <v>112</v>
      </c>
      <c r="F76" s="43" t="s">
        <v>45</v>
      </c>
      <c r="G76" s="32">
        <v>206.33</v>
      </c>
      <c r="H76" s="21"/>
      <c r="I76" s="28">
        <f t="shared" si="2"/>
        <v>0</v>
      </c>
      <c r="J76" s="29" t="str">
        <f t="shared" si="3"/>
        <v>OK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51"/>
    </row>
    <row r="77" spans="1:22" x14ac:dyDescent="0.25">
      <c r="A77" s="78"/>
      <c r="B77" s="67"/>
      <c r="C77" s="45">
        <v>74</v>
      </c>
      <c r="D77" s="71"/>
      <c r="E77" s="42" t="s">
        <v>113</v>
      </c>
      <c r="F77" s="43" t="s">
        <v>45</v>
      </c>
      <c r="G77" s="32">
        <v>1596.66</v>
      </c>
      <c r="H77" s="21"/>
      <c r="I77" s="28">
        <f t="shared" si="2"/>
        <v>0</v>
      </c>
      <c r="J77" s="29" t="str">
        <f t="shared" si="3"/>
        <v>OK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51"/>
    </row>
    <row r="78" spans="1:22" x14ac:dyDescent="0.25">
      <c r="A78" s="78"/>
      <c r="B78" s="67"/>
      <c r="C78" s="45">
        <v>75</v>
      </c>
      <c r="D78" s="71"/>
      <c r="E78" s="42" t="s">
        <v>114</v>
      </c>
      <c r="F78" s="43" t="s">
        <v>45</v>
      </c>
      <c r="G78" s="32">
        <v>119</v>
      </c>
      <c r="H78" s="21"/>
      <c r="I78" s="28">
        <f t="shared" si="2"/>
        <v>0</v>
      </c>
      <c r="J78" s="29" t="str">
        <f t="shared" si="3"/>
        <v>OK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51"/>
    </row>
    <row r="79" spans="1:22" x14ac:dyDescent="0.25">
      <c r="A79" s="78"/>
      <c r="B79" s="67"/>
      <c r="C79" s="45">
        <v>76</v>
      </c>
      <c r="D79" s="71"/>
      <c r="E79" s="42" t="s">
        <v>115</v>
      </c>
      <c r="F79" s="43" t="s">
        <v>45</v>
      </c>
      <c r="G79" s="32">
        <v>118</v>
      </c>
      <c r="H79" s="21"/>
      <c r="I79" s="28">
        <f t="shared" si="2"/>
        <v>0</v>
      </c>
      <c r="J79" s="29" t="str">
        <f t="shared" si="3"/>
        <v>OK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51"/>
    </row>
    <row r="80" spans="1:22" x14ac:dyDescent="0.25">
      <c r="A80" s="78"/>
      <c r="B80" s="67"/>
      <c r="C80" s="45">
        <v>77</v>
      </c>
      <c r="D80" s="71"/>
      <c r="E80" s="42" t="s">
        <v>116</v>
      </c>
      <c r="F80" s="43" t="s">
        <v>45</v>
      </c>
      <c r="G80" s="32">
        <v>580</v>
      </c>
      <c r="H80" s="21"/>
      <c r="I80" s="28">
        <f t="shared" si="2"/>
        <v>0</v>
      </c>
      <c r="J80" s="29" t="str">
        <f t="shared" si="3"/>
        <v>OK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51"/>
    </row>
    <row r="81" spans="1:22" x14ac:dyDescent="0.25">
      <c r="A81" s="78"/>
      <c r="B81" s="67"/>
      <c r="C81" s="45">
        <v>78</v>
      </c>
      <c r="D81" s="71"/>
      <c r="E81" s="42" t="s">
        <v>117</v>
      </c>
      <c r="F81" s="43" t="s">
        <v>45</v>
      </c>
      <c r="G81" s="32">
        <v>380</v>
      </c>
      <c r="H81" s="21"/>
      <c r="I81" s="28">
        <f t="shared" si="2"/>
        <v>0</v>
      </c>
      <c r="J81" s="29" t="str">
        <f t="shared" si="3"/>
        <v>OK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51"/>
    </row>
    <row r="82" spans="1:22" x14ac:dyDescent="0.25">
      <c r="A82" s="78"/>
      <c r="B82" s="67"/>
      <c r="C82" s="45">
        <v>79</v>
      </c>
      <c r="D82" s="71"/>
      <c r="E82" s="42" t="s">
        <v>118</v>
      </c>
      <c r="F82" s="43" t="s">
        <v>45</v>
      </c>
      <c r="G82" s="32">
        <v>60</v>
      </c>
      <c r="H82" s="21"/>
      <c r="I82" s="28">
        <f t="shared" si="2"/>
        <v>0</v>
      </c>
      <c r="J82" s="29" t="str">
        <f t="shared" si="3"/>
        <v>OK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51"/>
    </row>
    <row r="83" spans="1:22" x14ac:dyDescent="0.25">
      <c r="A83" s="78"/>
      <c r="B83" s="67"/>
      <c r="C83" s="45">
        <v>80</v>
      </c>
      <c r="D83" s="71"/>
      <c r="E83" s="42" t="s">
        <v>62</v>
      </c>
      <c r="F83" s="43" t="s">
        <v>45</v>
      </c>
      <c r="G83" s="32">
        <v>980</v>
      </c>
      <c r="H83" s="21"/>
      <c r="I83" s="28">
        <f t="shared" si="2"/>
        <v>0</v>
      </c>
      <c r="J83" s="29" t="str">
        <f t="shared" si="3"/>
        <v>OK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51"/>
    </row>
    <row r="84" spans="1:22" x14ac:dyDescent="0.25">
      <c r="A84" s="78"/>
      <c r="B84" s="67"/>
      <c r="C84" s="45">
        <v>81</v>
      </c>
      <c r="D84" s="71"/>
      <c r="E84" s="42" t="s">
        <v>63</v>
      </c>
      <c r="F84" s="43" t="s">
        <v>45</v>
      </c>
      <c r="G84" s="32">
        <v>2600</v>
      </c>
      <c r="H84" s="21"/>
      <c r="I84" s="28">
        <f t="shared" si="2"/>
        <v>0</v>
      </c>
      <c r="J84" s="29" t="str">
        <f t="shared" si="3"/>
        <v>OK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51"/>
    </row>
    <row r="85" spans="1:22" x14ac:dyDescent="0.25">
      <c r="A85" s="78"/>
      <c r="B85" s="67"/>
      <c r="C85" s="45">
        <v>82</v>
      </c>
      <c r="D85" s="71"/>
      <c r="E85" s="42" t="s">
        <v>119</v>
      </c>
      <c r="F85" s="43" t="s">
        <v>45</v>
      </c>
      <c r="G85" s="32">
        <v>1700</v>
      </c>
      <c r="H85" s="21"/>
      <c r="I85" s="28">
        <f t="shared" si="2"/>
        <v>0</v>
      </c>
      <c r="J85" s="29" t="str">
        <f t="shared" si="3"/>
        <v>OK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51"/>
    </row>
    <row r="86" spans="1:22" x14ac:dyDescent="0.25">
      <c r="A86" s="78"/>
      <c r="B86" s="67"/>
      <c r="C86" s="45">
        <v>83</v>
      </c>
      <c r="D86" s="71"/>
      <c r="E86" s="42" t="s">
        <v>120</v>
      </c>
      <c r="F86" s="43" t="s">
        <v>45</v>
      </c>
      <c r="G86" s="32">
        <v>543.66999999999996</v>
      </c>
      <c r="H86" s="21"/>
      <c r="I86" s="28">
        <f t="shared" si="2"/>
        <v>0</v>
      </c>
      <c r="J86" s="29" t="str">
        <f t="shared" si="3"/>
        <v>OK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51"/>
    </row>
    <row r="87" spans="1:22" x14ac:dyDescent="0.25">
      <c r="A87" s="78"/>
      <c r="B87" s="67"/>
      <c r="C87" s="45">
        <v>84</v>
      </c>
      <c r="D87" s="71"/>
      <c r="E87" s="42" t="s">
        <v>66</v>
      </c>
      <c r="F87" s="43" t="s">
        <v>45</v>
      </c>
      <c r="G87" s="32">
        <v>290</v>
      </c>
      <c r="H87" s="21"/>
      <c r="I87" s="28">
        <f t="shared" si="2"/>
        <v>0</v>
      </c>
      <c r="J87" s="29" t="str">
        <f t="shared" si="3"/>
        <v>OK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51"/>
    </row>
    <row r="88" spans="1:22" x14ac:dyDescent="0.25">
      <c r="A88" s="78"/>
      <c r="B88" s="67"/>
      <c r="C88" s="45">
        <v>85</v>
      </c>
      <c r="D88" s="71"/>
      <c r="E88" s="42" t="s">
        <v>67</v>
      </c>
      <c r="F88" s="43" t="s">
        <v>45</v>
      </c>
      <c r="G88" s="32">
        <v>1000</v>
      </c>
      <c r="H88" s="21"/>
      <c r="I88" s="28">
        <f t="shared" si="2"/>
        <v>0</v>
      </c>
      <c r="J88" s="29" t="str">
        <f t="shared" si="3"/>
        <v>OK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51"/>
    </row>
    <row r="89" spans="1:22" x14ac:dyDescent="0.25">
      <c r="A89" s="78"/>
      <c r="B89" s="67"/>
      <c r="C89" s="45">
        <v>86</v>
      </c>
      <c r="D89" s="71"/>
      <c r="E89" s="42" t="s">
        <v>121</v>
      </c>
      <c r="F89" s="43" t="s">
        <v>45</v>
      </c>
      <c r="G89" s="32">
        <v>1600</v>
      </c>
      <c r="H89" s="21"/>
      <c r="I89" s="28">
        <f t="shared" si="2"/>
        <v>0</v>
      </c>
      <c r="J89" s="29" t="str">
        <f t="shared" si="3"/>
        <v>OK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51"/>
    </row>
    <row r="90" spans="1:22" ht="30" x14ac:dyDescent="0.25">
      <c r="A90" s="78"/>
      <c r="B90" s="67"/>
      <c r="C90" s="45">
        <v>87</v>
      </c>
      <c r="D90" s="71"/>
      <c r="E90" s="42" t="s">
        <v>69</v>
      </c>
      <c r="F90" s="43" t="s">
        <v>45</v>
      </c>
      <c r="G90" s="32">
        <v>2800</v>
      </c>
      <c r="H90" s="21"/>
      <c r="I90" s="28">
        <f t="shared" si="2"/>
        <v>0</v>
      </c>
      <c r="J90" s="29" t="str">
        <f t="shared" si="3"/>
        <v>OK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51"/>
    </row>
    <row r="91" spans="1:22" x14ac:dyDescent="0.25">
      <c r="A91" s="78"/>
      <c r="B91" s="67"/>
      <c r="C91" s="45">
        <v>88</v>
      </c>
      <c r="D91" s="71"/>
      <c r="E91" s="42" t="s">
        <v>70</v>
      </c>
      <c r="F91" s="43" t="s">
        <v>45</v>
      </c>
      <c r="G91" s="32">
        <v>590</v>
      </c>
      <c r="H91" s="21"/>
      <c r="I91" s="28">
        <f t="shared" si="2"/>
        <v>0</v>
      </c>
      <c r="J91" s="29" t="str">
        <f t="shared" si="3"/>
        <v>OK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51"/>
    </row>
    <row r="92" spans="1:22" x14ac:dyDescent="0.25">
      <c r="A92" s="78"/>
      <c r="B92" s="67"/>
      <c r="C92" s="45">
        <v>89</v>
      </c>
      <c r="D92" s="71"/>
      <c r="E92" s="42" t="s">
        <v>122</v>
      </c>
      <c r="F92" s="43" t="s">
        <v>45</v>
      </c>
      <c r="G92" s="32">
        <v>590</v>
      </c>
      <c r="H92" s="21"/>
      <c r="I92" s="28">
        <f t="shared" si="2"/>
        <v>0</v>
      </c>
      <c r="J92" s="29" t="str">
        <f t="shared" si="3"/>
        <v>OK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51"/>
    </row>
    <row r="93" spans="1:22" x14ac:dyDescent="0.25">
      <c r="A93" s="78"/>
      <c r="B93" s="67"/>
      <c r="C93" s="45">
        <v>90</v>
      </c>
      <c r="D93" s="71"/>
      <c r="E93" s="42" t="s">
        <v>123</v>
      </c>
      <c r="F93" s="43" t="s">
        <v>45</v>
      </c>
      <c r="G93" s="32">
        <v>800</v>
      </c>
      <c r="H93" s="21"/>
      <c r="I93" s="28">
        <f t="shared" si="2"/>
        <v>0</v>
      </c>
      <c r="J93" s="29" t="str">
        <f t="shared" si="3"/>
        <v>OK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51"/>
    </row>
    <row r="94" spans="1:22" x14ac:dyDescent="0.25">
      <c r="A94" s="78"/>
      <c r="B94" s="67"/>
      <c r="C94" s="45">
        <v>91</v>
      </c>
      <c r="D94" s="71"/>
      <c r="E94" s="42" t="s">
        <v>71</v>
      </c>
      <c r="F94" s="43" t="s">
        <v>45</v>
      </c>
      <c r="G94" s="32">
        <v>680</v>
      </c>
      <c r="H94" s="21"/>
      <c r="I94" s="28">
        <f t="shared" si="2"/>
        <v>0</v>
      </c>
      <c r="J94" s="29" t="str">
        <f t="shared" si="3"/>
        <v>OK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51"/>
    </row>
    <row r="95" spans="1:22" x14ac:dyDescent="0.25">
      <c r="A95" s="78"/>
      <c r="B95" s="67"/>
      <c r="C95" s="45">
        <v>92</v>
      </c>
      <c r="D95" s="71"/>
      <c r="E95" s="42" t="s">
        <v>124</v>
      </c>
      <c r="F95" s="43" t="s">
        <v>45</v>
      </c>
      <c r="G95" s="32">
        <v>750</v>
      </c>
      <c r="H95" s="21"/>
      <c r="I95" s="28">
        <f t="shared" si="2"/>
        <v>0</v>
      </c>
      <c r="J95" s="29" t="str">
        <f t="shared" si="3"/>
        <v>OK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51"/>
    </row>
    <row r="96" spans="1:22" x14ac:dyDescent="0.25">
      <c r="A96" s="78"/>
      <c r="B96" s="69"/>
      <c r="C96" s="45">
        <v>93</v>
      </c>
      <c r="D96" s="72"/>
      <c r="E96" s="42" t="s">
        <v>73</v>
      </c>
      <c r="F96" s="43" t="s">
        <v>45</v>
      </c>
      <c r="G96" s="32">
        <v>80.010000000000005</v>
      </c>
      <c r="H96" s="21"/>
      <c r="I96" s="28">
        <f t="shared" si="2"/>
        <v>0</v>
      </c>
      <c r="J96" s="29" t="str">
        <f t="shared" si="3"/>
        <v>OK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51"/>
    </row>
    <row r="97" spans="1:22" ht="45" x14ac:dyDescent="0.25">
      <c r="A97" s="78"/>
      <c r="B97" s="46">
        <v>10</v>
      </c>
      <c r="C97" s="45">
        <v>94</v>
      </c>
      <c r="D97" s="49" t="s">
        <v>125</v>
      </c>
      <c r="E97" s="42" t="s">
        <v>126</v>
      </c>
      <c r="F97" s="43" t="s">
        <v>45</v>
      </c>
      <c r="G97" s="32">
        <v>850</v>
      </c>
      <c r="H97" s="21"/>
      <c r="I97" s="28">
        <f t="shared" si="2"/>
        <v>0</v>
      </c>
      <c r="J97" s="29" t="str">
        <f t="shared" si="3"/>
        <v>OK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51"/>
    </row>
    <row r="98" spans="1:22" ht="45" x14ac:dyDescent="0.25">
      <c r="A98" s="78"/>
      <c r="B98" s="46">
        <v>11</v>
      </c>
      <c r="C98" s="45">
        <v>95</v>
      </c>
      <c r="D98" s="43" t="s">
        <v>127</v>
      </c>
      <c r="E98" s="42" t="s">
        <v>126</v>
      </c>
      <c r="F98" s="43" t="s">
        <v>45</v>
      </c>
      <c r="G98" s="32">
        <v>850</v>
      </c>
      <c r="H98" s="21"/>
      <c r="I98" s="28">
        <f t="shared" si="2"/>
        <v>0</v>
      </c>
      <c r="J98" s="29" t="str">
        <f t="shared" si="3"/>
        <v>OK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51"/>
    </row>
    <row r="99" spans="1:22" x14ac:dyDescent="0.25">
      <c r="A99" s="78"/>
      <c r="B99" s="66">
        <v>12</v>
      </c>
      <c r="C99" s="45">
        <v>96</v>
      </c>
      <c r="D99" s="68" t="s">
        <v>128</v>
      </c>
      <c r="E99" s="44" t="s">
        <v>129</v>
      </c>
      <c r="F99" s="43" t="s">
        <v>130</v>
      </c>
      <c r="G99" s="32">
        <v>1000</v>
      </c>
      <c r="H99" s="21">
        <v>4</v>
      </c>
      <c r="I99" s="28">
        <f t="shared" si="2"/>
        <v>4</v>
      </c>
      <c r="J99" s="29" t="str">
        <f t="shared" si="3"/>
        <v>OK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51"/>
    </row>
    <row r="100" spans="1:22" x14ac:dyDescent="0.25">
      <c r="A100" s="78"/>
      <c r="B100" s="67"/>
      <c r="C100" s="45">
        <v>97</v>
      </c>
      <c r="D100" s="68"/>
      <c r="E100" s="44" t="s">
        <v>131</v>
      </c>
      <c r="F100" s="43" t="s">
        <v>130</v>
      </c>
      <c r="G100" s="32">
        <v>500</v>
      </c>
      <c r="H100" s="21">
        <v>4</v>
      </c>
      <c r="I100" s="28">
        <f t="shared" si="2"/>
        <v>4</v>
      </c>
      <c r="J100" s="29" t="str">
        <f t="shared" si="3"/>
        <v>OK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51"/>
    </row>
    <row r="101" spans="1:22" x14ac:dyDescent="0.25">
      <c r="A101" s="78"/>
      <c r="B101" s="67"/>
      <c r="C101" s="45">
        <v>98</v>
      </c>
      <c r="D101" s="68"/>
      <c r="E101" s="44" t="s">
        <v>132</v>
      </c>
      <c r="F101" s="43" t="s">
        <v>130</v>
      </c>
      <c r="G101" s="32">
        <v>1000</v>
      </c>
      <c r="H101" s="21">
        <v>2</v>
      </c>
      <c r="I101" s="28">
        <f t="shared" si="2"/>
        <v>2</v>
      </c>
      <c r="J101" s="29" t="str">
        <f t="shared" si="3"/>
        <v>OK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51"/>
    </row>
    <row r="102" spans="1:22" x14ac:dyDescent="0.25">
      <c r="A102" s="78"/>
      <c r="B102" s="67"/>
      <c r="C102" s="45">
        <v>99</v>
      </c>
      <c r="D102" s="68"/>
      <c r="E102" s="44" t="s">
        <v>133</v>
      </c>
      <c r="F102" s="43" t="s">
        <v>130</v>
      </c>
      <c r="G102" s="32">
        <v>1000</v>
      </c>
      <c r="H102" s="21">
        <v>2</v>
      </c>
      <c r="I102" s="28">
        <f t="shared" si="2"/>
        <v>2</v>
      </c>
      <c r="J102" s="29" t="str">
        <f t="shared" si="3"/>
        <v>OK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51"/>
    </row>
    <row r="103" spans="1:22" ht="60" x14ac:dyDescent="0.25">
      <c r="A103" s="79"/>
      <c r="B103" s="50">
        <v>13</v>
      </c>
      <c r="C103" s="45">
        <v>100</v>
      </c>
      <c r="D103" s="47" t="s">
        <v>128</v>
      </c>
      <c r="E103" s="44" t="s">
        <v>134</v>
      </c>
      <c r="F103" s="43" t="s">
        <v>45</v>
      </c>
      <c r="G103" s="32">
        <v>3.5</v>
      </c>
      <c r="H103" s="21"/>
      <c r="I103" s="28">
        <f>H103-(SUM(K103:V103))</f>
        <v>0</v>
      </c>
      <c r="J103" s="29" t="str">
        <f t="shared" si="3"/>
        <v>OK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51"/>
    </row>
  </sheetData>
  <mergeCells count="37">
    <mergeCell ref="T1:T2"/>
    <mergeCell ref="U1:U2"/>
    <mergeCell ref="V1:V2"/>
    <mergeCell ref="A2:J2"/>
    <mergeCell ref="N1:N2"/>
    <mergeCell ref="O1:O2"/>
    <mergeCell ref="P1:P2"/>
    <mergeCell ref="Q1:Q2"/>
    <mergeCell ref="R1:R2"/>
    <mergeCell ref="S1:S2"/>
    <mergeCell ref="A1:C1"/>
    <mergeCell ref="D1:F1"/>
    <mergeCell ref="K1:K2"/>
    <mergeCell ref="L1:L2"/>
    <mergeCell ref="M1:M2"/>
    <mergeCell ref="G1:J1"/>
    <mergeCell ref="A4:A103"/>
    <mergeCell ref="B4:B9"/>
    <mergeCell ref="D4:D9"/>
    <mergeCell ref="B10:B15"/>
    <mergeCell ref="D10:D15"/>
    <mergeCell ref="B16:B29"/>
    <mergeCell ref="D16:D29"/>
    <mergeCell ref="B30:B36"/>
    <mergeCell ref="D30:D36"/>
    <mergeCell ref="B37:B50"/>
    <mergeCell ref="D37:D50"/>
    <mergeCell ref="B51:B58"/>
    <mergeCell ref="D51:D58"/>
    <mergeCell ref="B59:B64"/>
    <mergeCell ref="D59:D64"/>
    <mergeCell ref="B65:B74"/>
    <mergeCell ref="D65:D74"/>
    <mergeCell ref="B75:B96"/>
    <mergeCell ref="D75:D96"/>
    <mergeCell ref="B99:B102"/>
    <mergeCell ref="D99:D10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opLeftCell="A10" zoomScale="80" zoomScaleNormal="80" workbookViewId="0">
      <selection activeCell="A2" sqref="A2:J2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27" style="30" customWidth="1"/>
    <col min="5" max="5" width="41.7109375" style="1" customWidth="1"/>
    <col min="6" max="6" width="11.28515625" style="1" customWidth="1"/>
    <col min="7" max="7" width="16.42578125" style="1" customWidth="1"/>
    <col min="8" max="8" width="13" style="1" bestFit="1" customWidth="1"/>
    <col min="9" max="9" width="13.7109375" style="18" customWidth="1"/>
    <col min="10" max="10" width="13.28515625" style="31" customWidth="1"/>
    <col min="11" max="11" width="12.7109375" style="17" customWidth="1"/>
    <col min="12" max="22" width="12" style="17" customWidth="1"/>
    <col min="23" max="16384" width="9.7109375" style="15"/>
  </cols>
  <sheetData>
    <row r="1" spans="1:22" ht="42.75" customHeight="1" x14ac:dyDescent="0.25">
      <c r="A1" s="62" t="s">
        <v>139</v>
      </c>
      <c r="B1" s="63"/>
      <c r="C1" s="64"/>
      <c r="D1" s="62" t="s">
        <v>39</v>
      </c>
      <c r="E1" s="63"/>
      <c r="F1" s="63"/>
      <c r="G1" s="73" t="s">
        <v>143</v>
      </c>
      <c r="H1" s="73"/>
      <c r="I1" s="73"/>
      <c r="J1" s="73"/>
      <c r="K1" s="65" t="s">
        <v>40</v>
      </c>
      <c r="L1" s="65" t="s">
        <v>40</v>
      </c>
      <c r="M1" s="65" t="s">
        <v>40</v>
      </c>
      <c r="N1" s="65" t="s">
        <v>40</v>
      </c>
      <c r="O1" s="65" t="s">
        <v>40</v>
      </c>
      <c r="P1" s="65" t="s">
        <v>40</v>
      </c>
      <c r="Q1" s="65" t="s">
        <v>40</v>
      </c>
      <c r="R1" s="65" t="s">
        <v>40</v>
      </c>
      <c r="S1" s="65" t="s">
        <v>40</v>
      </c>
      <c r="T1" s="65" t="s">
        <v>40</v>
      </c>
      <c r="U1" s="65" t="s">
        <v>40</v>
      </c>
      <c r="V1" s="65" t="s">
        <v>40</v>
      </c>
    </row>
    <row r="2" spans="1:22" ht="31.5" customHeight="1" x14ac:dyDescent="0.25">
      <c r="A2" s="74" t="s">
        <v>36</v>
      </c>
      <c r="B2" s="75"/>
      <c r="C2" s="75"/>
      <c r="D2" s="75"/>
      <c r="E2" s="75"/>
      <c r="F2" s="75"/>
      <c r="G2" s="75"/>
      <c r="H2" s="75"/>
      <c r="I2" s="75"/>
      <c r="J2" s="76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s="16" customFormat="1" ht="30" x14ac:dyDescent="0.2">
      <c r="A3" s="22" t="s">
        <v>2</v>
      </c>
      <c r="B3" s="22" t="s">
        <v>0</v>
      </c>
      <c r="C3" s="22" t="s">
        <v>34</v>
      </c>
      <c r="D3" s="23" t="s">
        <v>135</v>
      </c>
      <c r="E3" s="23" t="s">
        <v>136</v>
      </c>
      <c r="F3" s="23" t="s">
        <v>25</v>
      </c>
      <c r="G3" s="23" t="s">
        <v>138</v>
      </c>
      <c r="H3" s="24" t="s">
        <v>137</v>
      </c>
      <c r="I3" s="25" t="s">
        <v>27</v>
      </c>
      <c r="J3" s="26" t="s">
        <v>3</v>
      </c>
      <c r="K3" s="27" t="s">
        <v>1</v>
      </c>
      <c r="L3" s="27" t="s">
        <v>1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</row>
    <row r="4" spans="1:22" x14ac:dyDescent="0.25">
      <c r="A4" s="77" t="s">
        <v>42</v>
      </c>
      <c r="B4" s="66">
        <v>1</v>
      </c>
      <c r="C4" s="45">
        <v>1</v>
      </c>
      <c r="D4" s="68" t="s">
        <v>43</v>
      </c>
      <c r="E4" s="44" t="s">
        <v>44</v>
      </c>
      <c r="F4" s="43" t="s">
        <v>45</v>
      </c>
      <c r="G4" s="32">
        <v>550</v>
      </c>
      <c r="H4" s="21"/>
      <c r="I4" s="28">
        <f>H4-(SUM(K4:V4))</f>
        <v>0</v>
      </c>
      <c r="J4" s="29" t="str">
        <f>IF(I4&lt;0,"ATENÇÃO","OK")</f>
        <v>OK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s="20" customFormat="1" x14ac:dyDescent="0.25">
      <c r="A5" s="78"/>
      <c r="B5" s="67"/>
      <c r="C5" s="45">
        <v>2</v>
      </c>
      <c r="D5" s="68"/>
      <c r="E5" s="44" t="s">
        <v>46</v>
      </c>
      <c r="F5" s="43" t="s">
        <v>45</v>
      </c>
      <c r="G5" s="32">
        <v>50</v>
      </c>
      <c r="H5" s="21"/>
      <c r="I5" s="28">
        <f t="shared" ref="I5:I68" si="0">H5-(SUM(K5:V5))</f>
        <v>0</v>
      </c>
      <c r="J5" s="29" t="str">
        <f t="shared" ref="J5:J68" si="1">IF(I5&lt;0,"ATENÇÃO","OK")</f>
        <v>OK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20" customFormat="1" x14ac:dyDescent="0.25">
      <c r="A6" s="78"/>
      <c r="B6" s="67"/>
      <c r="C6" s="45">
        <v>3</v>
      </c>
      <c r="D6" s="68"/>
      <c r="E6" s="44" t="s">
        <v>47</v>
      </c>
      <c r="F6" s="43" t="s">
        <v>45</v>
      </c>
      <c r="G6" s="32">
        <v>550</v>
      </c>
      <c r="H6" s="21"/>
      <c r="I6" s="28">
        <f t="shared" si="0"/>
        <v>0</v>
      </c>
      <c r="J6" s="29" t="str">
        <f t="shared" si="1"/>
        <v>OK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0" customFormat="1" x14ac:dyDescent="0.25">
      <c r="A7" s="78"/>
      <c r="B7" s="67"/>
      <c r="C7" s="45">
        <v>4</v>
      </c>
      <c r="D7" s="68"/>
      <c r="E7" s="44" t="s">
        <v>48</v>
      </c>
      <c r="F7" s="43" t="s">
        <v>45</v>
      </c>
      <c r="G7" s="32">
        <v>800</v>
      </c>
      <c r="H7" s="21"/>
      <c r="I7" s="28">
        <f t="shared" si="0"/>
        <v>0</v>
      </c>
      <c r="J7" s="29" t="str">
        <f t="shared" si="1"/>
        <v>OK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20" customFormat="1" x14ac:dyDescent="0.25">
      <c r="A8" s="78"/>
      <c r="B8" s="67"/>
      <c r="C8" s="45">
        <v>5</v>
      </c>
      <c r="D8" s="68"/>
      <c r="E8" s="44" t="s">
        <v>49</v>
      </c>
      <c r="F8" s="43" t="s">
        <v>50</v>
      </c>
      <c r="G8" s="32">
        <v>75.099999999999994</v>
      </c>
      <c r="H8" s="21"/>
      <c r="I8" s="28">
        <f t="shared" si="0"/>
        <v>0</v>
      </c>
      <c r="J8" s="29" t="str">
        <f t="shared" si="1"/>
        <v>OK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s="20" customFormat="1" ht="30" x14ac:dyDescent="0.25">
      <c r="A9" s="78"/>
      <c r="B9" s="69"/>
      <c r="C9" s="45">
        <v>6</v>
      </c>
      <c r="D9" s="68"/>
      <c r="E9" s="44" t="s">
        <v>51</v>
      </c>
      <c r="F9" s="43" t="s">
        <v>45</v>
      </c>
      <c r="G9" s="32">
        <v>1515</v>
      </c>
      <c r="H9" s="21"/>
      <c r="I9" s="28">
        <f t="shared" si="0"/>
        <v>0</v>
      </c>
      <c r="J9" s="29" t="str">
        <f t="shared" si="1"/>
        <v>OK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20" customFormat="1" x14ac:dyDescent="0.25">
      <c r="A10" s="78"/>
      <c r="B10" s="66">
        <v>2</v>
      </c>
      <c r="C10" s="45">
        <v>7</v>
      </c>
      <c r="D10" s="70" t="s">
        <v>52</v>
      </c>
      <c r="E10" s="42" t="s">
        <v>53</v>
      </c>
      <c r="F10" s="43" t="s">
        <v>45</v>
      </c>
      <c r="G10" s="32">
        <v>535</v>
      </c>
      <c r="H10" s="21"/>
      <c r="I10" s="28">
        <f t="shared" si="0"/>
        <v>0</v>
      </c>
      <c r="J10" s="29" t="str">
        <f t="shared" si="1"/>
        <v>OK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20" customFormat="1" x14ac:dyDescent="0.25">
      <c r="A11" s="78"/>
      <c r="B11" s="67"/>
      <c r="C11" s="45">
        <v>8</v>
      </c>
      <c r="D11" s="71"/>
      <c r="E11" s="42" t="s">
        <v>54</v>
      </c>
      <c r="F11" s="43" t="s">
        <v>45</v>
      </c>
      <c r="G11" s="32">
        <v>90</v>
      </c>
      <c r="H11" s="21"/>
      <c r="I11" s="28">
        <f t="shared" si="0"/>
        <v>0</v>
      </c>
      <c r="J11" s="29" t="str">
        <f t="shared" si="1"/>
        <v>OK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5">
      <c r="A12" s="78"/>
      <c r="B12" s="67"/>
      <c r="C12" s="45">
        <v>9</v>
      </c>
      <c r="D12" s="71"/>
      <c r="E12" s="42" t="s">
        <v>55</v>
      </c>
      <c r="F12" s="43" t="s">
        <v>45</v>
      </c>
      <c r="G12" s="32">
        <v>90</v>
      </c>
      <c r="H12" s="21"/>
      <c r="I12" s="28">
        <f t="shared" si="0"/>
        <v>0</v>
      </c>
      <c r="J12" s="29" t="str">
        <f t="shared" si="1"/>
        <v>OK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x14ac:dyDescent="0.25">
      <c r="A13" s="78"/>
      <c r="B13" s="67"/>
      <c r="C13" s="45">
        <v>10</v>
      </c>
      <c r="D13" s="71"/>
      <c r="E13" s="42" t="s">
        <v>56</v>
      </c>
      <c r="F13" s="43" t="s">
        <v>45</v>
      </c>
      <c r="G13" s="32">
        <v>100</v>
      </c>
      <c r="H13" s="21"/>
      <c r="I13" s="28">
        <f t="shared" si="0"/>
        <v>0</v>
      </c>
      <c r="J13" s="29" t="str">
        <f t="shared" si="1"/>
        <v>OK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x14ac:dyDescent="0.25">
      <c r="A14" s="78"/>
      <c r="B14" s="67"/>
      <c r="C14" s="45">
        <v>11</v>
      </c>
      <c r="D14" s="71"/>
      <c r="E14" s="42" t="s">
        <v>57</v>
      </c>
      <c r="F14" s="43" t="s">
        <v>45</v>
      </c>
      <c r="G14" s="32">
        <v>45</v>
      </c>
      <c r="H14" s="21"/>
      <c r="I14" s="28">
        <f t="shared" si="0"/>
        <v>0</v>
      </c>
      <c r="J14" s="29" t="str">
        <f t="shared" si="1"/>
        <v>OK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51"/>
    </row>
    <row r="15" spans="1:22" x14ac:dyDescent="0.25">
      <c r="A15" s="78"/>
      <c r="B15" s="69"/>
      <c r="C15" s="45">
        <v>12</v>
      </c>
      <c r="D15" s="71"/>
      <c r="E15" s="42" t="s">
        <v>58</v>
      </c>
      <c r="F15" s="43" t="s">
        <v>45</v>
      </c>
      <c r="G15" s="32">
        <v>90</v>
      </c>
      <c r="H15" s="21"/>
      <c r="I15" s="28">
        <f t="shared" si="0"/>
        <v>0</v>
      </c>
      <c r="J15" s="29" t="str">
        <f t="shared" si="1"/>
        <v>OK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51"/>
    </row>
    <row r="16" spans="1:22" x14ac:dyDescent="0.25">
      <c r="A16" s="78"/>
      <c r="B16" s="66">
        <v>3</v>
      </c>
      <c r="C16" s="45">
        <v>13</v>
      </c>
      <c r="D16" s="70" t="s">
        <v>59</v>
      </c>
      <c r="E16" s="42" t="s">
        <v>60</v>
      </c>
      <c r="F16" s="43" t="s">
        <v>45</v>
      </c>
      <c r="G16" s="32">
        <v>535</v>
      </c>
      <c r="H16" s="21"/>
      <c r="I16" s="28">
        <f t="shared" si="0"/>
        <v>0</v>
      </c>
      <c r="J16" s="29" t="str">
        <f t="shared" si="1"/>
        <v>OK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51"/>
    </row>
    <row r="17" spans="1:22" x14ac:dyDescent="0.25">
      <c r="A17" s="78"/>
      <c r="B17" s="67"/>
      <c r="C17" s="45">
        <v>14</v>
      </c>
      <c r="D17" s="71"/>
      <c r="E17" s="42" t="s">
        <v>61</v>
      </c>
      <c r="F17" s="43" t="s">
        <v>45</v>
      </c>
      <c r="G17" s="32">
        <v>65</v>
      </c>
      <c r="H17" s="21"/>
      <c r="I17" s="28">
        <f t="shared" si="0"/>
        <v>0</v>
      </c>
      <c r="J17" s="29" t="str">
        <f t="shared" si="1"/>
        <v>OK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51"/>
    </row>
    <row r="18" spans="1:22" x14ac:dyDescent="0.25">
      <c r="A18" s="78"/>
      <c r="B18" s="67"/>
      <c r="C18" s="45">
        <v>15</v>
      </c>
      <c r="D18" s="71"/>
      <c r="E18" s="44" t="s">
        <v>62</v>
      </c>
      <c r="F18" s="43" t="s">
        <v>45</v>
      </c>
      <c r="G18" s="32">
        <v>750.75</v>
      </c>
      <c r="H18" s="21"/>
      <c r="I18" s="28">
        <f t="shared" si="0"/>
        <v>0</v>
      </c>
      <c r="J18" s="29" t="str">
        <f t="shared" si="1"/>
        <v>OK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51"/>
    </row>
    <row r="19" spans="1:22" x14ac:dyDescent="0.25">
      <c r="A19" s="78"/>
      <c r="B19" s="67"/>
      <c r="C19" s="45">
        <v>16</v>
      </c>
      <c r="D19" s="71"/>
      <c r="E19" s="44" t="s">
        <v>63</v>
      </c>
      <c r="F19" s="43" t="s">
        <v>45</v>
      </c>
      <c r="G19" s="32">
        <v>1805.45</v>
      </c>
      <c r="H19" s="21"/>
      <c r="I19" s="28">
        <f t="shared" si="0"/>
        <v>0</v>
      </c>
      <c r="J19" s="29" t="str">
        <f t="shared" si="1"/>
        <v>OK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51"/>
    </row>
    <row r="20" spans="1:22" ht="30" x14ac:dyDescent="0.25">
      <c r="A20" s="78"/>
      <c r="B20" s="67"/>
      <c r="C20" s="45">
        <v>17</v>
      </c>
      <c r="D20" s="71"/>
      <c r="E20" s="44" t="s">
        <v>64</v>
      </c>
      <c r="F20" s="43" t="s">
        <v>45</v>
      </c>
      <c r="G20" s="32">
        <v>1749</v>
      </c>
      <c r="H20" s="21"/>
      <c r="I20" s="28">
        <f t="shared" si="0"/>
        <v>0</v>
      </c>
      <c r="J20" s="29" t="str">
        <f t="shared" si="1"/>
        <v>OK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51"/>
    </row>
    <row r="21" spans="1:22" x14ac:dyDescent="0.25">
      <c r="A21" s="78"/>
      <c r="B21" s="67"/>
      <c r="C21" s="45">
        <v>18</v>
      </c>
      <c r="D21" s="71"/>
      <c r="E21" s="44" t="s">
        <v>65</v>
      </c>
      <c r="F21" s="43" t="s">
        <v>45</v>
      </c>
      <c r="G21" s="32">
        <v>225</v>
      </c>
      <c r="H21" s="21"/>
      <c r="I21" s="28">
        <f t="shared" si="0"/>
        <v>0</v>
      </c>
      <c r="J21" s="29" t="str">
        <f t="shared" si="1"/>
        <v>OK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51"/>
    </row>
    <row r="22" spans="1:22" x14ac:dyDescent="0.25">
      <c r="A22" s="78"/>
      <c r="B22" s="67"/>
      <c r="C22" s="45">
        <v>19</v>
      </c>
      <c r="D22" s="71"/>
      <c r="E22" s="44" t="s">
        <v>66</v>
      </c>
      <c r="F22" s="43" t="s">
        <v>45</v>
      </c>
      <c r="G22" s="32">
        <v>250</v>
      </c>
      <c r="H22" s="21"/>
      <c r="I22" s="28">
        <f t="shared" si="0"/>
        <v>0</v>
      </c>
      <c r="J22" s="29" t="str">
        <f t="shared" si="1"/>
        <v>OK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51"/>
    </row>
    <row r="23" spans="1:22" x14ac:dyDescent="0.25">
      <c r="A23" s="78"/>
      <c r="B23" s="67"/>
      <c r="C23" s="45">
        <v>20</v>
      </c>
      <c r="D23" s="71"/>
      <c r="E23" s="44" t="s">
        <v>67</v>
      </c>
      <c r="F23" s="43" t="s">
        <v>45</v>
      </c>
      <c r="G23" s="32">
        <v>770</v>
      </c>
      <c r="H23" s="21"/>
      <c r="I23" s="28">
        <f t="shared" si="0"/>
        <v>0</v>
      </c>
      <c r="J23" s="29" t="str">
        <f t="shared" si="1"/>
        <v>OK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51"/>
    </row>
    <row r="24" spans="1:22" x14ac:dyDescent="0.25">
      <c r="A24" s="78"/>
      <c r="B24" s="67"/>
      <c r="C24" s="45">
        <v>21</v>
      </c>
      <c r="D24" s="71"/>
      <c r="E24" s="44" t="s">
        <v>68</v>
      </c>
      <c r="F24" s="43" t="s">
        <v>45</v>
      </c>
      <c r="G24" s="32">
        <v>1500</v>
      </c>
      <c r="H24" s="21"/>
      <c r="I24" s="28">
        <f t="shared" si="0"/>
        <v>0</v>
      </c>
      <c r="J24" s="29" t="str">
        <f t="shared" si="1"/>
        <v>OK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51"/>
    </row>
    <row r="25" spans="1:22" ht="30" x14ac:dyDescent="0.25">
      <c r="A25" s="78"/>
      <c r="B25" s="67"/>
      <c r="C25" s="45">
        <v>22</v>
      </c>
      <c r="D25" s="71"/>
      <c r="E25" s="44" t="s">
        <v>69</v>
      </c>
      <c r="F25" s="43" t="s">
        <v>45</v>
      </c>
      <c r="G25" s="32">
        <v>2700</v>
      </c>
      <c r="H25" s="21"/>
      <c r="I25" s="28">
        <f t="shared" si="0"/>
        <v>0</v>
      </c>
      <c r="J25" s="29" t="str">
        <f t="shared" si="1"/>
        <v>OK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51"/>
    </row>
    <row r="26" spans="1:22" x14ac:dyDescent="0.25">
      <c r="A26" s="78"/>
      <c r="B26" s="67"/>
      <c r="C26" s="45">
        <v>23</v>
      </c>
      <c r="D26" s="71"/>
      <c r="E26" s="44" t="s">
        <v>70</v>
      </c>
      <c r="F26" s="43" t="s">
        <v>45</v>
      </c>
      <c r="G26" s="32">
        <v>530</v>
      </c>
      <c r="H26" s="21"/>
      <c r="I26" s="28">
        <f t="shared" si="0"/>
        <v>0</v>
      </c>
      <c r="J26" s="29" t="str">
        <f t="shared" si="1"/>
        <v>OK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51"/>
    </row>
    <row r="27" spans="1:22" x14ac:dyDescent="0.25">
      <c r="A27" s="78"/>
      <c r="B27" s="67"/>
      <c r="C27" s="45">
        <v>24</v>
      </c>
      <c r="D27" s="71"/>
      <c r="E27" s="44" t="s">
        <v>71</v>
      </c>
      <c r="F27" s="43" t="s">
        <v>45</v>
      </c>
      <c r="G27" s="32">
        <v>200</v>
      </c>
      <c r="H27" s="21"/>
      <c r="I27" s="28">
        <f t="shared" si="0"/>
        <v>0</v>
      </c>
      <c r="J27" s="29" t="str">
        <f t="shared" si="1"/>
        <v>OK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51"/>
    </row>
    <row r="28" spans="1:22" x14ac:dyDescent="0.25">
      <c r="A28" s="78"/>
      <c r="B28" s="67"/>
      <c r="C28" s="45">
        <v>25</v>
      </c>
      <c r="D28" s="71"/>
      <c r="E28" s="44" t="s">
        <v>72</v>
      </c>
      <c r="F28" s="43" t="s">
        <v>45</v>
      </c>
      <c r="G28" s="32">
        <v>500</v>
      </c>
      <c r="H28" s="21"/>
      <c r="I28" s="28">
        <f t="shared" si="0"/>
        <v>0</v>
      </c>
      <c r="J28" s="29" t="str">
        <f t="shared" si="1"/>
        <v>OK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51"/>
    </row>
    <row r="29" spans="1:22" x14ac:dyDescent="0.25">
      <c r="A29" s="78"/>
      <c r="B29" s="69"/>
      <c r="C29" s="45">
        <v>26</v>
      </c>
      <c r="D29" s="72"/>
      <c r="E29" s="44" t="s">
        <v>73</v>
      </c>
      <c r="F29" s="43" t="s">
        <v>45</v>
      </c>
      <c r="G29" s="32">
        <v>110</v>
      </c>
      <c r="H29" s="21"/>
      <c r="I29" s="28">
        <f t="shared" si="0"/>
        <v>0</v>
      </c>
      <c r="J29" s="29" t="str">
        <f t="shared" si="1"/>
        <v>OK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51"/>
    </row>
    <row r="30" spans="1:22" x14ac:dyDescent="0.25">
      <c r="A30" s="78"/>
      <c r="B30" s="66">
        <v>4</v>
      </c>
      <c r="C30" s="45">
        <v>27</v>
      </c>
      <c r="D30" s="68" t="s">
        <v>74</v>
      </c>
      <c r="E30" s="44" t="s">
        <v>75</v>
      </c>
      <c r="F30" s="43" t="s">
        <v>45</v>
      </c>
      <c r="G30" s="32">
        <v>25.01</v>
      </c>
      <c r="H30" s="21">
        <v>8</v>
      </c>
      <c r="I30" s="28">
        <f t="shared" si="0"/>
        <v>8</v>
      </c>
      <c r="J30" s="29" t="str">
        <f t="shared" si="1"/>
        <v>OK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51"/>
    </row>
    <row r="31" spans="1:22" ht="30" x14ac:dyDescent="0.25">
      <c r="A31" s="78"/>
      <c r="B31" s="67"/>
      <c r="C31" s="45">
        <v>28</v>
      </c>
      <c r="D31" s="68"/>
      <c r="E31" s="44" t="s">
        <v>76</v>
      </c>
      <c r="F31" s="48" t="s">
        <v>45</v>
      </c>
      <c r="G31" s="32">
        <v>55.02</v>
      </c>
      <c r="H31" s="21">
        <v>4</v>
      </c>
      <c r="I31" s="28">
        <f t="shared" si="0"/>
        <v>4</v>
      </c>
      <c r="J31" s="29" t="str">
        <f t="shared" si="1"/>
        <v>OK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51"/>
    </row>
    <row r="32" spans="1:22" x14ac:dyDescent="0.25">
      <c r="A32" s="78"/>
      <c r="B32" s="67"/>
      <c r="C32" s="45">
        <v>29</v>
      </c>
      <c r="D32" s="68"/>
      <c r="E32" s="44" t="s">
        <v>77</v>
      </c>
      <c r="F32" s="43" t="s">
        <v>45</v>
      </c>
      <c r="G32" s="32">
        <v>60</v>
      </c>
      <c r="H32" s="21">
        <v>4</v>
      </c>
      <c r="I32" s="28">
        <f t="shared" si="0"/>
        <v>4</v>
      </c>
      <c r="J32" s="29" t="str">
        <f t="shared" si="1"/>
        <v>OK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51"/>
    </row>
    <row r="33" spans="1:22" ht="30" x14ac:dyDescent="0.25">
      <c r="A33" s="78"/>
      <c r="B33" s="67"/>
      <c r="C33" s="45">
        <v>30</v>
      </c>
      <c r="D33" s="68"/>
      <c r="E33" s="44" t="s">
        <v>78</v>
      </c>
      <c r="F33" s="43" t="s">
        <v>45</v>
      </c>
      <c r="G33" s="32">
        <v>45</v>
      </c>
      <c r="H33" s="21">
        <v>4</v>
      </c>
      <c r="I33" s="28">
        <f t="shared" si="0"/>
        <v>4</v>
      </c>
      <c r="J33" s="29" t="str">
        <f t="shared" si="1"/>
        <v>OK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51"/>
    </row>
    <row r="34" spans="1:22" x14ac:dyDescent="0.25">
      <c r="A34" s="78"/>
      <c r="B34" s="67"/>
      <c r="C34" s="45">
        <v>31</v>
      </c>
      <c r="D34" s="68"/>
      <c r="E34" s="44" t="s">
        <v>79</v>
      </c>
      <c r="F34" s="43" t="s">
        <v>45</v>
      </c>
      <c r="G34" s="32">
        <v>11</v>
      </c>
      <c r="H34" s="21">
        <v>4</v>
      </c>
      <c r="I34" s="28">
        <f t="shared" si="0"/>
        <v>4</v>
      </c>
      <c r="J34" s="29" t="str">
        <f t="shared" si="1"/>
        <v>OK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51"/>
    </row>
    <row r="35" spans="1:22" ht="30" x14ac:dyDescent="0.25">
      <c r="A35" s="78"/>
      <c r="B35" s="67"/>
      <c r="C35" s="45">
        <v>32</v>
      </c>
      <c r="D35" s="68"/>
      <c r="E35" s="44" t="s">
        <v>80</v>
      </c>
      <c r="F35" s="43" t="s">
        <v>45</v>
      </c>
      <c r="G35" s="32">
        <v>65</v>
      </c>
      <c r="H35" s="21">
        <v>4</v>
      </c>
      <c r="I35" s="28">
        <f t="shared" si="0"/>
        <v>4</v>
      </c>
      <c r="J35" s="29" t="str">
        <f t="shared" si="1"/>
        <v>OK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51"/>
    </row>
    <row r="36" spans="1:22" x14ac:dyDescent="0.25">
      <c r="A36" s="78"/>
      <c r="B36" s="69"/>
      <c r="C36" s="45">
        <v>33</v>
      </c>
      <c r="D36" s="68"/>
      <c r="E36" s="44" t="s">
        <v>81</v>
      </c>
      <c r="F36" s="43" t="s">
        <v>45</v>
      </c>
      <c r="G36" s="32">
        <v>45</v>
      </c>
      <c r="H36" s="21">
        <v>8</v>
      </c>
      <c r="I36" s="28">
        <f t="shared" si="0"/>
        <v>8</v>
      </c>
      <c r="J36" s="29" t="str">
        <f t="shared" si="1"/>
        <v>OK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51"/>
    </row>
    <row r="37" spans="1:22" x14ac:dyDescent="0.25">
      <c r="A37" s="78"/>
      <c r="B37" s="66">
        <v>5</v>
      </c>
      <c r="C37" s="45">
        <v>34</v>
      </c>
      <c r="D37" s="70" t="s">
        <v>82</v>
      </c>
      <c r="E37" s="42" t="s">
        <v>60</v>
      </c>
      <c r="F37" s="43" t="s">
        <v>45</v>
      </c>
      <c r="G37" s="32">
        <v>500</v>
      </c>
      <c r="H37" s="21">
        <v>2</v>
      </c>
      <c r="I37" s="28">
        <f t="shared" si="0"/>
        <v>2</v>
      </c>
      <c r="J37" s="29" t="str">
        <f t="shared" si="1"/>
        <v>OK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51"/>
    </row>
    <row r="38" spans="1:22" x14ac:dyDescent="0.25">
      <c r="A38" s="78"/>
      <c r="B38" s="67"/>
      <c r="C38" s="45">
        <v>35</v>
      </c>
      <c r="D38" s="71"/>
      <c r="E38" s="42" t="s">
        <v>61</v>
      </c>
      <c r="F38" s="43" t="s">
        <v>45</v>
      </c>
      <c r="G38" s="32">
        <v>70</v>
      </c>
      <c r="H38" s="21">
        <v>2</v>
      </c>
      <c r="I38" s="28">
        <f t="shared" si="0"/>
        <v>2</v>
      </c>
      <c r="J38" s="29" t="str">
        <f t="shared" si="1"/>
        <v>OK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51"/>
    </row>
    <row r="39" spans="1:22" x14ac:dyDescent="0.25">
      <c r="A39" s="78"/>
      <c r="B39" s="67"/>
      <c r="C39" s="45">
        <v>36</v>
      </c>
      <c r="D39" s="71"/>
      <c r="E39" s="44" t="s">
        <v>62</v>
      </c>
      <c r="F39" s="43" t="s">
        <v>45</v>
      </c>
      <c r="G39" s="32">
        <v>800</v>
      </c>
      <c r="H39" s="21">
        <v>2</v>
      </c>
      <c r="I39" s="28">
        <f t="shared" si="0"/>
        <v>2</v>
      </c>
      <c r="J39" s="29" t="str">
        <f t="shared" si="1"/>
        <v>OK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51"/>
    </row>
    <row r="40" spans="1:22" x14ac:dyDescent="0.25">
      <c r="A40" s="78"/>
      <c r="B40" s="67"/>
      <c r="C40" s="45">
        <v>37</v>
      </c>
      <c r="D40" s="71"/>
      <c r="E40" s="44" t="s">
        <v>63</v>
      </c>
      <c r="F40" s="43" t="s">
        <v>45</v>
      </c>
      <c r="G40" s="32">
        <v>2100</v>
      </c>
      <c r="H40" s="21">
        <v>2</v>
      </c>
      <c r="I40" s="28">
        <f t="shared" si="0"/>
        <v>2</v>
      </c>
      <c r="J40" s="29" t="str">
        <f t="shared" si="1"/>
        <v>OK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51"/>
    </row>
    <row r="41" spans="1:22" ht="30" x14ac:dyDescent="0.25">
      <c r="A41" s="78"/>
      <c r="B41" s="67"/>
      <c r="C41" s="45">
        <v>38</v>
      </c>
      <c r="D41" s="71"/>
      <c r="E41" s="44" t="s">
        <v>64</v>
      </c>
      <c r="F41" s="43" t="s">
        <v>45</v>
      </c>
      <c r="G41" s="32">
        <v>1690</v>
      </c>
      <c r="H41" s="21">
        <v>2</v>
      </c>
      <c r="I41" s="28">
        <f t="shared" si="0"/>
        <v>2</v>
      </c>
      <c r="J41" s="29" t="str">
        <f t="shared" si="1"/>
        <v>OK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51"/>
    </row>
    <row r="42" spans="1:22" x14ac:dyDescent="0.25">
      <c r="A42" s="78"/>
      <c r="B42" s="67"/>
      <c r="C42" s="45">
        <v>39</v>
      </c>
      <c r="D42" s="71"/>
      <c r="E42" s="44" t="s">
        <v>65</v>
      </c>
      <c r="F42" s="43" t="s">
        <v>45</v>
      </c>
      <c r="G42" s="32">
        <v>90</v>
      </c>
      <c r="H42" s="21">
        <v>2</v>
      </c>
      <c r="I42" s="28">
        <f t="shared" si="0"/>
        <v>2</v>
      </c>
      <c r="J42" s="29" t="str">
        <f t="shared" si="1"/>
        <v>OK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51"/>
    </row>
    <row r="43" spans="1:22" x14ac:dyDescent="0.25">
      <c r="A43" s="78"/>
      <c r="B43" s="67"/>
      <c r="C43" s="45">
        <v>40</v>
      </c>
      <c r="D43" s="71"/>
      <c r="E43" s="44" t="s">
        <v>66</v>
      </c>
      <c r="F43" s="43" t="s">
        <v>45</v>
      </c>
      <c r="G43" s="32">
        <v>300</v>
      </c>
      <c r="H43" s="21">
        <v>2</v>
      </c>
      <c r="I43" s="28">
        <f t="shared" si="0"/>
        <v>2</v>
      </c>
      <c r="J43" s="29" t="str">
        <f t="shared" si="1"/>
        <v>OK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51"/>
    </row>
    <row r="44" spans="1:22" x14ac:dyDescent="0.25">
      <c r="A44" s="78"/>
      <c r="B44" s="67"/>
      <c r="C44" s="45">
        <v>41</v>
      </c>
      <c r="D44" s="71"/>
      <c r="E44" s="44" t="s">
        <v>67</v>
      </c>
      <c r="F44" s="43" t="s">
        <v>45</v>
      </c>
      <c r="G44" s="32">
        <v>850</v>
      </c>
      <c r="H44" s="21">
        <v>2</v>
      </c>
      <c r="I44" s="28">
        <f t="shared" si="0"/>
        <v>2</v>
      </c>
      <c r="J44" s="29" t="str">
        <f t="shared" si="1"/>
        <v>OK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51"/>
    </row>
    <row r="45" spans="1:22" x14ac:dyDescent="0.25">
      <c r="A45" s="78"/>
      <c r="B45" s="67"/>
      <c r="C45" s="45">
        <v>42</v>
      </c>
      <c r="D45" s="71"/>
      <c r="E45" s="44" t="s">
        <v>68</v>
      </c>
      <c r="F45" s="43" t="s">
        <v>45</v>
      </c>
      <c r="G45" s="32">
        <v>1650</v>
      </c>
      <c r="H45" s="21">
        <v>2</v>
      </c>
      <c r="I45" s="28">
        <f t="shared" si="0"/>
        <v>2</v>
      </c>
      <c r="J45" s="29" t="str">
        <f t="shared" si="1"/>
        <v>OK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51"/>
    </row>
    <row r="46" spans="1:22" ht="30" x14ac:dyDescent="0.25">
      <c r="A46" s="78"/>
      <c r="B46" s="67"/>
      <c r="C46" s="45">
        <v>43</v>
      </c>
      <c r="D46" s="71"/>
      <c r="E46" s="44" t="s">
        <v>69</v>
      </c>
      <c r="F46" s="43" t="s">
        <v>45</v>
      </c>
      <c r="G46" s="32">
        <v>2650</v>
      </c>
      <c r="H46" s="21">
        <v>2</v>
      </c>
      <c r="I46" s="28">
        <f t="shared" si="0"/>
        <v>2</v>
      </c>
      <c r="J46" s="29" t="str">
        <f t="shared" si="1"/>
        <v>OK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51"/>
    </row>
    <row r="47" spans="1:22" x14ac:dyDescent="0.25">
      <c r="A47" s="78"/>
      <c r="B47" s="67"/>
      <c r="C47" s="45">
        <v>44</v>
      </c>
      <c r="D47" s="71"/>
      <c r="E47" s="44" t="s">
        <v>70</v>
      </c>
      <c r="F47" s="43" t="s">
        <v>45</v>
      </c>
      <c r="G47" s="32">
        <v>520</v>
      </c>
      <c r="H47" s="21">
        <v>2</v>
      </c>
      <c r="I47" s="28">
        <f t="shared" si="0"/>
        <v>2</v>
      </c>
      <c r="J47" s="29" t="str">
        <f t="shared" si="1"/>
        <v>OK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51"/>
    </row>
    <row r="48" spans="1:22" x14ac:dyDescent="0.25">
      <c r="A48" s="78"/>
      <c r="B48" s="67"/>
      <c r="C48" s="45">
        <v>45</v>
      </c>
      <c r="D48" s="71"/>
      <c r="E48" s="44" t="s">
        <v>71</v>
      </c>
      <c r="F48" s="43" t="s">
        <v>45</v>
      </c>
      <c r="G48" s="32">
        <v>200</v>
      </c>
      <c r="H48" s="21">
        <v>2</v>
      </c>
      <c r="I48" s="28">
        <f t="shared" si="0"/>
        <v>2</v>
      </c>
      <c r="J48" s="29" t="str">
        <f t="shared" si="1"/>
        <v>OK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51"/>
    </row>
    <row r="49" spans="1:22" x14ac:dyDescent="0.25">
      <c r="A49" s="78"/>
      <c r="B49" s="67"/>
      <c r="C49" s="45">
        <v>46</v>
      </c>
      <c r="D49" s="71"/>
      <c r="E49" s="44" t="s">
        <v>72</v>
      </c>
      <c r="F49" s="43" t="s">
        <v>45</v>
      </c>
      <c r="G49" s="32">
        <v>620</v>
      </c>
      <c r="H49" s="21">
        <v>2</v>
      </c>
      <c r="I49" s="28">
        <f t="shared" si="0"/>
        <v>2</v>
      </c>
      <c r="J49" s="29" t="str">
        <f t="shared" si="1"/>
        <v>OK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51"/>
    </row>
    <row r="50" spans="1:22" x14ac:dyDescent="0.25">
      <c r="A50" s="78"/>
      <c r="B50" s="69"/>
      <c r="C50" s="45">
        <v>47</v>
      </c>
      <c r="D50" s="72"/>
      <c r="E50" s="44" t="s">
        <v>73</v>
      </c>
      <c r="F50" s="43" t="s">
        <v>45</v>
      </c>
      <c r="G50" s="32">
        <v>110</v>
      </c>
      <c r="H50" s="21">
        <v>2</v>
      </c>
      <c r="I50" s="28">
        <f t="shared" si="0"/>
        <v>2</v>
      </c>
      <c r="J50" s="29" t="str">
        <f t="shared" si="1"/>
        <v>OK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51"/>
    </row>
    <row r="51" spans="1:22" x14ac:dyDescent="0.25">
      <c r="A51" s="78"/>
      <c r="B51" s="66">
        <v>6</v>
      </c>
      <c r="C51" s="45">
        <v>48</v>
      </c>
      <c r="D51" s="68" t="s">
        <v>83</v>
      </c>
      <c r="E51" s="42" t="s">
        <v>84</v>
      </c>
      <c r="F51" s="43" t="s">
        <v>45</v>
      </c>
      <c r="G51" s="32">
        <v>530</v>
      </c>
      <c r="H51" s="21">
        <v>2</v>
      </c>
      <c r="I51" s="28">
        <f t="shared" si="0"/>
        <v>2</v>
      </c>
      <c r="J51" s="29" t="str">
        <f t="shared" si="1"/>
        <v>OK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51"/>
    </row>
    <row r="52" spans="1:22" x14ac:dyDescent="0.25">
      <c r="A52" s="78"/>
      <c r="B52" s="67"/>
      <c r="C52" s="45">
        <v>49</v>
      </c>
      <c r="D52" s="68"/>
      <c r="E52" s="42" t="s">
        <v>85</v>
      </c>
      <c r="F52" s="43" t="s">
        <v>45</v>
      </c>
      <c r="G52" s="32">
        <v>530</v>
      </c>
      <c r="H52" s="21">
        <v>2</v>
      </c>
      <c r="I52" s="28">
        <f t="shared" si="0"/>
        <v>2</v>
      </c>
      <c r="J52" s="29" t="str">
        <f t="shared" si="1"/>
        <v>OK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51"/>
    </row>
    <row r="53" spans="1:22" x14ac:dyDescent="0.25">
      <c r="A53" s="78"/>
      <c r="B53" s="67"/>
      <c r="C53" s="45">
        <v>50</v>
      </c>
      <c r="D53" s="68"/>
      <c r="E53" s="42" t="s">
        <v>86</v>
      </c>
      <c r="F53" s="43" t="s">
        <v>45</v>
      </c>
      <c r="G53" s="32">
        <v>29</v>
      </c>
      <c r="H53" s="21">
        <v>2</v>
      </c>
      <c r="I53" s="28">
        <f t="shared" si="0"/>
        <v>2</v>
      </c>
      <c r="J53" s="29" t="str">
        <f t="shared" si="1"/>
        <v>OK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51"/>
    </row>
    <row r="54" spans="1:22" x14ac:dyDescent="0.25">
      <c r="A54" s="78"/>
      <c r="B54" s="67"/>
      <c r="C54" s="45">
        <v>51</v>
      </c>
      <c r="D54" s="68"/>
      <c r="E54" s="42" t="s">
        <v>87</v>
      </c>
      <c r="F54" s="43" t="s">
        <v>45</v>
      </c>
      <c r="G54" s="32">
        <v>50</v>
      </c>
      <c r="H54" s="21">
        <v>2</v>
      </c>
      <c r="I54" s="28">
        <f t="shared" si="0"/>
        <v>2</v>
      </c>
      <c r="J54" s="29" t="str">
        <f t="shared" si="1"/>
        <v>OK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51"/>
    </row>
    <row r="55" spans="1:22" x14ac:dyDescent="0.25">
      <c r="A55" s="78"/>
      <c r="B55" s="67"/>
      <c r="C55" s="45">
        <v>52</v>
      </c>
      <c r="D55" s="68"/>
      <c r="E55" s="42" t="s">
        <v>88</v>
      </c>
      <c r="F55" s="43" t="s">
        <v>45</v>
      </c>
      <c r="G55" s="32">
        <v>146</v>
      </c>
      <c r="H55" s="21">
        <v>2</v>
      </c>
      <c r="I55" s="28">
        <f t="shared" si="0"/>
        <v>2</v>
      </c>
      <c r="J55" s="29" t="str">
        <f t="shared" si="1"/>
        <v>OK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51"/>
    </row>
    <row r="56" spans="1:22" x14ac:dyDescent="0.25">
      <c r="A56" s="78"/>
      <c r="B56" s="67"/>
      <c r="C56" s="45">
        <v>53</v>
      </c>
      <c r="D56" s="68"/>
      <c r="E56" s="42" t="s">
        <v>89</v>
      </c>
      <c r="F56" s="43" t="s">
        <v>45</v>
      </c>
      <c r="G56" s="32">
        <v>35</v>
      </c>
      <c r="H56" s="21">
        <v>2</v>
      </c>
      <c r="I56" s="28">
        <f t="shared" si="0"/>
        <v>2</v>
      </c>
      <c r="J56" s="29" t="str">
        <f t="shared" si="1"/>
        <v>OK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51"/>
    </row>
    <row r="57" spans="1:22" x14ac:dyDescent="0.25">
      <c r="A57" s="78"/>
      <c r="B57" s="67"/>
      <c r="C57" s="45">
        <v>54</v>
      </c>
      <c r="D57" s="68"/>
      <c r="E57" s="42" t="s">
        <v>90</v>
      </c>
      <c r="F57" s="43" t="s">
        <v>50</v>
      </c>
      <c r="G57" s="32">
        <v>80</v>
      </c>
      <c r="H57" s="21">
        <v>2</v>
      </c>
      <c r="I57" s="28">
        <f t="shared" si="0"/>
        <v>2</v>
      </c>
      <c r="J57" s="29" t="str">
        <f t="shared" si="1"/>
        <v>OK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51"/>
    </row>
    <row r="58" spans="1:22" x14ac:dyDescent="0.25">
      <c r="A58" s="78"/>
      <c r="B58" s="69"/>
      <c r="C58" s="45">
        <v>55</v>
      </c>
      <c r="D58" s="68"/>
      <c r="E58" s="42" t="s">
        <v>91</v>
      </c>
      <c r="F58" s="43" t="s">
        <v>50</v>
      </c>
      <c r="G58" s="32">
        <v>100</v>
      </c>
      <c r="H58" s="21">
        <v>2</v>
      </c>
      <c r="I58" s="28">
        <f t="shared" si="0"/>
        <v>2</v>
      </c>
      <c r="J58" s="29" t="str">
        <f t="shared" si="1"/>
        <v>OK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51"/>
    </row>
    <row r="59" spans="1:22" x14ac:dyDescent="0.25">
      <c r="A59" s="78"/>
      <c r="B59" s="66">
        <v>7</v>
      </c>
      <c r="C59" s="45">
        <v>56</v>
      </c>
      <c r="D59" s="68" t="s">
        <v>92</v>
      </c>
      <c r="E59" s="42" t="s">
        <v>93</v>
      </c>
      <c r="F59" s="43" t="s">
        <v>45</v>
      </c>
      <c r="G59" s="32">
        <v>145</v>
      </c>
      <c r="H59" s="21"/>
      <c r="I59" s="28">
        <f t="shared" si="0"/>
        <v>0</v>
      </c>
      <c r="J59" s="29" t="str">
        <f t="shared" si="1"/>
        <v>OK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51"/>
    </row>
    <row r="60" spans="1:22" x14ac:dyDescent="0.25">
      <c r="A60" s="78"/>
      <c r="B60" s="67"/>
      <c r="C60" s="45">
        <v>57</v>
      </c>
      <c r="D60" s="68"/>
      <c r="E60" s="42" t="s">
        <v>94</v>
      </c>
      <c r="F60" s="43" t="s">
        <v>45</v>
      </c>
      <c r="G60" s="32">
        <v>45</v>
      </c>
      <c r="H60" s="21"/>
      <c r="I60" s="28">
        <f t="shared" si="0"/>
        <v>0</v>
      </c>
      <c r="J60" s="29" t="str">
        <f t="shared" si="1"/>
        <v>OK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51"/>
    </row>
    <row r="61" spans="1:22" x14ac:dyDescent="0.25">
      <c r="A61" s="78"/>
      <c r="B61" s="67"/>
      <c r="C61" s="45">
        <v>58</v>
      </c>
      <c r="D61" s="68"/>
      <c r="E61" s="42" t="s">
        <v>95</v>
      </c>
      <c r="F61" s="43" t="s">
        <v>45</v>
      </c>
      <c r="G61" s="32">
        <v>550</v>
      </c>
      <c r="H61" s="21"/>
      <c r="I61" s="28">
        <f t="shared" si="0"/>
        <v>0</v>
      </c>
      <c r="J61" s="29" t="str">
        <f t="shared" si="1"/>
        <v>OK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51"/>
    </row>
    <row r="62" spans="1:22" x14ac:dyDescent="0.25">
      <c r="A62" s="78"/>
      <c r="B62" s="67"/>
      <c r="C62" s="45">
        <v>59</v>
      </c>
      <c r="D62" s="68"/>
      <c r="E62" s="42" t="s">
        <v>96</v>
      </c>
      <c r="F62" s="43" t="s">
        <v>45</v>
      </c>
      <c r="G62" s="32">
        <v>85</v>
      </c>
      <c r="H62" s="21"/>
      <c r="I62" s="28">
        <f t="shared" si="0"/>
        <v>0</v>
      </c>
      <c r="J62" s="29" t="str">
        <f t="shared" si="1"/>
        <v>OK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51"/>
    </row>
    <row r="63" spans="1:22" x14ac:dyDescent="0.25">
      <c r="A63" s="78"/>
      <c r="B63" s="67"/>
      <c r="C63" s="45">
        <v>60</v>
      </c>
      <c r="D63" s="68"/>
      <c r="E63" s="42" t="s">
        <v>97</v>
      </c>
      <c r="F63" s="43" t="s">
        <v>45</v>
      </c>
      <c r="G63" s="32">
        <v>240</v>
      </c>
      <c r="H63" s="21"/>
      <c r="I63" s="28">
        <f t="shared" si="0"/>
        <v>0</v>
      </c>
      <c r="J63" s="29" t="str">
        <f t="shared" si="1"/>
        <v>OK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51"/>
    </row>
    <row r="64" spans="1:22" x14ac:dyDescent="0.25">
      <c r="A64" s="78"/>
      <c r="B64" s="69"/>
      <c r="C64" s="45">
        <v>61</v>
      </c>
      <c r="D64" s="68"/>
      <c r="E64" s="42" t="s">
        <v>98</v>
      </c>
      <c r="F64" s="43" t="s">
        <v>45</v>
      </c>
      <c r="G64" s="32">
        <v>500</v>
      </c>
      <c r="H64" s="21"/>
      <c r="I64" s="28">
        <f t="shared" si="0"/>
        <v>0</v>
      </c>
      <c r="J64" s="29" t="str">
        <f t="shared" si="1"/>
        <v>OK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51"/>
    </row>
    <row r="65" spans="1:22" x14ac:dyDescent="0.25">
      <c r="A65" s="78"/>
      <c r="B65" s="66">
        <v>8</v>
      </c>
      <c r="C65" s="45">
        <v>62</v>
      </c>
      <c r="D65" s="70" t="s">
        <v>99</v>
      </c>
      <c r="E65" s="42" t="s">
        <v>100</v>
      </c>
      <c r="F65" s="43" t="s">
        <v>45</v>
      </c>
      <c r="G65" s="32">
        <v>135</v>
      </c>
      <c r="H65" s="21"/>
      <c r="I65" s="28">
        <f t="shared" si="0"/>
        <v>0</v>
      </c>
      <c r="J65" s="29" t="str">
        <f t="shared" si="1"/>
        <v>OK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51"/>
    </row>
    <row r="66" spans="1:22" x14ac:dyDescent="0.25">
      <c r="A66" s="78"/>
      <c r="B66" s="67"/>
      <c r="C66" s="45">
        <v>63</v>
      </c>
      <c r="D66" s="71"/>
      <c r="E66" s="42" t="s">
        <v>101</v>
      </c>
      <c r="F66" s="43" t="s">
        <v>45</v>
      </c>
      <c r="G66" s="32">
        <v>85</v>
      </c>
      <c r="H66" s="21"/>
      <c r="I66" s="28">
        <f t="shared" si="0"/>
        <v>0</v>
      </c>
      <c r="J66" s="29" t="str">
        <f t="shared" si="1"/>
        <v>OK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51"/>
    </row>
    <row r="67" spans="1:22" x14ac:dyDescent="0.25">
      <c r="A67" s="78"/>
      <c r="B67" s="67"/>
      <c r="C67" s="45">
        <v>64</v>
      </c>
      <c r="D67" s="71"/>
      <c r="E67" s="42" t="s">
        <v>102</v>
      </c>
      <c r="F67" s="43" t="s">
        <v>45</v>
      </c>
      <c r="G67" s="32">
        <v>125</v>
      </c>
      <c r="H67" s="21"/>
      <c r="I67" s="28">
        <f t="shared" si="0"/>
        <v>0</v>
      </c>
      <c r="J67" s="29" t="str">
        <f t="shared" si="1"/>
        <v>OK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51"/>
    </row>
    <row r="68" spans="1:22" x14ac:dyDescent="0.25">
      <c r="A68" s="78"/>
      <c r="B68" s="67"/>
      <c r="C68" s="45">
        <v>65</v>
      </c>
      <c r="D68" s="71"/>
      <c r="E68" s="42" t="s">
        <v>103</v>
      </c>
      <c r="F68" s="43" t="s">
        <v>45</v>
      </c>
      <c r="G68" s="32">
        <v>78.5</v>
      </c>
      <c r="H68" s="21"/>
      <c r="I68" s="28">
        <f t="shared" si="0"/>
        <v>0</v>
      </c>
      <c r="J68" s="29" t="str">
        <f t="shared" si="1"/>
        <v>OK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51"/>
    </row>
    <row r="69" spans="1:22" x14ac:dyDescent="0.25">
      <c r="A69" s="78"/>
      <c r="B69" s="67"/>
      <c r="C69" s="45">
        <v>66</v>
      </c>
      <c r="D69" s="71"/>
      <c r="E69" s="42" t="s">
        <v>104</v>
      </c>
      <c r="F69" s="43" t="s">
        <v>45</v>
      </c>
      <c r="G69" s="32">
        <v>85</v>
      </c>
      <c r="H69" s="21"/>
      <c r="I69" s="28">
        <f t="shared" ref="I69:I102" si="2">H69-(SUM(K69:V69))</f>
        <v>0</v>
      </c>
      <c r="J69" s="29" t="str">
        <f t="shared" ref="J69:J103" si="3">IF(I69&lt;0,"ATENÇÃO","OK")</f>
        <v>OK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51"/>
    </row>
    <row r="70" spans="1:22" x14ac:dyDescent="0.25">
      <c r="A70" s="78"/>
      <c r="B70" s="67"/>
      <c r="C70" s="45">
        <v>67</v>
      </c>
      <c r="D70" s="71"/>
      <c r="E70" s="42" t="s">
        <v>105</v>
      </c>
      <c r="F70" s="43" t="s">
        <v>45</v>
      </c>
      <c r="G70" s="32">
        <v>128</v>
      </c>
      <c r="H70" s="21"/>
      <c r="I70" s="28">
        <f t="shared" si="2"/>
        <v>0</v>
      </c>
      <c r="J70" s="29" t="str">
        <f t="shared" si="3"/>
        <v>OK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51"/>
    </row>
    <row r="71" spans="1:22" x14ac:dyDescent="0.25">
      <c r="A71" s="78"/>
      <c r="B71" s="67"/>
      <c r="C71" s="45">
        <v>68</v>
      </c>
      <c r="D71" s="71"/>
      <c r="E71" s="42" t="s">
        <v>106</v>
      </c>
      <c r="F71" s="43" t="s">
        <v>45</v>
      </c>
      <c r="G71" s="32">
        <v>118</v>
      </c>
      <c r="H71" s="21"/>
      <c r="I71" s="28">
        <f t="shared" si="2"/>
        <v>0</v>
      </c>
      <c r="J71" s="29" t="str">
        <f t="shared" si="3"/>
        <v>OK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51"/>
    </row>
    <row r="72" spans="1:22" x14ac:dyDescent="0.25">
      <c r="A72" s="78"/>
      <c r="B72" s="67"/>
      <c r="C72" s="45">
        <v>69</v>
      </c>
      <c r="D72" s="71"/>
      <c r="E72" s="42" t="s">
        <v>107</v>
      </c>
      <c r="F72" s="43" t="s">
        <v>45</v>
      </c>
      <c r="G72" s="32">
        <v>105</v>
      </c>
      <c r="H72" s="21"/>
      <c r="I72" s="28">
        <f t="shared" si="2"/>
        <v>0</v>
      </c>
      <c r="J72" s="29" t="str">
        <f t="shared" si="3"/>
        <v>OK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51"/>
    </row>
    <row r="73" spans="1:22" x14ac:dyDescent="0.25">
      <c r="A73" s="78"/>
      <c r="B73" s="67"/>
      <c r="C73" s="45">
        <v>70</v>
      </c>
      <c r="D73" s="71"/>
      <c r="E73" s="42" t="s">
        <v>108</v>
      </c>
      <c r="F73" s="43" t="s">
        <v>45</v>
      </c>
      <c r="G73" s="32">
        <v>60</v>
      </c>
      <c r="H73" s="21"/>
      <c r="I73" s="28">
        <f t="shared" si="2"/>
        <v>0</v>
      </c>
      <c r="J73" s="29" t="str">
        <f t="shared" si="3"/>
        <v>OK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51"/>
    </row>
    <row r="74" spans="1:22" x14ac:dyDescent="0.25">
      <c r="A74" s="78"/>
      <c r="B74" s="69"/>
      <c r="C74" s="45">
        <v>71</v>
      </c>
      <c r="D74" s="72"/>
      <c r="E74" s="42" t="s">
        <v>109</v>
      </c>
      <c r="F74" s="43" t="s">
        <v>45</v>
      </c>
      <c r="G74" s="32">
        <v>45</v>
      </c>
      <c r="H74" s="21"/>
      <c r="I74" s="28">
        <f t="shared" si="2"/>
        <v>0</v>
      </c>
      <c r="J74" s="29" t="str">
        <f t="shared" si="3"/>
        <v>OK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51"/>
    </row>
    <row r="75" spans="1:22" x14ac:dyDescent="0.25">
      <c r="A75" s="78"/>
      <c r="B75" s="66">
        <v>9</v>
      </c>
      <c r="C75" s="45">
        <v>72</v>
      </c>
      <c r="D75" s="70" t="s">
        <v>110</v>
      </c>
      <c r="E75" s="42" t="s">
        <v>111</v>
      </c>
      <c r="F75" s="43" t="s">
        <v>45</v>
      </c>
      <c r="G75" s="32">
        <v>753.33</v>
      </c>
      <c r="H75" s="21"/>
      <c r="I75" s="28">
        <f t="shared" si="2"/>
        <v>0</v>
      </c>
      <c r="J75" s="29" t="str">
        <f t="shared" si="3"/>
        <v>OK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51"/>
    </row>
    <row r="76" spans="1:22" x14ac:dyDescent="0.25">
      <c r="A76" s="78"/>
      <c r="B76" s="67"/>
      <c r="C76" s="45">
        <v>73</v>
      </c>
      <c r="D76" s="71"/>
      <c r="E76" s="42" t="s">
        <v>112</v>
      </c>
      <c r="F76" s="43" t="s">
        <v>45</v>
      </c>
      <c r="G76" s="32">
        <v>206.33</v>
      </c>
      <c r="H76" s="21"/>
      <c r="I76" s="28">
        <f t="shared" si="2"/>
        <v>0</v>
      </c>
      <c r="J76" s="29" t="str">
        <f t="shared" si="3"/>
        <v>OK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51"/>
    </row>
    <row r="77" spans="1:22" x14ac:dyDescent="0.25">
      <c r="A77" s="78"/>
      <c r="B77" s="67"/>
      <c r="C77" s="45">
        <v>74</v>
      </c>
      <c r="D77" s="71"/>
      <c r="E77" s="42" t="s">
        <v>113</v>
      </c>
      <c r="F77" s="43" t="s">
        <v>45</v>
      </c>
      <c r="G77" s="32">
        <v>1596.66</v>
      </c>
      <c r="H77" s="21"/>
      <c r="I77" s="28">
        <f t="shared" si="2"/>
        <v>0</v>
      </c>
      <c r="J77" s="29" t="str">
        <f t="shared" si="3"/>
        <v>OK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51"/>
    </row>
    <row r="78" spans="1:22" x14ac:dyDescent="0.25">
      <c r="A78" s="78"/>
      <c r="B78" s="67"/>
      <c r="C78" s="45">
        <v>75</v>
      </c>
      <c r="D78" s="71"/>
      <c r="E78" s="42" t="s">
        <v>114</v>
      </c>
      <c r="F78" s="43" t="s">
        <v>45</v>
      </c>
      <c r="G78" s="32">
        <v>119</v>
      </c>
      <c r="H78" s="21"/>
      <c r="I78" s="28">
        <f t="shared" si="2"/>
        <v>0</v>
      </c>
      <c r="J78" s="29" t="str">
        <f t="shared" si="3"/>
        <v>OK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51"/>
    </row>
    <row r="79" spans="1:22" x14ac:dyDescent="0.25">
      <c r="A79" s="78"/>
      <c r="B79" s="67"/>
      <c r="C79" s="45">
        <v>76</v>
      </c>
      <c r="D79" s="71"/>
      <c r="E79" s="42" t="s">
        <v>115</v>
      </c>
      <c r="F79" s="43" t="s">
        <v>45</v>
      </c>
      <c r="G79" s="32">
        <v>118</v>
      </c>
      <c r="H79" s="21"/>
      <c r="I79" s="28">
        <f t="shared" si="2"/>
        <v>0</v>
      </c>
      <c r="J79" s="29" t="str">
        <f t="shared" si="3"/>
        <v>OK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51"/>
    </row>
    <row r="80" spans="1:22" x14ac:dyDescent="0.25">
      <c r="A80" s="78"/>
      <c r="B80" s="67"/>
      <c r="C80" s="45">
        <v>77</v>
      </c>
      <c r="D80" s="71"/>
      <c r="E80" s="42" t="s">
        <v>116</v>
      </c>
      <c r="F80" s="43" t="s">
        <v>45</v>
      </c>
      <c r="G80" s="32">
        <v>580</v>
      </c>
      <c r="H80" s="21"/>
      <c r="I80" s="28">
        <f t="shared" si="2"/>
        <v>0</v>
      </c>
      <c r="J80" s="29" t="str">
        <f t="shared" si="3"/>
        <v>OK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51"/>
    </row>
    <row r="81" spans="1:22" x14ac:dyDescent="0.25">
      <c r="A81" s="78"/>
      <c r="B81" s="67"/>
      <c r="C81" s="45">
        <v>78</v>
      </c>
      <c r="D81" s="71"/>
      <c r="E81" s="42" t="s">
        <v>117</v>
      </c>
      <c r="F81" s="43" t="s">
        <v>45</v>
      </c>
      <c r="G81" s="32">
        <v>380</v>
      </c>
      <c r="H81" s="21"/>
      <c r="I81" s="28">
        <f t="shared" si="2"/>
        <v>0</v>
      </c>
      <c r="J81" s="29" t="str">
        <f t="shared" si="3"/>
        <v>OK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51"/>
    </row>
    <row r="82" spans="1:22" x14ac:dyDescent="0.25">
      <c r="A82" s="78"/>
      <c r="B82" s="67"/>
      <c r="C82" s="45">
        <v>79</v>
      </c>
      <c r="D82" s="71"/>
      <c r="E82" s="42" t="s">
        <v>118</v>
      </c>
      <c r="F82" s="43" t="s">
        <v>45</v>
      </c>
      <c r="G82" s="32">
        <v>60</v>
      </c>
      <c r="H82" s="21"/>
      <c r="I82" s="28">
        <f t="shared" si="2"/>
        <v>0</v>
      </c>
      <c r="J82" s="29" t="str">
        <f t="shared" si="3"/>
        <v>OK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51"/>
    </row>
    <row r="83" spans="1:22" x14ac:dyDescent="0.25">
      <c r="A83" s="78"/>
      <c r="B83" s="67"/>
      <c r="C83" s="45">
        <v>80</v>
      </c>
      <c r="D83" s="71"/>
      <c r="E83" s="42" t="s">
        <v>62</v>
      </c>
      <c r="F83" s="43" t="s">
        <v>45</v>
      </c>
      <c r="G83" s="32">
        <v>980</v>
      </c>
      <c r="H83" s="21"/>
      <c r="I83" s="28">
        <f t="shared" si="2"/>
        <v>0</v>
      </c>
      <c r="J83" s="29" t="str">
        <f t="shared" si="3"/>
        <v>OK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51"/>
    </row>
    <row r="84" spans="1:22" x14ac:dyDescent="0.25">
      <c r="A84" s="78"/>
      <c r="B84" s="67"/>
      <c r="C84" s="45">
        <v>81</v>
      </c>
      <c r="D84" s="71"/>
      <c r="E84" s="42" t="s">
        <v>63</v>
      </c>
      <c r="F84" s="43" t="s">
        <v>45</v>
      </c>
      <c r="G84" s="32">
        <v>2600</v>
      </c>
      <c r="H84" s="21"/>
      <c r="I84" s="28">
        <f t="shared" si="2"/>
        <v>0</v>
      </c>
      <c r="J84" s="29" t="str">
        <f t="shared" si="3"/>
        <v>OK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51"/>
    </row>
    <row r="85" spans="1:22" x14ac:dyDescent="0.25">
      <c r="A85" s="78"/>
      <c r="B85" s="67"/>
      <c r="C85" s="45">
        <v>82</v>
      </c>
      <c r="D85" s="71"/>
      <c r="E85" s="42" t="s">
        <v>119</v>
      </c>
      <c r="F85" s="43" t="s">
        <v>45</v>
      </c>
      <c r="G85" s="32">
        <v>1700</v>
      </c>
      <c r="H85" s="21"/>
      <c r="I85" s="28">
        <f t="shared" si="2"/>
        <v>0</v>
      </c>
      <c r="J85" s="29" t="str">
        <f t="shared" si="3"/>
        <v>OK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51"/>
    </row>
    <row r="86" spans="1:22" x14ac:dyDescent="0.25">
      <c r="A86" s="78"/>
      <c r="B86" s="67"/>
      <c r="C86" s="45">
        <v>83</v>
      </c>
      <c r="D86" s="71"/>
      <c r="E86" s="42" t="s">
        <v>120</v>
      </c>
      <c r="F86" s="43" t="s">
        <v>45</v>
      </c>
      <c r="G86" s="32">
        <v>543.66999999999996</v>
      </c>
      <c r="H86" s="21"/>
      <c r="I86" s="28">
        <f t="shared" si="2"/>
        <v>0</v>
      </c>
      <c r="J86" s="29" t="str">
        <f t="shared" si="3"/>
        <v>OK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51"/>
    </row>
    <row r="87" spans="1:22" x14ac:dyDescent="0.25">
      <c r="A87" s="78"/>
      <c r="B87" s="67"/>
      <c r="C87" s="45">
        <v>84</v>
      </c>
      <c r="D87" s="71"/>
      <c r="E87" s="42" t="s">
        <v>66</v>
      </c>
      <c r="F87" s="43" t="s">
        <v>45</v>
      </c>
      <c r="G87" s="32">
        <v>290</v>
      </c>
      <c r="H87" s="21"/>
      <c r="I87" s="28">
        <f t="shared" si="2"/>
        <v>0</v>
      </c>
      <c r="J87" s="29" t="str">
        <f t="shared" si="3"/>
        <v>OK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51"/>
    </row>
    <row r="88" spans="1:22" x14ac:dyDescent="0.25">
      <c r="A88" s="78"/>
      <c r="B88" s="67"/>
      <c r="C88" s="45">
        <v>85</v>
      </c>
      <c r="D88" s="71"/>
      <c r="E88" s="42" t="s">
        <v>67</v>
      </c>
      <c r="F88" s="43" t="s">
        <v>45</v>
      </c>
      <c r="G88" s="32">
        <v>1000</v>
      </c>
      <c r="H88" s="21"/>
      <c r="I88" s="28">
        <f t="shared" si="2"/>
        <v>0</v>
      </c>
      <c r="J88" s="29" t="str">
        <f t="shared" si="3"/>
        <v>OK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51"/>
    </row>
    <row r="89" spans="1:22" x14ac:dyDescent="0.25">
      <c r="A89" s="78"/>
      <c r="B89" s="67"/>
      <c r="C89" s="45">
        <v>86</v>
      </c>
      <c r="D89" s="71"/>
      <c r="E89" s="42" t="s">
        <v>121</v>
      </c>
      <c r="F89" s="43" t="s">
        <v>45</v>
      </c>
      <c r="G89" s="32">
        <v>1600</v>
      </c>
      <c r="H89" s="21"/>
      <c r="I89" s="28">
        <f t="shared" si="2"/>
        <v>0</v>
      </c>
      <c r="J89" s="29" t="str">
        <f t="shared" si="3"/>
        <v>OK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51"/>
    </row>
    <row r="90" spans="1:22" ht="30" x14ac:dyDescent="0.25">
      <c r="A90" s="78"/>
      <c r="B90" s="67"/>
      <c r="C90" s="45">
        <v>87</v>
      </c>
      <c r="D90" s="71"/>
      <c r="E90" s="42" t="s">
        <v>69</v>
      </c>
      <c r="F90" s="43" t="s">
        <v>45</v>
      </c>
      <c r="G90" s="32">
        <v>2800</v>
      </c>
      <c r="H90" s="21"/>
      <c r="I90" s="28">
        <f t="shared" si="2"/>
        <v>0</v>
      </c>
      <c r="J90" s="29" t="str">
        <f t="shared" si="3"/>
        <v>OK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51"/>
    </row>
    <row r="91" spans="1:22" x14ac:dyDescent="0.25">
      <c r="A91" s="78"/>
      <c r="B91" s="67"/>
      <c r="C91" s="45">
        <v>88</v>
      </c>
      <c r="D91" s="71"/>
      <c r="E91" s="42" t="s">
        <v>70</v>
      </c>
      <c r="F91" s="43" t="s">
        <v>45</v>
      </c>
      <c r="G91" s="32">
        <v>590</v>
      </c>
      <c r="H91" s="21"/>
      <c r="I91" s="28">
        <f t="shared" si="2"/>
        <v>0</v>
      </c>
      <c r="J91" s="29" t="str">
        <f t="shared" si="3"/>
        <v>OK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51"/>
    </row>
    <row r="92" spans="1:22" x14ac:dyDescent="0.25">
      <c r="A92" s="78"/>
      <c r="B92" s="67"/>
      <c r="C92" s="45">
        <v>89</v>
      </c>
      <c r="D92" s="71"/>
      <c r="E92" s="42" t="s">
        <v>122</v>
      </c>
      <c r="F92" s="43" t="s">
        <v>45</v>
      </c>
      <c r="G92" s="32">
        <v>590</v>
      </c>
      <c r="H92" s="21"/>
      <c r="I92" s="28">
        <f t="shared" si="2"/>
        <v>0</v>
      </c>
      <c r="J92" s="29" t="str">
        <f t="shared" si="3"/>
        <v>OK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51"/>
    </row>
    <row r="93" spans="1:22" x14ac:dyDescent="0.25">
      <c r="A93" s="78"/>
      <c r="B93" s="67"/>
      <c r="C93" s="45">
        <v>90</v>
      </c>
      <c r="D93" s="71"/>
      <c r="E93" s="42" t="s">
        <v>123</v>
      </c>
      <c r="F93" s="43" t="s">
        <v>45</v>
      </c>
      <c r="G93" s="32">
        <v>800</v>
      </c>
      <c r="H93" s="21"/>
      <c r="I93" s="28">
        <f t="shared" si="2"/>
        <v>0</v>
      </c>
      <c r="J93" s="29" t="str">
        <f t="shared" si="3"/>
        <v>OK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51"/>
    </row>
    <row r="94" spans="1:22" x14ac:dyDescent="0.25">
      <c r="A94" s="78"/>
      <c r="B94" s="67"/>
      <c r="C94" s="45">
        <v>91</v>
      </c>
      <c r="D94" s="71"/>
      <c r="E94" s="42" t="s">
        <v>71</v>
      </c>
      <c r="F94" s="43" t="s">
        <v>45</v>
      </c>
      <c r="G94" s="32">
        <v>680</v>
      </c>
      <c r="H94" s="21"/>
      <c r="I94" s="28">
        <f t="shared" si="2"/>
        <v>0</v>
      </c>
      <c r="J94" s="29" t="str">
        <f t="shared" si="3"/>
        <v>OK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51"/>
    </row>
    <row r="95" spans="1:22" x14ac:dyDescent="0.25">
      <c r="A95" s="78"/>
      <c r="B95" s="67"/>
      <c r="C95" s="45">
        <v>92</v>
      </c>
      <c r="D95" s="71"/>
      <c r="E95" s="42" t="s">
        <v>124</v>
      </c>
      <c r="F95" s="43" t="s">
        <v>45</v>
      </c>
      <c r="G95" s="32">
        <v>750</v>
      </c>
      <c r="H95" s="21"/>
      <c r="I95" s="28">
        <f t="shared" si="2"/>
        <v>0</v>
      </c>
      <c r="J95" s="29" t="str">
        <f t="shared" si="3"/>
        <v>OK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51"/>
    </row>
    <row r="96" spans="1:22" x14ac:dyDescent="0.25">
      <c r="A96" s="78"/>
      <c r="B96" s="69"/>
      <c r="C96" s="45">
        <v>93</v>
      </c>
      <c r="D96" s="72"/>
      <c r="E96" s="42" t="s">
        <v>73</v>
      </c>
      <c r="F96" s="43" t="s">
        <v>45</v>
      </c>
      <c r="G96" s="32">
        <v>80.010000000000005</v>
      </c>
      <c r="H96" s="21"/>
      <c r="I96" s="28">
        <f t="shared" si="2"/>
        <v>0</v>
      </c>
      <c r="J96" s="29" t="str">
        <f t="shared" si="3"/>
        <v>OK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51"/>
    </row>
    <row r="97" spans="1:22" ht="45" x14ac:dyDescent="0.25">
      <c r="A97" s="78"/>
      <c r="B97" s="46">
        <v>10</v>
      </c>
      <c r="C97" s="45">
        <v>94</v>
      </c>
      <c r="D97" s="49" t="s">
        <v>125</v>
      </c>
      <c r="E97" s="42" t="s">
        <v>126</v>
      </c>
      <c r="F97" s="43" t="s">
        <v>45</v>
      </c>
      <c r="G97" s="32">
        <v>850</v>
      </c>
      <c r="H97" s="21"/>
      <c r="I97" s="28">
        <f t="shared" si="2"/>
        <v>0</v>
      </c>
      <c r="J97" s="29" t="str">
        <f t="shared" si="3"/>
        <v>OK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51"/>
    </row>
    <row r="98" spans="1:22" ht="45" x14ac:dyDescent="0.25">
      <c r="A98" s="78"/>
      <c r="B98" s="46">
        <v>11</v>
      </c>
      <c r="C98" s="45">
        <v>95</v>
      </c>
      <c r="D98" s="43" t="s">
        <v>127</v>
      </c>
      <c r="E98" s="42" t="s">
        <v>126</v>
      </c>
      <c r="F98" s="43" t="s">
        <v>45</v>
      </c>
      <c r="G98" s="32">
        <v>850</v>
      </c>
      <c r="H98" s="21"/>
      <c r="I98" s="28">
        <f t="shared" si="2"/>
        <v>0</v>
      </c>
      <c r="J98" s="29" t="str">
        <f t="shared" si="3"/>
        <v>OK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51"/>
    </row>
    <row r="99" spans="1:22" x14ac:dyDescent="0.25">
      <c r="A99" s="78"/>
      <c r="B99" s="66">
        <v>12</v>
      </c>
      <c r="C99" s="45">
        <v>96</v>
      </c>
      <c r="D99" s="68" t="s">
        <v>128</v>
      </c>
      <c r="E99" s="44" t="s">
        <v>129</v>
      </c>
      <c r="F99" s="43" t="s">
        <v>130</v>
      </c>
      <c r="G99" s="32">
        <v>1000</v>
      </c>
      <c r="H99" s="21">
        <v>3</v>
      </c>
      <c r="I99" s="28">
        <f t="shared" si="2"/>
        <v>3</v>
      </c>
      <c r="J99" s="29" t="str">
        <f t="shared" si="3"/>
        <v>OK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51"/>
    </row>
    <row r="100" spans="1:22" x14ac:dyDescent="0.25">
      <c r="A100" s="78"/>
      <c r="B100" s="67"/>
      <c r="C100" s="45">
        <v>97</v>
      </c>
      <c r="D100" s="68"/>
      <c r="E100" s="44" t="s">
        <v>131</v>
      </c>
      <c r="F100" s="43" t="s">
        <v>130</v>
      </c>
      <c r="G100" s="32">
        <v>500</v>
      </c>
      <c r="H100" s="21">
        <v>3</v>
      </c>
      <c r="I100" s="28">
        <f t="shared" si="2"/>
        <v>3</v>
      </c>
      <c r="J100" s="29" t="str">
        <f t="shared" si="3"/>
        <v>OK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51"/>
    </row>
    <row r="101" spans="1:22" x14ac:dyDescent="0.25">
      <c r="A101" s="78"/>
      <c r="B101" s="67"/>
      <c r="C101" s="45">
        <v>98</v>
      </c>
      <c r="D101" s="68"/>
      <c r="E101" s="44" t="s">
        <v>132</v>
      </c>
      <c r="F101" s="43" t="s">
        <v>130</v>
      </c>
      <c r="G101" s="32">
        <v>1000</v>
      </c>
      <c r="H101" s="21">
        <v>3</v>
      </c>
      <c r="I101" s="28">
        <f t="shared" si="2"/>
        <v>3</v>
      </c>
      <c r="J101" s="29" t="str">
        <f t="shared" si="3"/>
        <v>OK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51"/>
    </row>
    <row r="102" spans="1:22" x14ac:dyDescent="0.25">
      <c r="A102" s="78"/>
      <c r="B102" s="67"/>
      <c r="C102" s="45">
        <v>99</v>
      </c>
      <c r="D102" s="68"/>
      <c r="E102" s="44" t="s">
        <v>133</v>
      </c>
      <c r="F102" s="43" t="s">
        <v>130</v>
      </c>
      <c r="G102" s="32">
        <v>1000</v>
      </c>
      <c r="H102" s="21">
        <v>3</v>
      </c>
      <c r="I102" s="28">
        <f t="shared" si="2"/>
        <v>3</v>
      </c>
      <c r="J102" s="29" t="str">
        <f t="shared" si="3"/>
        <v>OK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51"/>
    </row>
    <row r="103" spans="1:22" ht="60" x14ac:dyDescent="0.25">
      <c r="A103" s="79"/>
      <c r="B103" s="50">
        <v>13</v>
      </c>
      <c r="C103" s="45">
        <v>100</v>
      </c>
      <c r="D103" s="47" t="s">
        <v>128</v>
      </c>
      <c r="E103" s="44" t="s">
        <v>134</v>
      </c>
      <c r="F103" s="43" t="s">
        <v>45</v>
      </c>
      <c r="G103" s="32">
        <v>3.5</v>
      </c>
      <c r="H103" s="21"/>
      <c r="I103" s="28">
        <f>H103-(SUM(K103:V103))</f>
        <v>0</v>
      </c>
      <c r="J103" s="29" t="str">
        <f t="shared" si="3"/>
        <v>OK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51"/>
    </row>
  </sheetData>
  <mergeCells count="37">
    <mergeCell ref="T1:T2"/>
    <mergeCell ref="U1:U2"/>
    <mergeCell ref="V1:V2"/>
    <mergeCell ref="A2:J2"/>
    <mergeCell ref="N1:N2"/>
    <mergeCell ref="O1:O2"/>
    <mergeCell ref="P1:P2"/>
    <mergeCell ref="Q1:Q2"/>
    <mergeCell ref="R1:R2"/>
    <mergeCell ref="S1:S2"/>
    <mergeCell ref="A1:C1"/>
    <mergeCell ref="D1:F1"/>
    <mergeCell ref="K1:K2"/>
    <mergeCell ref="L1:L2"/>
    <mergeCell ref="M1:M2"/>
    <mergeCell ref="G1:J1"/>
    <mergeCell ref="A4:A103"/>
    <mergeCell ref="B4:B9"/>
    <mergeCell ref="D4:D9"/>
    <mergeCell ref="B10:B15"/>
    <mergeCell ref="D10:D15"/>
    <mergeCell ref="B16:B29"/>
    <mergeCell ref="D16:D29"/>
    <mergeCell ref="B30:B36"/>
    <mergeCell ref="D30:D36"/>
    <mergeCell ref="B37:B50"/>
    <mergeCell ref="D37:D50"/>
    <mergeCell ref="B51:B58"/>
    <mergeCell ref="D51:D58"/>
    <mergeCell ref="B59:B64"/>
    <mergeCell ref="D59:D64"/>
    <mergeCell ref="B65:B74"/>
    <mergeCell ref="D65:D74"/>
    <mergeCell ref="B75:B96"/>
    <mergeCell ref="D75:D96"/>
    <mergeCell ref="B99:B102"/>
    <mergeCell ref="D99:D10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zoomScale="80" zoomScaleNormal="80" workbookViewId="0">
      <selection activeCell="I16" sqref="I16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27" style="30" customWidth="1"/>
    <col min="5" max="5" width="41.7109375" style="1" customWidth="1"/>
    <col min="6" max="6" width="11.28515625" style="1" customWidth="1"/>
    <col min="7" max="7" width="16.42578125" style="1" customWidth="1"/>
    <col min="8" max="8" width="13" style="1" bestFit="1" customWidth="1"/>
    <col min="9" max="9" width="13.7109375" style="18" customWidth="1"/>
    <col min="10" max="10" width="13.28515625" style="31" customWidth="1"/>
    <col min="11" max="11" width="12.7109375" style="17" customWidth="1"/>
    <col min="12" max="22" width="12" style="17" customWidth="1"/>
    <col min="23" max="16384" width="9.7109375" style="15"/>
  </cols>
  <sheetData>
    <row r="1" spans="1:22" ht="42.75" customHeight="1" x14ac:dyDescent="0.25">
      <c r="A1" s="62" t="s">
        <v>139</v>
      </c>
      <c r="B1" s="63"/>
      <c r="C1" s="64"/>
      <c r="D1" s="62" t="s">
        <v>39</v>
      </c>
      <c r="E1" s="63"/>
      <c r="F1" s="63"/>
      <c r="G1" s="73" t="s">
        <v>143</v>
      </c>
      <c r="H1" s="73"/>
      <c r="I1" s="73"/>
      <c r="J1" s="73"/>
      <c r="K1" s="65" t="s">
        <v>40</v>
      </c>
      <c r="L1" s="65" t="s">
        <v>40</v>
      </c>
      <c r="M1" s="65" t="s">
        <v>40</v>
      </c>
      <c r="N1" s="65" t="s">
        <v>40</v>
      </c>
      <c r="O1" s="65" t="s">
        <v>40</v>
      </c>
      <c r="P1" s="65" t="s">
        <v>40</v>
      </c>
      <c r="Q1" s="65" t="s">
        <v>40</v>
      </c>
      <c r="R1" s="65" t="s">
        <v>40</v>
      </c>
      <c r="S1" s="65" t="s">
        <v>40</v>
      </c>
      <c r="T1" s="65" t="s">
        <v>40</v>
      </c>
      <c r="U1" s="65" t="s">
        <v>40</v>
      </c>
      <c r="V1" s="65" t="s">
        <v>40</v>
      </c>
    </row>
    <row r="2" spans="1:22" ht="31.5" customHeight="1" x14ac:dyDescent="0.25">
      <c r="A2" s="74" t="s">
        <v>37</v>
      </c>
      <c r="B2" s="75"/>
      <c r="C2" s="75"/>
      <c r="D2" s="75"/>
      <c r="E2" s="75"/>
      <c r="F2" s="75"/>
      <c r="G2" s="75"/>
      <c r="H2" s="75"/>
      <c r="I2" s="75"/>
      <c r="J2" s="76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s="16" customFormat="1" ht="30" x14ac:dyDescent="0.2">
      <c r="A3" s="22" t="s">
        <v>2</v>
      </c>
      <c r="B3" s="22" t="s">
        <v>0</v>
      </c>
      <c r="C3" s="22" t="s">
        <v>34</v>
      </c>
      <c r="D3" s="23" t="s">
        <v>135</v>
      </c>
      <c r="E3" s="23" t="s">
        <v>136</v>
      </c>
      <c r="F3" s="23" t="s">
        <v>25</v>
      </c>
      <c r="G3" s="23" t="s">
        <v>138</v>
      </c>
      <c r="H3" s="24" t="s">
        <v>137</v>
      </c>
      <c r="I3" s="25" t="s">
        <v>27</v>
      </c>
      <c r="J3" s="26" t="s">
        <v>3</v>
      </c>
      <c r="K3" s="27" t="s">
        <v>1</v>
      </c>
      <c r="L3" s="27" t="s">
        <v>1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</row>
    <row r="4" spans="1:22" x14ac:dyDescent="0.25">
      <c r="A4" s="77" t="s">
        <v>42</v>
      </c>
      <c r="B4" s="66">
        <v>1</v>
      </c>
      <c r="C4" s="45">
        <v>1</v>
      </c>
      <c r="D4" s="68" t="s">
        <v>43</v>
      </c>
      <c r="E4" s="44" t="s">
        <v>44</v>
      </c>
      <c r="F4" s="43" t="s">
        <v>45</v>
      </c>
      <c r="G4" s="32">
        <v>550</v>
      </c>
      <c r="H4" s="21"/>
      <c r="I4" s="28">
        <f>H4-(SUM(K4:V4))</f>
        <v>0</v>
      </c>
      <c r="J4" s="29" t="str">
        <f>IF(I4&lt;0,"ATENÇÃO","OK")</f>
        <v>OK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s="20" customFormat="1" x14ac:dyDescent="0.25">
      <c r="A5" s="78"/>
      <c r="B5" s="67"/>
      <c r="C5" s="45">
        <v>2</v>
      </c>
      <c r="D5" s="68"/>
      <c r="E5" s="44" t="s">
        <v>46</v>
      </c>
      <c r="F5" s="43" t="s">
        <v>45</v>
      </c>
      <c r="G5" s="32">
        <v>50</v>
      </c>
      <c r="H5" s="21"/>
      <c r="I5" s="28">
        <f t="shared" ref="I5:I68" si="0">H5-(SUM(K5:V5))</f>
        <v>0</v>
      </c>
      <c r="J5" s="29" t="str">
        <f t="shared" ref="J5:J68" si="1">IF(I5&lt;0,"ATENÇÃO","OK")</f>
        <v>OK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20" customFormat="1" x14ac:dyDescent="0.25">
      <c r="A6" s="78"/>
      <c r="B6" s="67"/>
      <c r="C6" s="45">
        <v>3</v>
      </c>
      <c r="D6" s="68"/>
      <c r="E6" s="44" t="s">
        <v>47</v>
      </c>
      <c r="F6" s="43" t="s">
        <v>45</v>
      </c>
      <c r="G6" s="32">
        <v>550</v>
      </c>
      <c r="H6" s="21"/>
      <c r="I6" s="28">
        <f t="shared" si="0"/>
        <v>0</v>
      </c>
      <c r="J6" s="29" t="str">
        <f t="shared" si="1"/>
        <v>OK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0" customFormat="1" x14ac:dyDescent="0.25">
      <c r="A7" s="78"/>
      <c r="B7" s="67"/>
      <c r="C7" s="45">
        <v>4</v>
      </c>
      <c r="D7" s="68"/>
      <c r="E7" s="44" t="s">
        <v>48</v>
      </c>
      <c r="F7" s="43" t="s">
        <v>45</v>
      </c>
      <c r="G7" s="32">
        <v>800</v>
      </c>
      <c r="H7" s="21"/>
      <c r="I7" s="28">
        <f t="shared" si="0"/>
        <v>0</v>
      </c>
      <c r="J7" s="29" t="str">
        <f t="shared" si="1"/>
        <v>OK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20" customFormat="1" x14ac:dyDescent="0.25">
      <c r="A8" s="78"/>
      <c r="B8" s="67"/>
      <c r="C8" s="45">
        <v>5</v>
      </c>
      <c r="D8" s="68"/>
      <c r="E8" s="44" t="s">
        <v>49</v>
      </c>
      <c r="F8" s="43" t="s">
        <v>50</v>
      </c>
      <c r="G8" s="32">
        <v>75.099999999999994</v>
      </c>
      <c r="H8" s="21"/>
      <c r="I8" s="28">
        <f t="shared" si="0"/>
        <v>0</v>
      </c>
      <c r="J8" s="29" t="str">
        <f t="shared" si="1"/>
        <v>OK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s="20" customFormat="1" ht="30" x14ac:dyDescent="0.25">
      <c r="A9" s="78"/>
      <c r="B9" s="69"/>
      <c r="C9" s="45">
        <v>6</v>
      </c>
      <c r="D9" s="68"/>
      <c r="E9" s="44" t="s">
        <v>51</v>
      </c>
      <c r="F9" s="43" t="s">
        <v>45</v>
      </c>
      <c r="G9" s="32">
        <v>1515</v>
      </c>
      <c r="H9" s="21"/>
      <c r="I9" s="28">
        <f t="shared" si="0"/>
        <v>0</v>
      </c>
      <c r="J9" s="29" t="str">
        <f t="shared" si="1"/>
        <v>OK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20" customFormat="1" x14ac:dyDescent="0.25">
      <c r="A10" s="78"/>
      <c r="B10" s="66">
        <v>2</v>
      </c>
      <c r="C10" s="45">
        <v>7</v>
      </c>
      <c r="D10" s="70" t="s">
        <v>52</v>
      </c>
      <c r="E10" s="42" t="s">
        <v>53</v>
      </c>
      <c r="F10" s="43" t="s">
        <v>45</v>
      </c>
      <c r="G10" s="32">
        <v>535</v>
      </c>
      <c r="H10" s="21">
        <v>2</v>
      </c>
      <c r="I10" s="28">
        <f t="shared" si="0"/>
        <v>2</v>
      </c>
      <c r="J10" s="29" t="str">
        <f t="shared" si="1"/>
        <v>OK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20" customFormat="1" x14ac:dyDescent="0.25">
      <c r="A11" s="78"/>
      <c r="B11" s="67"/>
      <c r="C11" s="45">
        <v>8</v>
      </c>
      <c r="D11" s="71"/>
      <c r="E11" s="42" t="s">
        <v>54</v>
      </c>
      <c r="F11" s="43" t="s">
        <v>45</v>
      </c>
      <c r="G11" s="32">
        <v>90</v>
      </c>
      <c r="H11" s="21">
        <v>2</v>
      </c>
      <c r="I11" s="28">
        <f t="shared" si="0"/>
        <v>2</v>
      </c>
      <c r="J11" s="29" t="str">
        <f t="shared" si="1"/>
        <v>OK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5">
      <c r="A12" s="78"/>
      <c r="B12" s="67"/>
      <c r="C12" s="45">
        <v>9</v>
      </c>
      <c r="D12" s="71"/>
      <c r="E12" s="42" t="s">
        <v>55</v>
      </c>
      <c r="F12" s="43" t="s">
        <v>45</v>
      </c>
      <c r="G12" s="32">
        <v>90</v>
      </c>
      <c r="H12" s="21">
        <v>2</v>
      </c>
      <c r="I12" s="28">
        <f t="shared" si="0"/>
        <v>2</v>
      </c>
      <c r="J12" s="29" t="str">
        <f t="shared" si="1"/>
        <v>OK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x14ac:dyDescent="0.25">
      <c r="A13" s="78"/>
      <c r="B13" s="67"/>
      <c r="C13" s="45">
        <v>10</v>
      </c>
      <c r="D13" s="71"/>
      <c r="E13" s="42" t="s">
        <v>56</v>
      </c>
      <c r="F13" s="43" t="s">
        <v>45</v>
      </c>
      <c r="G13" s="32">
        <v>100</v>
      </c>
      <c r="H13" s="21">
        <v>4</v>
      </c>
      <c r="I13" s="28">
        <f t="shared" si="0"/>
        <v>4</v>
      </c>
      <c r="J13" s="29" t="str">
        <f t="shared" si="1"/>
        <v>OK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x14ac:dyDescent="0.25">
      <c r="A14" s="78"/>
      <c r="B14" s="67"/>
      <c r="C14" s="45">
        <v>11</v>
      </c>
      <c r="D14" s="71"/>
      <c r="E14" s="42" t="s">
        <v>57</v>
      </c>
      <c r="F14" s="43" t="s">
        <v>45</v>
      </c>
      <c r="G14" s="32">
        <v>45</v>
      </c>
      <c r="H14" s="21">
        <v>8</v>
      </c>
      <c r="I14" s="28">
        <f t="shared" si="0"/>
        <v>8</v>
      </c>
      <c r="J14" s="29" t="str">
        <f t="shared" si="1"/>
        <v>OK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51"/>
    </row>
    <row r="15" spans="1:22" x14ac:dyDescent="0.25">
      <c r="A15" s="78"/>
      <c r="B15" s="69"/>
      <c r="C15" s="45">
        <v>12</v>
      </c>
      <c r="D15" s="71"/>
      <c r="E15" s="42" t="s">
        <v>58</v>
      </c>
      <c r="F15" s="43" t="s">
        <v>45</v>
      </c>
      <c r="G15" s="32">
        <v>90</v>
      </c>
      <c r="H15" s="21">
        <v>4</v>
      </c>
      <c r="I15" s="28">
        <f t="shared" si="0"/>
        <v>4</v>
      </c>
      <c r="J15" s="29" t="str">
        <f t="shared" si="1"/>
        <v>OK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51"/>
    </row>
    <row r="16" spans="1:22" x14ac:dyDescent="0.25">
      <c r="A16" s="78"/>
      <c r="B16" s="66">
        <v>3</v>
      </c>
      <c r="C16" s="45">
        <v>13</v>
      </c>
      <c r="D16" s="70" t="s">
        <v>59</v>
      </c>
      <c r="E16" s="42" t="s">
        <v>60</v>
      </c>
      <c r="F16" s="43" t="s">
        <v>45</v>
      </c>
      <c r="G16" s="32">
        <v>535</v>
      </c>
      <c r="H16" s="21"/>
      <c r="I16" s="28">
        <f t="shared" si="0"/>
        <v>0</v>
      </c>
      <c r="J16" s="29" t="str">
        <f t="shared" si="1"/>
        <v>OK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51"/>
    </row>
    <row r="17" spans="1:22" x14ac:dyDescent="0.25">
      <c r="A17" s="78"/>
      <c r="B17" s="67"/>
      <c r="C17" s="45">
        <v>14</v>
      </c>
      <c r="D17" s="71"/>
      <c r="E17" s="42" t="s">
        <v>61</v>
      </c>
      <c r="F17" s="43" t="s">
        <v>45</v>
      </c>
      <c r="G17" s="32">
        <v>65</v>
      </c>
      <c r="H17" s="21"/>
      <c r="I17" s="28">
        <f t="shared" si="0"/>
        <v>0</v>
      </c>
      <c r="J17" s="29" t="str">
        <f t="shared" si="1"/>
        <v>OK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51"/>
    </row>
    <row r="18" spans="1:22" x14ac:dyDescent="0.25">
      <c r="A18" s="78"/>
      <c r="B18" s="67"/>
      <c r="C18" s="45">
        <v>15</v>
      </c>
      <c r="D18" s="71"/>
      <c r="E18" s="44" t="s">
        <v>62</v>
      </c>
      <c r="F18" s="43" t="s">
        <v>45</v>
      </c>
      <c r="G18" s="32">
        <v>750.75</v>
      </c>
      <c r="H18" s="21"/>
      <c r="I18" s="28">
        <f t="shared" si="0"/>
        <v>0</v>
      </c>
      <c r="J18" s="29" t="str">
        <f t="shared" si="1"/>
        <v>OK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51"/>
    </row>
    <row r="19" spans="1:22" x14ac:dyDescent="0.25">
      <c r="A19" s="78"/>
      <c r="B19" s="67"/>
      <c r="C19" s="45">
        <v>16</v>
      </c>
      <c r="D19" s="71"/>
      <c r="E19" s="44" t="s">
        <v>63</v>
      </c>
      <c r="F19" s="43" t="s">
        <v>45</v>
      </c>
      <c r="G19" s="32">
        <v>1805.45</v>
      </c>
      <c r="H19" s="21"/>
      <c r="I19" s="28">
        <f t="shared" si="0"/>
        <v>0</v>
      </c>
      <c r="J19" s="29" t="str">
        <f t="shared" si="1"/>
        <v>OK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51"/>
    </row>
    <row r="20" spans="1:22" ht="30" x14ac:dyDescent="0.25">
      <c r="A20" s="78"/>
      <c r="B20" s="67"/>
      <c r="C20" s="45">
        <v>17</v>
      </c>
      <c r="D20" s="71"/>
      <c r="E20" s="44" t="s">
        <v>64</v>
      </c>
      <c r="F20" s="43" t="s">
        <v>45</v>
      </c>
      <c r="G20" s="32">
        <v>1749</v>
      </c>
      <c r="H20" s="21"/>
      <c r="I20" s="28">
        <f t="shared" si="0"/>
        <v>0</v>
      </c>
      <c r="J20" s="29" t="str">
        <f t="shared" si="1"/>
        <v>OK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51"/>
    </row>
    <row r="21" spans="1:22" x14ac:dyDescent="0.25">
      <c r="A21" s="78"/>
      <c r="B21" s="67"/>
      <c r="C21" s="45">
        <v>18</v>
      </c>
      <c r="D21" s="71"/>
      <c r="E21" s="44" t="s">
        <v>65</v>
      </c>
      <c r="F21" s="43" t="s">
        <v>45</v>
      </c>
      <c r="G21" s="32">
        <v>225</v>
      </c>
      <c r="H21" s="21"/>
      <c r="I21" s="28">
        <f t="shared" si="0"/>
        <v>0</v>
      </c>
      <c r="J21" s="29" t="str">
        <f t="shared" si="1"/>
        <v>OK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51"/>
    </row>
    <row r="22" spans="1:22" x14ac:dyDescent="0.25">
      <c r="A22" s="78"/>
      <c r="B22" s="67"/>
      <c r="C22" s="45">
        <v>19</v>
      </c>
      <c r="D22" s="71"/>
      <c r="E22" s="44" t="s">
        <v>66</v>
      </c>
      <c r="F22" s="43" t="s">
        <v>45</v>
      </c>
      <c r="G22" s="32">
        <v>250</v>
      </c>
      <c r="H22" s="21"/>
      <c r="I22" s="28">
        <f t="shared" si="0"/>
        <v>0</v>
      </c>
      <c r="J22" s="29" t="str">
        <f t="shared" si="1"/>
        <v>OK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51"/>
    </row>
    <row r="23" spans="1:22" x14ac:dyDescent="0.25">
      <c r="A23" s="78"/>
      <c r="B23" s="67"/>
      <c r="C23" s="45">
        <v>20</v>
      </c>
      <c r="D23" s="71"/>
      <c r="E23" s="44" t="s">
        <v>67</v>
      </c>
      <c r="F23" s="43" t="s">
        <v>45</v>
      </c>
      <c r="G23" s="32">
        <v>770</v>
      </c>
      <c r="H23" s="21"/>
      <c r="I23" s="28">
        <f t="shared" si="0"/>
        <v>0</v>
      </c>
      <c r="J23" s="29" t="str">
        <f t="shared" si="1"/>
        <v>OK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51"/>
    </row>
    <row r="24" spans="1:22" x14ac:dyDescent="0.25">
      <c r="A24" s="78"/>
      <c r="B24" s="67"/>
      <c r="C24" s="45">
        <v>21</v>
      </c>
      <c r="D24" s="71"/>
      <c r="E24" s="44" t="s">
        <v>68</v>
      </c>
      <c r="F24" s="43" t="s">
        <v>45</v>
      </c>
      <c r="G24" s="32">
        <v>1500</v>
      </c>
      <c r="H24" s="21"/>
      <c r="I24" s="28">
        <f t="shared" si="0"/>
        <v>0</v>
      </c>
      <c r="J24" s="29" t="str">
        <f t="shared" si="1"/>
        <v>OK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51"/>
    </row>
    <row r="25" spans="1:22" ht="30" x14ac:dyDescent="0.25">
      <c r="A25" s="78"/>
      <c r="B25" s="67"/>
      <c r="C25" s="45">
        <v>22</v>
      </c>
      <c r="D25" s="71"/>
      <c r="E25" s="44" t="s">
        <v>69</v>
      </c>
      <c r="F25" s="43" t="s">
        <v>45</v>
      </c>
      <c r="G25" s="32">
        <v>2700</v>
      </c>
      <c r="H25" s="21"/>
      <c r="I25" s="28">
        <f t="shared" si="0"/>
        <v>0</v>
      </c>
      <c r="J25" s="29" t="str">
        <f t="shared" si="1"/>
        <v>OK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51"/>
    </row>
    <row r="26" spans="1:22" x14ac:dyDescent="0.25">
      <c r="A26" s="78"/>
      <c r="B26" s="67"/>
      <c r="C26" s="45">
        <v>23</v>
      </c>
      <c r="D26" s="71"/>
      <c r="E26" s="44" t="s">
        <v>70</v>
      </c>
      <c r="F26" s="43" t="s">
        <v>45</v>
      </c>
      <c r="G26" s="32">
        <v>530</v>
      </c>
      <c r="H26" s="21"/>
      <c r="I26" s="28">
        <f t="shared" si="0"/>
        <v>0</v>
      </c>
      <c r="J26" s="29" t="str">
        <f t="shared" si="1"/>
        <v>OK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51"/>
    </row>
    <row r="27" spans="1:22" x14ac:dyDescent="0.25">
      <c r="A27" s="78"/>
      <c r="B27" s="67"/>
      <c r="C27" s="45">
        <v>24</v>
      </c>
      <c r="D27" s="71"/>
      <c r="E27" s="44" t="s">
        <v>71</v>
      </c>
      <c r="F27" s="43" t="s">
        <v>45</v>
      </c>
      <c r="G27" s="32">
        <v>200</v>
      </c>
      <c r="H27" s="21"/>
      <c r="I27" s="28">
        <f t="shared" si="0"/>
        <v>0</v>
      </c>
      <c r="J27" s="29" t="str">
        <f t="shared" si="1"/>
        <v>OK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51"/>
    </row>
    <row r="28" spans="1:22" x14ac:dyDescent="0.25">
      <c r="A28" s="78"/>
      <c r="B28" s="67"/>
      <c r="C28" s="45">
        <v>25</v>
      </c>
      <c r="D28" s="71"/>
      <c r="E28" s="44" t="s">
        <v>72</v>
      </c>
      <c r="F28" s="43" t="s">
        <v>45</v>
      </c>
      <c r="G28" s="32">
        <v>500</v>
      </c>
      <c r="H28" s="21"/>
      <c r="I28" s="28">
        <f t="shared" si="0"/>
        <v>0</v>
      </c>
      <c r="J28" s="29" t="str">
        <f t="shared" si="1"/>
        <v>OK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51"/>
    </row>
    <row r="29" spans="1:22" x14ac:dyDescent="0.25">
      <c r="A29" s="78"/>
      <c r="B29" s="69"/>
      <c r="C29" s="45">
        <v>26</v>
      </c>
      <c r="D29" s="72"/>
      <c r="E29" s="44" t="s">
        <v>73</v>
      </c>
      <c r="F29" s="43" t="s">
        <v>45</v>
      </c>
      <c r="G29" s="32">
        <v>110</v>
      </c>
      <c r="H29" s="21"/>
      <c r="I29" s="28">
        <f t="shared" si="0"/>
        <v>0</v>
      </c>
      <c r="J29" s="29" t="str">
        <f t="shared" si="1"/>
        <v>OK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51"/>
    </row>
    <row r="30" spans="1:22" x14ac:dyDescent="0.25">
      <c r="A30" s="78"/>
      <c r="B30" s="66">
        <v>4</v>
      </c>
      <c r="C30" s="45">
        <v>27</v>
      </c>
      <c r="D30" s="68" t="s">
        <v>74</v>
      </c>
      <c r="E30" s="44" t="s">
        <v>75</v>
      </c>
      <c r="F30" s="43" t="s">
        <v>45</v>
      </c>
      <c r="G30" s="32">
        <v>25.01</v>
      </c>
      <c r="H30" s="21"/>
      <c r="I30" s="28">
        <f t="shared" si="0"/>
        <v>0</v>
      </c>
      <c r="J30" s="29" t="str">
        <f t="shared" si="1"/>
        <v>OK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51"/>
    </row>
    <row r="31" spans="1:22" ht="30" x14ac:dyDescent="0.25">
      <c r="A31" s="78"/>
      <c r="B31" s="67"/>
      <c r="C31" s="45">
        <v>28</v>
      </c>
      <c r="D31" s="68"/>
      <c r="E31" s="44" t="s">
        <v>76</v>
      </c>
      <c r="F31" s="48" t="s">
        <v>45</v>
      </c>
      <c r="G31" s="32">
        <v>55.02</v>
      </c>
      <c r="H31" s="21"/>
      <c r="I31" s="28">
        <f t="shared" si="0"/>
        <v>0</v>
      </c>
      <c r="J31" s="29" t="str">
        <f t="shared" si="1"/>
        <v>OK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51"/>
    </row>
    <row r="32" spans="1:22" x14ac:dyDescent="0.25">
      <c r="A32" s="78"/>
      <c r="B32" s="67"/>
      <c r="C32" s="45">
        <v>29</v>
      </c>
      <c r="D32" s="68"/>
      <c r="E32" s="44" t="s">
        <v>77</v>
      </c>
      <c r="F32" s="43" t="s">
        <v>45</v>
      </c>
      <c r="G32" s="32">
        <v>60</v>
      </c>
      <c r="H32" s="21"/>
      <c r="I32" s="28">
        <f t="shared" si="0"/>
        <v>0</v>
      </c>
      <c r="J32" s="29" t="str">
        <f t="shared" si="1"/>
        <v>OK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51"/>
    </row>
    <row r="33" spans="1:22" ht="30" x14ac:dyDescent="0.25">
      <c r="A33" s="78"/>
      <c r="B33" s="67"/>
      <c r="C33" s="45">
        <v>30</v>
      </c>
      <c r="D33" s="68"/>
      <c r="E33" s="44" t="s">
        <v>78</v>
      </c>
      <c r="F33" s="43" t="s">
        <v>45</v>
      </c>
      <c r="G33" s="32">
        <v>45</v>
      </c>
      <c r="H33" s="21"/>
      <c r="I33" s="28">
        <f t="shared" si="0"/>
        <v>0</v>
      </c>
      <c r="J33" s="29" t="str">
        <f t="shared" si="1"/>
        <v>OK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51"/>
    </row>
    <row r="34" spans="1:22" x14ac:dyDescent="0.25">
      <c r="A34" s="78"/>
      <c r="B34" s="67"/>
      <c r="C34" s="45">
        <v>31</v>
      </c>
      <c r="D34" s="68"/>
      <c r="E34" s="44" t="s">
        <v>79</v>
      </c>
      <c r="F34" s="43" t="s">
        <v>45</v>
      </c>
      <c r="G34" s="32">
        <v>11</v>
      </c>
      <c r="H34" s="21"/>
      <c r="I34" s="28">
        <f t="shared" si="0"/>
        <v>0</v>
      </c>
      <c r="J34" s="29" t="str">
        <f t="shared" si="1"/>
        <v>OK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51"/>
    </row>
    <row r="35" spans="1:22" ht="30" x14ac:dyDescent="0.25">
      <c r="A35" s="78"/>
      <c r="B35" s="67"/>
      <c r="C35" s="45">
        <v>32</v>
      </c>
      <c r="D35" s="68"/>
      <c r="E35" s="44" t="s">
        <v>80</v>
      </c>
      <c r="F35" s="43" t="s">
        <v>45</v>
      </c>
      <c r="G35" s="32">
        <v>65</v>
      </c>
      <c r="H35" s="21"/>
      <c r="I35" s="28">
        <f t="shared" si="0"/>
        <v>0</v>
      </c>
      <c r="J35" s="29" t="str">
        <f t="shared" si="1"/>
        <v>OK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51"/>
    </row>
    <row r="36" spans="1:22" x14ac:dyDescent="0.25">
      <c r="A36" s="78"/>
      <c r="B36" s="69"/>
      <c r="C36" s="45">
        <v>33</v>
      </c>
      <c r="D36" s="68"/>
      <c r="E36" s="44" t="s">
        <v>81</v>
      </c>
      <c r="F36" s="43" t="s">
        <v>45</v>
      </c>
      <c r="G36" s="32">
        <v>45</v>
      </c>
      <c r="H36" s="21"/>
      <c r="I36" s="28">
        <f t="shared" si="0"/>
        <v>0</v>
      </c>
      <c r="J36" s="29" t="str">
        <f t="shared" si="1"/>
        <v>OK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51"/>
    </row>
    <row r="37" spans="1:22" x14ac:dyDescent="0.25">
      <c r="A37" s="78"/>
      <c r="B37" s="66">
        <v>5</v>
      </c>
      <c r="C37" s="45">
        <v>34</v>
      </c>
      <c r="D37" s="70" t="s">
        <v>82</v>
      </c>
      <c r="E37" s="42" t="s">
        <v>60</v>
      </c>
      <c r="F37" s="43" t="s">
        <v>45</v>
      </c>
      <c r="G37" s="32">
        <v>500</v>
      </c>
      <c r="H37" s="21"/>
      <c r="I37" s="28">
        <f t="shared" si="0"/>
        <v>0</v>
      </c>
      <c r="J37" s="29" t="str">
        <f t="shared" si="1"/>
        <v>OK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51"/>
    </row>
    <row r="38" spans="1:22" x14ac:dyDescent="0.25">
      <c r="A38" s="78"/>
      <c r="B38" s="67"/>
      <c r="C38" s="45">
        <v>35</v>
      </c>
      <c r="D38" s="71"/>
      <c r="E38" s="42" t="s">
        <v>61</v>
      </c>
      <c r="F38" s="43" t="s">
        <v>45</v>
      </c>
      <c r="G38" s="32">
        <v>70</v>
      </c>
      <c r="H38" s="21"/>
      <c r="I38" s="28">
        <f t="shared" si="0"/>
        <v>0</v>
      </c>
      <c r="J38" s="29" t="str">
        <f t="shared" si="1"/>
        <v>OK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51"/>
    </row>
    <row r="39" spans="1:22" x14ac:dyDescent="0.25">
      <c r="A39" s="78"/>
      <c r="B39" s="67"/>
      <c r="C39" s="45">
        <v>36</v>
      </c>
      <c r="D39" s="71"/>
      <c r="E39" s="44" t="s">
        <v>62</v>
      </c>
      <c r="F39" s="43" t="s">
        <v>45</v>
      </c>
      <c r="G39" s="32">
        <v>800</v>
      </c>
      <c r="H39" s="21"/>
      <c r="I39" s="28">
        <f t="shared" si="0"/>
        <v>0</v>
      </c>
      <c r="J39" s="29" t="str">
        <f t="shared" si="1"/>
        <v>OK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51"/>
    </row>
    <row r="40" spans="1:22" x14ac:dyDescent="0.25">
      <c r="A40" s="78"/>
      <c r="B40" s="67"/>
      <c r="C40" s="45">
        <v>37</v>
      </c>
      <c r="D40" s="71"/>
      <c r="E40" s="44" t="s">
        <v>63</v>
      </c>
      <c r="F40" s="43" t="s">
        <v>45</v>
      </c>
      <c r="G40" s="32">
        <v>2100</v>
      </c>
      <c r="H40" s="21"/>
      <c r="I40" s="28">
        <f t="shared" si="0"/>
        <v>0</v>
      </c>
      <c r="J40" s="29" t="str">
        <f t="shared" si="1"/>
        <v>OK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51"/>
    </row>
    <row r="41" spans="1:22" ht="30" x14ac:dyDescent="0.25">
      <c r="A41" s="78"/>
      <c r="B41" s="67"/>
      <c r="C41" s="45">
        <v>38</v>
      </c>
      <c r="D41" s="71"/>
      <c r="E41" s="44" t="s">
        <v>64</v>
      </c>
      <c r="F41" s="43" t="s">
        <v>45</v>
      </c>
      <c r="G41" s="32">
        <v>1690</v>
      </c>
      <c r="H41" s="21"/>
      <c r="I41" s="28">
        <f t="shared" si="0"/>
        <v>0</v>
      </c>
      <c r="J41" s="29" t="str">
        <f t="shared" si="1"/>
        <v>OK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51"/>
    </row>
    <row r="42" spans="1:22" x14ac:dyDescent="0.25">
      <c r="A42" s="78"/>
      <c r="B42" s="67"/>
      <c r="C42" s="45">
        <v>39</v>
      </c>
      <c r="D42" s="71"/>
      <c r="E42" s="44" t="s">
        <v>65</v>
      </c>
      <c r="F42" s="43" t="s">
        <v>45</v>
      </c>
      <c r="G42" s="32">
        <v>90</v>
      </c>
      <c r="H42" s="21"/>
      <c r="I42" s="28">
        <f t="shared" si="0"/>
        <v>0</v>
      </c>
      <c r="J42" s="29" t="str">
        <f t="shared" si="1"/>
        <v>OK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51"/>
    </row>
    <row r="43" spans="1:22" x14ac:dyDescent="0.25">
      <c r="A43" s="78"/>
      <c r="B43" s="67"/>
      <c r="C43" s="45">
        <v>40</v>
      </c>
      <c r="D43" s="71"/>
      <c r="E43" s="44" t="s">
        <v>66</v>
      </c>
      <c r="F43" s="43" t="s">
        <v>45</v>
      </c>
      <c r="G43" s="32">
        <v>300</v>
      </c>
      <c r="H43" s="21"/>
      <c r="I43" s="28">
        <f t="shared" si="0"/>
        <v>0</v>
      </c>
      <c r="J43" s="29" t="str">
        <f t="shared" si="1"/>
        <v>OK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51"/>
    </row>
    <row r="44" spans="1:22" x14ac:dyDescent="0.25">
      <c r="A44" s="78"/>
      <c r="B44" s="67"/>
      <c r="C44" s="45">
        <v>41</v>
      </c>
      <c r="D44" s="71"/>
      <c r="E44" s="44" t="s">
        <v>67</v>
      </c>
      <c r="F44" s="43" t="s">
        <v>45</v>
      </c>
      <c r="G44" s="32">
        <v>850</v>
      </c>
      <c r="H44" s="21"/>
      <c r="I44" s="28">
        <f t="shared" si="0"/>
        <v>0</v>
      </c>
      <c r="J44" s="29" t="str">
        <f t="shared" si="1"/>
        <v>OK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51"/>
    </row>
    <row r="45" spans="1:22" x14ac:dyDescent="0.25">
      <c r="A45" s="78"/>
      <c r="B45" s="67"/>
      <c r="C45" s="45">
        <v>42</v>
      </c>
      <c r="D45" s="71"/>
      <c r="E45" s="44" t="s">
        <v>68</v>
      </c>
      <c r="F45" s="43" t="s">
        <v>45</v>
      </c>
      <c r="G45" s="32">
        <v>1650</v>
      </c>
      <c r="H45" s="21"/>
      <c r="I45" s="28">
        <f t="shared" si="0"/>
        <v>0</v>
      </c>
      <c r="J45" s="29" t="str">
        <f t="shared" si="1"/>
        <v>OK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51"/>
    </row>
    <row r="46" spans="1:22" ht="30" x14ac:dyDescent="0.25">
      <c r="A46" s="78"/>
      <c r="B46" s="67"/>
      <c r="C46" s="45">
        <v>43</v>
      </c>
      <c r="D46" s="71"/>
      <c r="E46" s="44" t="s">
        <v>69</v>
      </c>
      <c r="F46" s="43" t="s">
        <v>45</v>
      </c>
      <c r="G46" s="32">
        <v>2650</v>
      </c>
      <c r="H46" s="21"/>
      <c r="I46" s="28">
        <f t="shared" si="0"/>
        <v>0</v>
      </c>
      <c r="J46" s="29" t="str">
        <f t="shared" si="1"/>
        <v>OK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51"/>
    </row>
    <row r="47" spans="1:22" x14ac:dyDescent="0.25">
      <c r="A47" s="78"/>
      <c r="B47" s="67"/>
      <c r="C47" s="45">
        <v>44</v>
      </c>
      <c r="D47" s="71"/>
      <c r="E47" s="44" t="s">
        <v>70</v>
      </c>
      <c r="F47" s="43" t="s">
        <v>45</v>
      </c>
      <c r="G47" s="32">
        <v>520</v>
      </c>
      <c r="H47" s="21"/>
      <c r="I47" s="28">
        <f t="shared" si="0"/>
        <v>0</v>
      </c>
      <c r="J47" s="29" t="str">
        <f t="shared" si="1"/>
        <v>OK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51"/>
    </row>
    <row r="48" spans="1:22" x14ac:dyDescent="0.25">
      <c r="A48" s="78"/>
      <c r="B48" s="67"/>
      <c r="C48" s="45">
        <v>45</v>
      </c>
      <c r="D48" s="71"/>
      <c r="E48" s="44" t="s">
        <v>71</v>
      </c>
      <c r="F48" s="43" t="s">
        <v>45</v>
      </c>
      <c r="G48" s="32">
        <v>200</v>
      </c>
      <c r="H48" s="21"/>
      <c r="I48" s="28">
        <f t="shared" si="0"/>
        <v>0</v>
      </c>
      <c r="J48" s="29" t="str">
        <f t="shared" si="1"/>
        <v>OK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51"/>
    </row>
    <row r="49" spans="1:22" x14ac:dyDescent="0.25">
      <c r="A49" s="78"/>
      <c r="B49" s="67"/>
      <c r="C49" s="45">
        <v>46</v>
      </c>
      <c r="D49" s="71"/>
      <c r="E49" s="44" t="s">
        <v>72</v>
      </c>
      <c r="F49" s="43" t="s">
        <v>45</v>
      </c>
      <c r="G49" s="32">
        <v>620</v>
      </c>
      <c r="H49" s="21"/>
      <c r="I49" s="28">
        <f t="shared" si="0"/>
        <v>0</v>
      </c>
      <c r="J49" s="29" t="str">
        <f t="shared" si="1"/>
        <v>OK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51"/>
    </row>
    <row r="50" spans="1:22" x14ac:dyDescent="0.25">
      <c r="A50" s="78"/>
      <c r="B50" s="69"/>
      <c r="C50" s="45">
        <v>47</v>
      </c>
      <c r="D50" s="72"/>
      <c r="E50" s="44" t="s">
        <v>73</v>
      </c>
      <c r="F50" s="43" t="s">
        <v>45</v>
      </c>
      <c r="G50" s="32">
        <v>110</v>
      </c>
      <c r="H50" s="21"/>
      <c r="I50" s="28">
        <f t="shared" si="0"/>
        <v>0</v>
      </c>
      <c r="J50" s="29" t="str">
        <f t="shared" si="1"/>
        <v>OK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51"/>
    </row>
    <row r="51" spans="1:22" x14ac:dyDescent="0.25">
      <c r="A51" s="78"/>
      <c r="B51" s="66">
        <v>6</v>
      </c>
      <c r="C51" s="45">
        <v>48</v>
      </c>
      <c r="D51" s="68" t="s">
        <v>83</v>
      </c>
      <c r="E51" s="42" t="s">
        <v>84</v>
      </c>
      <c r="F51" s="43" t="s">
        <v>45</v>
      </c>
      <c r="G51" s="32">
        <v>530</v>
      </c>
      <c r="H51" s="21"/>
      <c r="I51" s="28">
        <f t="shared" si="0"/>
        <v>0</v>
      </c>
      <c r="J51" s="29" t="str">
        <f t="shared" si="1"/>
        <v>OK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51"/>
    </row>
    <row r="52" spans="1:22" x14ac:dyDescent="0.25">
      <c r="A52" s="78"/>
      <c r="B52" s="67"/>
      <c r="C52" s="45">
        <v>49</v>
      </c>
      <c r="D52" s="68"/>
      <c r="E52" s="42" t="s">
        <v>85</v>
      </c>
      <c r="F52" s="43" t="s">
        <v>45</v>
      </c>
      <c r="G52" s="32">
        <v>530</v>
      </c>
      <c r="H52" s="21"/>
      <c r="I52" s="28">
        <f t="shared" si="0"/>
        <v>0</v>
      </c>
      <c r="J52" s="29" t="str">
        <f t="shared" si="1"/>
        <v>OK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51"/>
    </row>
    <row r="53" spans="1:22" x14ac:dyDescent="0.25">
      <c r="A53" s="78"/>
      <c r="B53" s="67"/>
      <c r="C53" s="45">
        <v>50</v>
      </c>
      <c r="D53" s="68"/>
      <c r="E53" s="42" t="s">
        <v>86</v>
      </c>
      <c r="F53" s="43" t="s">
        <v>45</v>
      </c>
      <c r="G53" s="32">
        <v>29</v>
      </c>
      <c r="H53" s="21"/>
      <c r="I53" s="28">
        <f t="shared" si="0"/>
        <v>0</v>
      </c>
      <c r="J53" s="29" t="str">
        <f t="shared" si="1"/>
        <v>OK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51"/>
    </row>
    <row r="54" spans="1:22" x14ac:dyDescent="0.25">
      <c r="A54" s="78"/>
      <c r="B54" s="67"/>
      <c r="C54" s="45">
        <v>51</v>
      </c>
      <c r="D54" s="68"/>
      <c r="E54" s="42" t="s">
        <v>87</v>
      </c>
      <c r="F54" s="43" t="s">
        <v>45</v>
      </c>
      <c r="G54" s="32">
        <v>50</v>
      </c>
      <c r="H54" s="21"/>
      <c r="I54" s="28">
        <f t="shared" si="0"/>
        <v>0</v>
      </c>
      <c r="J54" s="29" t="str">
        <f t="shared" si="1"/>
        <v>OK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51"/>
    </row>
    <row r="55" spans="1:22" x14ac:dyDescent="0.25">
      <c r="A55" s="78"/>
      <c r="B55" s="67"/>
      <c r="C55" s="45">
        <v>52</v>
      </c>
      <c r="D55" s="68"/>
      <c r="E55" s="42" t="s">
        <v>88</v>
      </c>
      <c r="F55" s="43" t="s">
        <v>45</v>
      </c>
      <c r="G55" s="32">
        <v>146</v>
      </c>
      <c r="H55" s="21"/>
      <c r="I55" s="28">
        <f t="shared" si="0"/>
        <v>0</v>
      </c>
      <c r="J55" s="29" t="str">
        <f t="shared" si="1"/>
        <v>OK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51"/>
    </row>
    <row r="56" spans="1:22" x14ac:dyDescent="0.25">
      <c r="A56" s="78"/>
      <c r="B56" s="67"/>
      <c r="C56" s="45">
        <v>53</v>
      </c>
      <c r="D56" s="68"/>
      <c r="E56" s="42" t="s">
        <v>89</v>
      </c>
      <c r="F56" s="43" t="s">
        <v>45</v>
      </c>
      <c r="G56" s="32">
        <v>35</v>
      </c>
      <c r="H56" s="21"/>
      <c r="I56" s="28">
        <f t="shared" si="0"/>
        <v>0</v>
      </c>
      <c r="J56" s="29" t="str">
        <f t="shared" si="1"/>
        <v>OK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51"/>
    </row>
    <row r="57" spans="1:22" x14ac:dyDescent="0.25">
      <c r="A57" s="78"/>
      <c r="B57" s="67"/>
      <c r="C57" s="45">
        <v>54</v>
      </c>
      <c r="D57" s="68"/>
      <c r="E57" s="42" t="s">
        <v>90</v>
      </c>
      <c r="F57" s="43" t="s">
        <v>50</v>
      </c>
      <c r="G57" s="32">
        <v>80</v>
      </c>
      <c r="H57" s="21"/>
      <c r="I57" s="28">
        <f t="shared" si="0"/>
        <v>0</v>
      </c>
      <c r="J57" s="29" t="str">
        <f t="shared" si="1"/>
        <v>OK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51"/>
    </row>
    <row r="58" spans="1:22" x14ac:dyDescent="0.25">
      <c r="A58" s="78"/>
      <c r="B58" s="69"/>
      <c r="C58" s="45">
        <v>55</v>
      </c>
      <c r="D58" s="68"/>
      <c r="E58" s="42" t="s">
        <v>91</v>
      </c>
      <c r="F58" s="43" t="s">
        <v>50</v>
      </c>
      <c r="G58" s="32">
        <v>100</v>
      </c>
      <c r="H58" s="21"/>
      <c r="I58" s="28">
        <f t="shared" si="0"/>
        <v>0</v>
      </c>
      <c r="J58" s="29" t="str">
        <f t="shared" si="1"/>
        <v>OK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51"/>
    </row>
    <row r="59" spans="1:22" x14ac:dyDescent="0.25">
      <c r="A59" s="78"/>
      <c r="B59" s="66">
        <v>7</v>
      </c>
      <c r="C59" s="45">
        <v>56</v>
      </c>
      <c r="D59" s="68" t="s">
        <v>92</v>
      </c>
      <c r="E59" s="42" t="s">
        <v>93</v>
      </c>
      <c r="F59" s="43" t="s">
        <v>45</v>
      </c>
      <c r="G59" s="32">
        <v>145</v>
      </c>
      <c r="H59" s="21">
        <v>4</v>
      </c>
      <c r="I59" s="28">
        <f t="shared" si="0"/>
        <v>4</v>
      </c>
      <c r="J59" s="29" t="str">
        <f t="shared" si="1"/>
        <v>OK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51"/>
    </row>
    <row r="60" spans="1:22" x14ac:dyDescent="0.25">
      <c r="A60" s="78"/>
      <c r="B60" s="67"/>
      <c r="C60" s="45">
        <v>57</v>
      </c>
      <c r="D60" s="68"/>
      <c r="E60" s="42" t="s">
        <v>94</v>
      </c>
      <c r="F60" s="43" t="s">
        <v>45</v>
      </c>
      <c r="G60" s="32">
        <v>45</v>
      </c>
      <c r="H60" s="21">
        <v>8</v>
      </c>
      <c r="I60" s="28">
        <f t="shared" si="0"/>
        <v>8</v>
      </c>
      <c r="J60" s="29" t="str">
        <f t="shared" si="1"/>
        <v>OK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51"/>
    </row>
    <row r="61" spans="1:22" x14ac:dyDescent="0.25">
      <c r="A61" s="78"/>
      <c r="B61" s="67"/>
      <c r="C61" s="45">
        <v>58</v>
      </c>
      <c r="D61" s="68"/>
      <c r="E61" s="42" t="s">
        <v>95</v>
      </c>
      <c r="F61" s="43" t="s">
        <v>45</v>
      </c>
      <c r="G61" s="32">
        <v>550</v>
      </c>
      <c r="H61" s="21">
        <v>2</v>
      </c>
      <c r="I61" s="28">
        <f t="shared" si="0"/>
        <v>2</v>
      </c>
      <c r="J61" s="29" t="str">
        <f t="shared" si="1"/>
        <v>OK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51"/>
    </row>
    <row r="62" spans="1:22" x14ac:dyDescent="0.25">
      <c r="A62" s="78"/>
      <c r="B62" s="67"/>
      <c r="C62" s="45">
        <v>59</v>
      </c>
      <c r="D62" s="68"/>
      <c r="E62" s="42" t="s">
        <v>96</v>
      </c>
      <c r="F62" s="43" t="s">
        <v>45</v>
      </c>
      <c r="G62" s="32">
        <v>85</v>
      </c>
      <c r="H62" s="21">
        <v>4</v>
      </c>
      <c r="I62" s="28">
        <f t="shared" si="0"/>
        <v>4</v>
      </c>
      <c r="J62" s="29" t="str">
        <f t="shared" si="1"/>
        <v>OK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51"/>
    </row>
    <row r="63" spans="1:22" x14ac:dyDescent="0.25">
      <c r="A63" s="78"/>
      <c r="B63" s="67"/>
      <c r="C63" s="45">
        <v>60</v>
      </c>
      <c r="D63" s="68"/>
      <c r="E63" s="42" t="s">
        <v>97</v>
      </c>
      <c r="F63" s="43" t="s">
        <v>45</v>
      </c>
      <c r="G63" s="32">
        <v>240</v>
      </c>
      <c r="H63" s="21">
        <v>8</v>
      </c>
      <c r="I63" s="28">
        <f t="shared" si="0"/>
        <v>8</v>
      </c>
      <c r="J63" s="29" t="str">
        <f t="shared" si="1"/>
        <v>OK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51"/>
    </row>
    <row r="64" spans="1:22" x14ac:dyDescent="0.25">
      <c r="A64" s="78"/>
      <c r="B64" s="69"/>
      <c r="C64" s="45">
        <v>61</v>
      </c>
      <c r="D64" s="68"/>
      <c r="E64" s="42" t="s">
        <v>98</v>
      </c>
      <c r="F64" s="43" t="s">
        <v>45</v>
      </c>
      <c r="G64" s="32">
        <v>500</v>
      </c>
      <c r="H64" s="21">
        <v>2</v>
      </c>
      <c r="I64" s="28">
        <f t="shared" si="0"/>
        <v>2</v>
      </c>
      <c r="J64" s="29" t="str">
        <f t="shared" si="1"/>
        <v>OK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51"/>
    </row>
    <row r="65" spans="1:22" x14ac:dyDescent="0.25">
      <c r="A65" s="78"/>
      <c r="B65" s="66">
        <v>8</v>
      </c>
      <c r="C65" s="45">
        <v>62</v>
      </c>
      <c r="D65" s="70" t="s">
        <v>99</v>
      </c>
      <c r="E65" s="42" t="s">
        <v>100</v>
      </c>
      <c r="F65" s="43" t="s">
        <v>45</v>
      </c>
      <c r="G65" s="32">
        <v>135</v>
      </c>
      <c r="H65" s="21">
        <v>2</v>
      </c>
      <c r="I65" s="28">
        <f t="shared" si="0"/>
        <v>2</v>
      </c>
      <c r="J65" s="29" t="str">
        <f t="shared" si="1"/>
        <v>OK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51"/>
    </row>
    <row r="66" spans="1:22" x14ac:dyDescent="0.25">
      <c r="A66" s="78"/>
      <c r="B66" s="67"/>
      <c r="C66" s="45">
        <v>63</v>
      </c>
      <c r="D66" s="71"/>
      <c r="E66" s="42" t="s">
        <v>101</v>
      </c>
      <c r="F66" s="43" t="s">
        <v>45</v>
      </c>
      <c r="G66" s="32">
        <v>85</v>
      </c>
      <c r="H66" s="21">
        <v>2</v>
      </c>
      <c r="I66" s="28">
        <f t="shared" si="0"/>
        <v>2</v>
      </c>
      <c r="J66" s="29" t="str">
        <f t="shared" si="1"/>
        <v>OK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51"/>
    </row>
    <row r="67" spans="1:22" x14ac:dyDescent="0.25">
      <c r="A67" s="78"/>
      <c r="B67" s="67"/>
      <c r="C67" s="45">
        <v>64</v>
      </c>
      <c r="D67" s="71"/>
      <c r="E67" s="42" t="s">
        <v>102</v>
      </c>
      <c r="F67" s="43" t="s">
        <v>45</v>
      </c>
      <c r="G67" s="32">
        <v>125</v>
      </c>
      <c r="H67" s="21">
        <v>2</v>
      </c>
      <c r="I67" s="28">
        <f t="shared" si="0"/>
        <v>2</v>
      </c>
      <c r="J67" s="29" t="str">
        <f t="shared" si="1"/>
        <v>OK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51"/>
    </row>
    <row r="68" spans="1:22" x14ac:dyDescent="0.25">
      <c r="A68" s="78"/>
      <c r="B68" s="67"/>
      <c r="C68" s="45">
        <v>65</v>
      </c>
      <c r="D68" s="71"/>
      <c r="E68" s="42" t="s">
        <v>103</v>
      </c>
      <c r="F68" s="43" t="s">
        <v>45</v>
      </c>
      <c r="G68" s="32">
        <v>78.5</v>
      </c>
      <c r="H68" s="21">
        <v>8</v>
      </c>
      <c r="I68" s="28">
        <f t="shared" si="0"/>
        <v>8</v>
      </c>
      <c r="J68" s="29" t="str">
        <f t="shared" si="1"/>
        <v>OK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51"/>
    </row>
    <row r="69" spans="1:22" x14ac:dyDescent="0.25">
      <c r="A69" s="78"/>
      <c r="B69" s="67"/>
      <c r="C69" s="45">
        <v>66</v>
      </c>
      <c r="D69" s="71"/>
      <c r="E69" s="42" t="s">
        <v>104</v>
      </c>
      <c r="F69" s="43" t="s">
        <v>45</v>
      </c>
      <c r="G69" s="32">
        <v>85</v>
      </c>
      <c r="H69" s="21">
        <v>2</v>
      </c>
      <c r="I69" s="28">
        <f t="shared" ref="I69:I102" si="2">H69-(SUM(K69:V69))</f>
        <v>2</v>
      </c>
      <c r="J69" s="29" t="str">
        <f t="shared" ref="J69:J103" si="3">IF(I69&lt;0,"ATENÇÃO","OK")</f>
        <v>OK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51"/>
    </row>
    <row r="70" spans="1:22" x14ac:dyDescent="0.25">
      <c r="A70" s="78"/>
      <c r="B70" s="67"/>
      <c r="C70" s="45">
        <v>67</v>
      </c>
      <c r="D70" s="71"/>
      <c r="E70" s="42" t="s">
        <v>105</v>
      </c>
      <c r="F70" s="43" t="s">
        <v>45</v>
      </c>
      <c r="G70" s="32">
        <v>128</v>
      </c>
      <c r="H70" s="21">
        <v>2</v>
      </c>
      <c r="I70" s="28">
        <f t="shared" si="2"/>
        <v>2</v>
      </c>
      <c r="J70" s="29" t="str">
        <f t="shared" si="3"/>
        <v>OK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51"/>
    </row>
    <row r="71" spans="1:22" x14ac:dyDescent="0.25">
      <c r="A71" s="78"/>
      <c r="B71" s="67"/>
      <c r="C71" s="45">
        <v>68</v>
      </c>
      <c r="D71" s="71"/>
      <c r="E71" s="42" t="s">
        <v>106</v>
      </c>
      <c r="F71" s="43" t="s">
        <v>45</v>
      </c>
      <c r="G71" s="32">
        <v>118</v>
      </c>
      <c r="H71" s="21">
        <v>2</v>
      </c>
      <c r="I71" s="28">
        <f t="shared" si="2"/>
        <v>2</v>
      </c>
      <c r="J71" s="29" t="str">
        <f t="shared" si="3"/>
        <v>OK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51"/>
    </row>
    <row r="72" spans="1:22" x14ac:dyDescent="0.25">
      <c r="A72" s="78"/>
      <c r="B72" s="67"/>
      <c r="C72" s="45">
        <v>69</v>
      </c>
      <c r="D72" s="71"/>
      <c r="E72" s="42" t="s">
        <v>107</v>
      </c>
      <c r="F72" s="43" t="s">
        <v>45</v>
      </c>
      <c r="G72" s="32">
        <v>105</v>
      </c>
      <c r="H72" s="21">
        <v>2</v>
      </c>
      <c r="I72" s="28">
        <f t="shared" si="2"/>
        <v>2</v>
      </c>
      <c r="J72" s="29" t="str">
        <f t="shared" si="3"/>
        <v>OK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51"/>
    </row>
    <row r="73" spans="1:22" x14ac:dyDescent="0.25">
      <c r="A73" s="78"/>
      <c r="B73" s="67"/>
      <c r="C73" s="45">
        <v>70</v>
      </c>
      <c r="D73" s="71"/>
      <c r="E73" s="42" t="s">
        <v>108</v>
      </c>
      <c r="F73" s="43" t="s">
        <v>45</v>
      </c>
      <c r="G73" s="32">
        <v>60</v>
      </c>
      <c r="H73" s="21">
        <v>2</v>
      </c>
      <c r="I73" s="28">
        <f t="shared" si="2"/>
        <v>2</v>
      </c>
      <c r="J73" s="29" t="str">
        <f t="shared" si="3"/>
        <v>OK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51"/>
    </row>
    <row r="74" spans="1:22" x14ac:dyDescent="0.25">
      <c r="A74" s="78"/>
      <c r="B74" s="69"/>
      <c r="C74" s="45">
        <v>71</v>
      </c>
      <c r="D74" s="72"/>
      <c r="E74" s="42" t="s">
        <v>109</v>
      </c>
      <c r="F74" s="43" t="s">
        <v>45</v>
      </c>
      <c r="G74" s="32">
        <v>45</v>
      </c>
      <c r="H74" s="21">
        <v>2</v>
      </c>
      <c r="I74" s="28">
        <f t="shared" si="2"/>
        <v>2</v>
      </c>
      <c r="J74" s="29" t="str">
        <f t="shared" si="3"/>
        <v>OK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51"/>
    </row>
    <row r="75" spans="1:22" x14ac:dyDescent="0.25">
      <c r="A75" s="78"/>
      <c r="B75" s="66">
        <v>9</v>
      </c>
      <c r="C75" s="45">
        <v>72</v>
      </c>
      <c r="D75" s="70" t="s">
        <v>110</v>
      </c>
      <c r="E75" s="42" t="s">
        <v>111</v>
      </c>
      <c r="F75" s="43" t="s">
        <v>45</v>
      </c>
      <c r="G75" s="32">
        <v>753.33</v>
      </c>
      <c r="H75" s="21">
        <v>3</v>
      </c>
      <c r="I75" s="28">
        <f t="shared" si="2"/>
        <v>3</v>
      </c>
      <c r="J75" s="29" t="str">
        <f t="shared" si="3"/>
        <v>OK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51"/>
    </row>
    <row r="76" spans="1:22" x14ac:dyDescent="0.25">
      <c r="A76" s="78"/>
      <c r="B76" s="67"/>
      <c r="C76" s="45">
        <v>73</v>
      </c>
      <c r="D76" s="71"/>
      <c r="E76" s="42" t="s">
        <v>112</v>
      </c>
      <c r="F76" s="43" t="s">
        <v>45</v>
      </c>
      <c r="G76" s="32">
        <v>206.33</v>
      </c>
      <c r="H76" s="21">
        <v>10</v>
      </c>
      <c r="I76" s="28">
        <f t="shared" si="2"/>
        <v>10</v>
      </c>
      <c r="J76" s="29" t="str">
        <f t="shared" si="3"/>
        <v>OK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51"/>
    </row>
    <row r="77" spans="1:22" x14ac:dyDescent="0.25">
      <c r="A77" s="78"/>
      <c r="B77" s="67"/>
      <c r="C77" s="45">
        <v>74</v>
      </c>
      <c r="D77" s="71"/>
      <c r="E77" s="42" t="s">
        <v>113</v>
      </c>
      <c r="F77" s="43" t="s">
        <v>45</v>
      </c>
      <c r="G77" s="32">
        <v>1596.66</v>
      </c>
      <c r="H77" s="21">
        <v>3</v>
      </c>
      <c r="I77" s="28">
        <f t="shared" si="2"/>
        <v>3</v>
      </c>
      <c r="J77" s="29" t="str">
        <f t="shared" si="3"/>
        <v>OK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51"/>
    </row>
    <row r="78" spans="1:22" x14ac:dyDescent="0.25">
      <c r="A78" s="78"/>
      <c r="B78" s="67"/>
      <c r="C78" s="45">
        <v>75</v>
      </c>
      <c r="D78" s="71"/>
      <c r="E78" s="42" t="s">
        <v>114</v>
      </c>
      <c r="F78" s="43" t="s">
        <v>45</v>
      </c>
      <c r="G78" s="32">
        <v>119</v>
      </c>
      <c r="H78" s="21">
        <v>4</v>
      </c>
      <c r="I78" s="28">
        <f t="shared" si="2"/>
        <v>4</v>
      </c>
      <c r="J78" s="29" t="str">
        <f t="shared" si="3"/>
        <v>OK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51"/>
    </row>
    <row r="79" spans="1:22" x14ac:dyDescent="0.25">
      <c r="A79" s="78"/>
      <c r="B79" s="67"/>
      <c r="C79" s="45">
        <v>76</v>
      </c>
      <c r="D79" s="71"/>
      <c r="E79" s="42" t="s">
        <v>115</v>
      </c>
      <c r="F79" s="43" t="s">
        <v>45</v>
      </c>
      <c r="G79" s="32">
        <v>118</v>
      </c>
      <c r="H79" s="21">
        <v>3</v>
      </c>
      <c r="I79" s="28">
        <f t="shared" si="2"/>
        <v>3</v>
      </c>
      <c r="J79" s="29" t="str">
        <f t="shared" si="3"/>
        <v>OK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51"/>
    </row>
    <row r="80" spans="1:22" x14ac:dyDescent="0.25">
      <c r="A80" s="78"/>
      <c r="B80" s="67"/>
      <c r="C80" s="45">
        <v>77</v>
      </c>
      <c r="D80" s="71"/>
      <c r="E80" s="42" t="s">
        <v>116</v>
      </c>
      <c r="F80" s="43" t="s">
        <v>45</v>
      </c>
      <c r="G80" s="32">
        <v>580</v>
      </c>
      <c r="H80" s="21">
        <v>3</v>
      </c>
      <c r="I80" s="28">
        <f t="shared" si="2"/>
        <v>3</v>
      </c>
      <c r="J80" s="29" t="str">
        <f t="shared" si="3"/>
        <v>OK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51"/>
    </row>
    <row r="81" spans="1:22" x14ac:dyDescent="0.25">
      <c r="A81" s="78"/>
      <c r="B81" s="67"/>
      <c r="C81" s="45">
        <v>78</v>
      </c>
      <c r="D81" s="71"/>
      <c r="E81" s="42" t="s">
        <v>117</v>
      </c>
      <c r="F81" s="43" t="s">
        <v>45</v>
      </c>
      <c r="G81" s="32">
        <v>380</v>
      </c>
      <c r="H81" s="21">
        <v>5</v>
      </c>
      <c r="I81" s="28">
        <f t="shared" si="2"/>
        <v>5</v>
      </c>
      <c r="J81" s="29" t="str">
        <f t="shared" si="3"/>
        <v>OK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51"/>
    </row>
    <row r="82" spans="1:22" x14ac:dyDescent="0.25">
      <c r="A82" s="78"/>
      <c r="B82" s="67"/>
      <c r="C82" s="45">
        <v>79</v>
      </c>
      <c r="D82" s="71"/>
      <c r="E82" s="42" t="s">
        <v>118</v>
      </c>
      <c r="F82" s="43" t="s">
        <v>45</v>
      </c>
      <c r="G82" s="32">
        <v>60</v>
      </c>
      <c r="H82" s="21">
        <v>10</v>
      </c>
      <c r="I82" s="28">
        <f t="shared" si="2"/>
        <v>10</v>
      </c>
      <c r="J82" s="29" t="str">
        <f t="shared" si="3"/>
        <v>OK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51"/>
    </row>
    <row r="83" spans="1:22" x14ac:dyDescent="0.25">
      <c r="A83" s="78"/>
      <c r="B83" s="67"/>
      <c r="C83" s="45">
        <v>80</v>
      </c>
      <c r="D83" s="71"/>
      <c r="E83" s="42" t="s">
        <v>62</v>
      </c>
      <c r="F83" s="43" t="s">
        <v>45</v>
      </c>
      <c r="G83" s="32">
        <v>980</v>
      </c>
      <c r="H83" s="21">
        <v>3</v>
      </c>
      <c r="I83" s="28">
        <f t="shared" si="2"/>
        <v>3</v>
      </c>
      <c r="J83" s="29" t="str">
        <f t="shared" si="3"/>
        <v>OK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51"/>
    </row>
    <row r="84" spans="1:22" x14ac:dyDescent="0.25">
      <c r="A84" s="78"/>
      <c r="B84" s="67"/>
      <c r="C84" s="45">
        <v>81</v>
      </c>
      <c r="D84" s="71"/>
      <c r="E84" s="42" t="s">
        <v>63</v>
      </c>
      <c r="F84" s="43" t="s">
        <v>45</v>
      </c>
      <c r="G84" s="32">
        <v>2600</v>
      </c>
      <c r="H84" s="21">
        <v>3</v>
      </c>
      <c r="I84" s="28">
        <f t="shared" si="2"/>
        <v>3</v>
      </c>
      <c r="J84" s="29" t="str">
        <f t="shared" si="3"/>
        <v>OK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51"/>
    </row>
    <row r="85" spans="1:22" x14ac:dyDescent="0.25">
      <c r="A85" s="78"/>
      <c r="B85" s="67"/>
      <c r="C85" s="45">
        <v>82</v>
      </c>
      <c r="D85" s="71"/>
      <c r="E85" s="42" t="s">
        <v>119</v>
      </c>
      <c r="F85" s="43" t="s">
        <v>45</v>
      </c>
      <c r="G85" s="32">
        <v>1700</v>
      </c>
      <c r="H85" s="21">
        <v>3</v>
      </c>
      <c r="I85" s="28">
        <f t="shared" si="2"/>
        <v>3</v>
      </c>
      <c r="J85" s="29" t="str">
        <f t="shared" si="3"/>
        <v>OK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51"/>
    </row>
    <row r="86" spans="1:22" x14ac:dyDescent="0.25">
      <c r="A86" s="78"/>
      <c r="B86" s="67"/>
      <c r="C86" s="45">
        <v>83</v>
      </c>
      <c r="D86" s="71"/>
      <c r="E86" s="42" t="s">
        <v>120</v>
      </c>
      <c r="F86" s="43" t="s">
        <v>45</v>
      </c>
      <c r="G86" s="32">
        <v>543.66999999999996</v>
      </c>
      <c r="H86" s="21">
        <v>10</v>
      </c>
      <c r="I86" s="28">
        <f t="shared" si="2"/>
        <v>10</v>
      </c>
      <c r="J86" s="29" t="str">
        <f t="shared" si="3"/>
        <v>OK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51"/>
    </row>
    <row r="87" spans="1:22" x14ac:dyDescent="0.25">
      <c r="A87" s="78"/>
      <c r="B87" s="67"/>
      <c r="C87" s="45">
        <v>84</v>
      </c>
      <c r="D87" s="71"/>
      <c r="E87" s="42" t="s">
        <v>66</v>
      </c>
      <c r="F87" s="43" t="s">
        <v>45</v>
      </c>
      <c r="G87" s="32">
        <v>290</v>
      </c>
      <c r="H87" s="21">
        <v>3</v>
      </c>
      <c r="I87" s="28">
        <f t="shared" si="2"/>
        <v>3</v>
      </c>
      <c r="J87" s="29" t="str">
        <f t="shared" si="3"/>
        <v>OK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51"/>
    </row>
    <row r="88" spans="1:22" x14ac:dyDescent="0.25">
      <c r="A88" s="78"/>
      <c r="B88" s="67"/>
      <c r="C88" s="45">
        <v>85</v>
      </c>
      <c r="D88" s="71"/>
      <c r="E88" s="42" t="s">
        <v>67</v>
      </c>
      <c r="F88" s="43" t="s">
        <v>45</v>
      </c>
      <c r="G88" s="32">
        <v>1000</v>
      </c>
      <c r="H88" s="21">
        <v>3</v>
      </c>
      <c r="I88" s="28">
        <f t="shared" si="2"/>
        <v>3</v>
      </c>
      <c r="J88" s="29" t="str">
        <f t="shared" si="3"/>
        <v>OK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51"/>
    </row>
    <row r="89" spans="1:22" x14ac:dyDescent="0.25">
      <c r="A89" s="78"/>
      <c r="B89" s="67"/>
      <c r="C89" s="45">
        <v>86</v>
      </c>
      <c r="D89" s="71"/>
      <c r="E89" s="42" t="s">
        <v>121</v>
      </c>
      <c r="F89" s="43" t="s">
        <v>45</v>
      </c>
      <c r="G89" s="32">
        <v>1600</v>
      </c>
      <c r="H89" s="21">
        <v>3</v>
      </c>
      <c r="I89" s="28">
        <f t="shared" si="2"/>
        <v>3</v>
      </c>
      <c r="J89" s="29" t="str">
        <f t="shared" si="3"/>
        <v>OK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51"/>
    </row>
    <row r="90" spans="1:22" ht="30" x14ac:dyDescent="0.25">
      <c r="A90" s="78"/>
      <c r="B90" s="67"/>
      <c r="C90" s="45">
        <v>87</v>
      </c>
      <c r="D90" s="71"/>
      <c r="E90" s="42" t="s">
        <v>69</v>
      </c>
      <c r="F90" s="43" t="s">
        <v>45</v>
      </c>
      <c r="G90" s="32">
        <v>2800</v>
      </c>
      <c r="H90" s="21">
        <v>3</v>
      </c>
      <c r="I90" s="28">
        <f t="shared" si="2"/>
        <v>3</v>
      </c>
      <c r="J90" s="29" t="str">
        <f t="shared" si="3"/>
        <v>OK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51"/>
    </row>
    <row r="91" spans="1:22" x14ac:dyDescent="0.25">
      <c r="A91" s="78"/>
      <c r="B91" s="67"/>
      <c r="C91" s="45">
        <v>88</v>
      </c>
      <c r="D91" s="71"/>
      <c r="E91" s="42" t="s">
        <v>70</v>
      </c>
      <c r="F91" s="43" t="s">
        <v>45</v>
      </c>
      <c r="G91" s="32">
        <v>590</v>
      </c>
      <c r="H91" s="21">
        <v>3</v>
      </c>
      <c r="I91" s="28">
        <f t="shared" si="2"/>
        <v>3</v>
      </c>
      <c r="J91" s="29" t="str">
        <f t="shared" si="3"/>
        <v>OK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51"/>
    </row>
    <row r="92" spans="1:22" x14ac:dyDescent="0.25">
      <c r="A92" s="78"/>
      <c r="B92" s="67"/>
      <c r="C92" s="45">
        <v>89</v>
      </c>
      <c r="D92" s="71"/>
      <c r="E92" s="42" t="s">
        <v>122</v>
      </c>
      <c r="F92" s="43" t="s">
        <v>45</v>
      </c>
      <c r="G92" s="32">
        <v>590</v>
      </c>
      <c r="H92" s="21">
        <v>3</v>
      </c>
      <c r="I92" s="28">
        <f t="shared" si="2"/>
        <v>3</v>
      </c>
      <c r="J92" s="29" t="str">
        <f t="shared" si="3"/>
        <v>OK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51"/>
    </row>
    <row r="93" spans="1:22" x14ac:dyDescent="0.25">
      <c r="A93" s="78"/>
      <c r="B93" s="67"/>
      <c r="C93" s="45">
        <v>90</v>
      </c>
      <c r="D93" s="71"/>
      <c r="E93" s="42" t="s">
        <v>123</v>
      </c>
      <c r="F93" s="43" t="s">
        <v>45</v>
      </c>
      <c r="G93" s="32">
        <v>800</v>
      </c>
      <c r="H93" s="21">
        <v>3</v>
      </c>
      <c r="I93" s="28">
        <f t="shared" si="2"/>
        <v>3</v>
      </c>
      <c r="J93" s="29" t="str">
        <f t="shared" si="3"/>
        <v>OK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51"/>
    </row>
    <row r="94" spans="1:22" x14ac:dyDescent="0.25">
      <c r="A94" s="78"/>
      <c r="B94" s="67"/>
      <c r="C94" s="45">
        <v>91</v>
      </c>
      <c r="D94" s="71"/>
      <c r="E94" s="42" t="s">
        <v>71</v>
      </c>
      <c r="F94" s="43" t="s">
        <v>45</v>
      </c>
      <c r="G94" s="32">
        <v>680</v>
      </c>
      <c r="H94" s="21">
        <v>3</v>
      </c>
      <c r="I94" s="28">
        <f t="shared" si="2"/>
        <v>3</v>
      </c>
      <c r="J94" s="29" t="str">
        <f t="shared" si="3"/>
        <v>OK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51"/>
    </row>
    <row r="95" spans="1:22" x14ac:dyDescent="0.25">
      <c r="A95" s="78"/>
      <c r="B95" s="67"/>
      <c r="C95" s="45">
        <v>92</v>
      </c>
      <c r="D95" s="71"/>
      <c r="E95" s="42" t="s">
        <v>124</v>
      </c>
      <c r="F95" s="43" t="s">
        <v>45</v>
      </c>
      <c r="G95" s="32">
        <v>750</v>
      </c>
      <c r="H95" s="21">
        <v>3</v>
      </c>
      <c r="I95" s="28">
        <f t="shared" si="2"/>
        <v>3</v>
      </c>
      <c r="J95" s="29" t="str">
        <f t="shared" si="3"/>
        <v>OK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51"/>
    </row>
    <row r="96" spans="1:22" x14ac:dyDescent="0.25">
      <c r="A96" s="78"/>
      <c r="B96" s="69"/>
      <c r="C96" s="45">
        <v>93</v>
      </c>
      <c r="D96" s="72"/>
      <c r="E96" s="42" t="s">
        <v>73</v>
      </c>
      <c r="F96" s="43" t="s">
        <v>45</v>
      </c>
      <c r="G96" s="32">
        <v>80.010000000000005</v>
      </c>
      <c r="H96" s="21">
        <v>3</v>
      </c>
      <c r="I96" s="28">
        <f t="shared" si="2"/>
        <v>3</v>
      </c>
      <c r="J96" s="29" t="str">
        <f t="shared" si="3"/>
        <v>OK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51"/>
    </row>
    <row r="97" spans="1:22" ht="45" x14ac:dyDescent="0.25">
      <c r="A97" s="78"/>
      <c r="B97" s="46">
        <v>10</v>
      </c>
      <c r="C97" s="45">
        <v>94</v>
      </c>
      <c r="D97" s="49" t="s">
        <v>125</v>
      </c>
      <c r="E97" s="42" t="s">
        <v>126</v>
      </c>
      <c r="F97" s="43" t="s">
        <v>45</v>
      </c>
      <c r="G97" s="32">
        <v>850</v>
      </c>
      <c r="H97" s="21">
        <v>1</v>
      </c>
      <c r="I97" s="28">
        <f t="shared" si="2"/>
        <v>1</v>
      </c>
      <c r="J97" s="29" t="str">
        <f t="shared" si="3"/>
        <v>OK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51"/>
    </row>
    <row r="98" spans="1:22" ht="45" x14ac:dyDescent="0.25">
      <c r="A98" s="78"/>
      <c r="B98" s="46">
        <v>11</v>
      </c>
      <c r="C98" s="45">
        <v>95</v>
      </c>
      <c r="D98" s="43" t="s">
        <v>127</v>
      </c>
      <c r="E98" s="42" t="s">
        <v>126</v>
      </c>
      <c r="F98" s="43" t="s">
        <v>45</v>
      </c>
      <c r="G98" s="32">
        <v>850</v>
      </c>
      <c r="H98" s="21">
        <v>1</v>
      </c>
      <c r="I98" s="28">
        <f t="shared" si="2"/>
        <v>1</v>
      </c>
      <c r="J98" s="29" t="str">
        <f t="shared" si="3"/>
        <v>OK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51"/>
    </row>
    <row r="99" spans="1:22" x14ac:dyDescent="0.25">
      <c r="A99" s="78"/>
      <c r="B99" s="66">
        <v>12</v>
      </c>
      <c r="C99" s="45">
        <v>96</v>
      </c>
      <c r="D99" s="68" t="s">
        <v>128</v>
      </c>
      <c r="E99" s="44" t="s">
        <v>129</v>
      </c>
      <c r="F99" s="43" t="s">
        <v>130</v>
      </c>
      <c r="G99" s="32">
        <v>1000</v>
      </c>
      <c r="H99" s="21">
        <v>5</v>
      </c>
      <c r="I99" s="28">
        <f t="shared" si="2"/>
        <v>5</v>
      </c>
      <c r="J99" s="29" t="str">
        <f t="shared" si="3"/>
        <v>OK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51"/>
    </row>
    <row r="100" spans="1:22" x14ac:dyDescent="0.25">
      <c r="A100" s="78"/>
      <c r="B100" s="67"/>
      <c r="C100" s="45">
        <v>97</v>
      </c>
      <c r="D100" s="68"/>
      <c r="E100" s="44" t="s">
        <v>131</v>
      </c>
      <c r="F100" s="43" t="s">
        <v>130</v>
      </c>
      <c r="G100" s="32">
        <v>500</v>
      </c>
      <c r="H100" s="21">
        <v>4</v>
      </c>
      <c r="I100" s="28">
        <f t="shared" si="2"/>
        <v>4</v>
      </c>
      <c r="J100" s="29" t="str">
        <f t="shared" si="3"/>
        <v>OK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51"/>
    </row>
    <row r="101" spans="1:22" x14ac:dyDescent="0.25">
      <c r="A101" s="78"/>
      <c r="B101" s="67"/>
      <c r="C101" s="45">
        <v>98</v>
      </c>
      <c r="D101" s="68"/>
      <c r="E101" s="44" t="s">
        <v>132</v>
      </c>
      <c r="F101" s="43" t="s">
        <v>130</v>
      </c>
      <c r="G101" s="32">
        <v>1000</v>
      </c>
      <c r="H101" s="21">
        <v>5</v>
      </c>
      <c r="I101" s="28">
        <f t="shared" si="2"/>
        <v>5</v>
      </c>
      <c r="J101" s="29" t="str">
        <f t="shared" si="3"/>
        <v>OK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51"/>
    </row>
    <row r="102" spans="1:22" x14ac:dyDescent="0.25">
      <c r="A102" s="78"/>
      <c r="B102" s="67"/>
      <c r="C102" s="45">
        <v>99</v>
      </c>
      <c r="D102" s="68"/>
      <c r="E102" s="44" t="s">
        <v>133</v>
      </c>
      <c r="F102" s="43" t="s">
        <v>130</v>
      </c>
      <c r="G102" s="32">
        <v>1000</v>
      </c>
      <c r="H102" s="21">
        <v>5</v>
      </c>
      <c r="I102" s="28">
        <f t="shared" si="2"/>
        <v>5</v>
      </c>
      <c r="J102" s="29" t="str">
        <f t="shared" si="3"/>
        <v>OK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51"/>
    </row>
    <row r="103" spans="1:22" ht="60" x14ac:dyDescent="0.25">
      <c r="A103" s="79"/>
      <c r="B103" s="50">
        <v>13</v>
      </c>
      <c r="C103" s="45">
        <v>100</v>
      </c>
      <c r="D103" s="47" t="s">
        <v>128</v>
      </c>
      <c r="E103" s="44" t="s">
        <v>134</v>
      </c>
      <c r="F103" s="43" t="s">
        <v>45</v>
      </c>
      <c r="G103" s="32">
        <v>3.5</v>
      </c>
      <c r="H103" s="21">
        <v>200</v>
      </c>
      <c r="I103" s="28">
        <f>H103-(SUM(K103:V103))</f>
        <v>200</v>
      </c>
      <c r="J103" s="29" t="str">
        <f t="shared" si="3"/>
        <v>OK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51"/>
    </row>
  </sheetData>
  <mergeCells count="37">
    <mergeCell ref="T1:T2"/>
    <mergeCell ref="U1:U2"/>
    <mergeCell ref="V1:V2"/>
    <mergeCell ref="A2:J2"/>
    <mergeCell ref="N1:N2"/>
    <mergeCell ref="O1:O2"/>
    <mergeCell ref="P1:P2"/>
    <mergeCell ref="Q1:Q2"/>
    <mergeCell ref="R1:R2"/>
    <mergeCell ref="S1:S2"/>
    <mergeCell ref="A1:C1"/>
    <mergeCell ref="D1:F1"/>
    <mergeCell ref="K1:K2"/>
    <mergeCell ref="L1:L2"/>
    <mergeCell ref="M1:M2"/>
    <mergeCell ref="G1:J1"/>
    <mergeCell ref="A4:A103"/>
    <mergeCell ref="B4:B9"/>
    <mergeCell ref="D4:D9"/>
    <mergeCell ref="B10:B15"/>
    <mergeCell ref="D10:D15"/>
    <mergeCell ref="B16:B29"/>
    <mergeCell ref="D16:D29"/>
    <mergeCell ref="B30:B36"/>
    <mergeCell ref="D30:D36"/>
    <mergeCell ref="B37:B50"/>
    <mergeCell ref="D37:D50"/>
    <mergeCell ref="B51:B58"/>
    <mergeCell ref="D51:D58"/>
    <mergeCell ref="B59:B64"/>
    <mergeCell ref="D59:D64"/>
    <mergeCell ref="B65:B74"/>
    <mergeCell ref="D65:D74"/>
    <mergeCell ref="B75:B96"/>
    <mergeCell ref="D75:D96"/>
    <mergeCell ref="B99:B102"/>
    <mergeCell ref="D99:D10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zoomScale="80" zoomScaleNormal="80" workbookViewId="0">
      <selection activeCell="M106" sqref="M106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27" style="30" customWidth="1"/>
    <col min="5" max="5" width="41.7109375" style="1" customWidth="1"/>
    <col min="6" max="6" width="11.28515625" style="1" customWidth="1"/>
    <col min="7" max="7" width="16.42578125" style="1" customWidth="1"/>
    <col min="8" max="8" width="13" style="1" bestFit="1" customWidth="1"/>
    <col min="9" max="9" width="13.7109375" style="18" customWidth="1"/>
    <col min="10" max="10" width="13.28515625" style="31" customWidth="1"/>
    <col min="11" max="11" width="15" style="15" bestFit="1" customWidth="1"/>
    <col min="12" max="12" width="17" style="15" bestFit="1" customWidth="1"/>
    <col min="13" max="16384" width="9.7109375" style="15"/>
  </cols>
  <sheetData>
    <row r="1" spans="1:12" ht="42.75" customHeight="1" x14ac:dyDescent="0.25">
      <c r="A1" s="73" t="s">
        <v>139</v>
      </c>
      <c r="B1" s="73"/>
      <c r="C1" s="73"/>
      <c r="D1" s="73" t="s">
        <v>39</v>
      </c>
      <c r="E1" s="73"/>
      <c r="F1" s="73"/>
      <c r="G1" s="73" t="s">
        <v>143</v>
      </c>
      <c r="H1" s="73"/>
      <c r="I1" s="73"/>
      <c r="J1" s="73"/>
      <c r="K1" s="73"/>
      <c r="L1" s="73"/>
    </row>
    <row r="2" spans="1:12" ht="31.5" customHeight="1" x14ac:dyDescent="0.25">
      <c r="A2" s="87" t="s">
        <v>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16" customFormat="1" ht="30" x14ac:dyDescent="0.2">
      <c r="A3" s="22" t="s">
        <v>2</v>
      </c>
      <c r="B3" s="22" t="s">
        <v>0</v>
      </c>
      <c r="C3" s="22" t="s">
        <v>34</v>
      </c>
      <c r="D3" s="23" t="s">
        <v>135</v>
      </c>
      <c r="E3" s="23" t="s">
        <v>136</v>
      </c>
      <c r="F3" s="23" t="s">
        <v>25</v>
      </c>
      <c r="G3" s="23" t="s">
        <v>138</v>
      </c>
      <c r="H3" s="52" t="s">
        <v>24</v>
      </c>
      <c r="I3" s="26" t="s">
        <v>26</v>
      </c>
      <c r="J3" s="22" t="s">
        <v>27</v>
      </c>
      <c r="K3" s="53" t="s">
        <v>28</v>
      </c>
      <c r="L3" s="53" t="s">
        <v>29</v>
      </c>
    </row>
    <row r="4" spans="1:12" x14ac:dyDescent="0.25">
      <c r="A4" s="77" t="s">
        <v>42</v>
      </c>
      <c r="B4" s="66">
        <v>1</v>
      </c>
      <c r="C4" s="45">
        <v>1</v>
      </c>
      <c r="D4" s="68" t="s">
        <v>43</v>
      </c>
      <c r="E4" s="44" t="s">
        <v>44</v>
      </c>
      <c r="F4" s="43" t="s">
        <v>45</v>
      </c>
      <c r="G4" s="32">
        <v>550</v>
      </c>
      <c r="H4" s="21">
        <f>Reitoria!H4+CEFID!H4+CERES!H4+CCT!H4</f>
        <v>6</v>
      </c>
      <c r="I4" s="28">
        <f>(Reitoria!H4-Reitoria!I4)+(CEFID!H4-CEFID!I4)+(CERES!H4-CERES!I4)+(CCT!H4-CCT!I4)</f>
        <v>1</v>
      </c>
      <c r="J4" s="54">
        <f>H4-I4</f>
        <v>5</v>
      </c>
      <c r="K4" s="55">
        <f>G4*H4</f>
        <v>3300</v>
      </c>
      <c r="L4" s="55">
        <f>G4*I4</f>
        <v>550</v>
      </c>
    </row>
    <row r="5" spans="1:12" s="20" customFormat="1" x14ac:dyDescent="0.25">
      <c r="A5" s="78"/>
      <c r="B5" s="67"/>
      <c r="C5" s="45">
        <v>2</v>
      </c>
      <c r="D5" s="68"/>
      <c r="E5" s="44" t="s">
        <v>46</v>
      </c>
      <c r="F5" s="43" t="s">
        <v>45</v>
      </c>
      <c r="G5" s="32">
        <v>50</v>
      </c>
      <c r="H5" s="21">
        <f>Reitoria!H5+CEFID!H5+CERES!H5+CCT!H5</f>
        <v>6</v>
      </c>
      <c r="I5" s="28">
        <f>(Reitoria!H5-Reitoria!I5)+(CEFID!H5-CEFID!I5)+(CERES!H5-CERES!I5)+(CCT!H5-CCT!I5)</f>
        <v>1</v>
      </c>
      <c r="J5" s="54">
        <f t="shared" ref="J5:J68" si="0">H5-I5</f>
        <v>5</v>
      </c>
      <c r="K5" s="55">
        <f t="shared" ref="K5:K68" si="1">G5*H5</f>
        <v>300</v>
      </c>
      <c r="L5" s="55">
        <f t="shared" ref="L5:L68" si="2">G5*I5</f>
        <v>50</v>
      </c>
    </row>
    <row r="6" spans="1:12" s="20" customFormat="1" x14ac:dyDescent="0.25">
      <c r="A6" s="78"/>
      <c r="B6" s="67"/>
      <c r="C6" s="45">
        <v>3</v>
      </c>
      <c r="D6" s="68"/>
      <c r="E6" s="44" t="s">
        <v>47</v>
      </c>
      <c r="F6" s="43" t="s">
        <v>45</v>
      </c>
      <c r="G6" s="32">
        <v>550</v>
      </c>
      <c r="H6" s="21">
        <f>Reitoria!H6+CEFID!H6+CERES!H6+CCT!H6</f>
        <v>6</v>
      </c>
      <c r="I6" s="28">
        <f>(Reitoria!H6-Reitoria!I6)+(CEFID!H6-CEFID!I6)+(CERES!H6-CERES!I6)+(CCT!H6-CCT!I6)</f>
        <v>0</v>
      </c>
      <c r="J6" s="54">
        <f t="shared" si="0"/>
        <v>6</v>
      </c>
      <c r="K6" s="55">
        <f t="shared" si="1"/>
        <v>3300</v>
      </c>
      <c r="L6" s="55">
        <f t="shared" si="2"/>
        <v>0</v>
      </c>
    </row>
    <row r="7" spans="1:12" s="20" customFormat="1" x14ac:dyDescent="0.25">
      <c r="A7" s="78"/>
      <c r="B7" s="67"/>
      <c r="C7" s="45">
        <v>4</v>
      </c>
      <c r="D7" s="68"/>
      <c r="E7" s="44" t="s">
        <v>48</v>
      </c>
      <c r="F7" s="43" t="s">
        <v>45</v>
      </c>
      <c r="G7" s="32">
        <v>800</v>
      </c>
      <c r="H7" s="21">
        <f>Reitoria!H7+CEFID!H7+CERES!H7+CCT!H7</f>
        <v>6</v>
      </c>
      <c r="I7" s="28">
        <f>(Reitoria!H7-Reitoria!I7)+(CEFID!H7-CEFID!I7)+(CERES!H7-CERES!I7)+(CCT!H7-CCT!I7)</f>
        <v>0</v>
      </c>
      <c r="J7" s="54">
        <f t="shared" si="0"/>
        <v>6</v>
      </c>
      <c r="K7" s="55">
        <f t="shared" si="1"/>
        <v>4800</v>
      </c>
      <c r="L7" s="55">
        <f t="shared" si="2"/>
        <v>0</v>
      </c>
    </row>
    <row r="8" spans="1:12" s="20" customFormat="1" x14ac:dyDescent="0.25">
      <c r="A8" s="78"/>
      <c r="B8" s="67"/>
      <c r="C8" s="45">
        <v>5</v>
      </c>
      <c r="D8" s="68"/>
      <c r="E8" s="44" t="s">
        <v>49</v>
      </c>
      <c r="F8" s="43" t="s">
        <v>50</v>
      </c>
      <c r="G8" s="32">
        <v>75.099999999999994</v>
      </c>
      <c r="H8" s="21">
        <f>Reitoria!H8+CEFID!H8+CERES!H8+CCT!H8</f>
        <v>36</v>
      </c>
      <c r="I8" s="28">
        <f>(Reitoria!H8-Reitoria!I8)+(CEFID!H8-CEFID!I8)+(CERES!H8-CERES!I8)+(CCT!H8-CCT!I8)</f>
        <v>0</v>
      </c>
      <c r="J8" s="54">
        <f t="shared" si="0"/>
        <v>36</v>
      </c>
      <c r="K8" s="55">
        <f t="shared" si="1"/>
        <v>2703.6</v>
      </c>
      <c r="L8" s="55">
        <f t="shared" si="2"/>
        <v>0</v>
      </c>
    </row>
    <row r="9" spans="1:12" s="20" customFormat="1" ht="30" x14ac:dyDescent="0.25">
      <c r="A9" s="78"/>
      <c r="B9" s="69"/>
      <c r="C9" s="45">
        <v>6</v>
      </c>
      <c r="D9" s="68"/>
      <c r="E9" s="44" t="s">
        <v>51</v>
      </c>
      <c r="F9" s="43" t="s">
        <v>45</v>
      </c>
      <c r="G9" s="32">
        <v>1515</v>
      </c>
      <c r="H9" s="21">
        <f>Reitoria!H9+CEFID!H9+CERES!H9+CCT!H9</f>
        <v>6</v>
      </c>
      <c r="I9" s="28">
        <f>(Reitoria!H9-Reitoria!I9)+(CEFID!H9-CEFID!I9)+(CERES!H9-CERES!I9)+(CCT!H9-CCT!I9)</f>
        <v>0</v>
      </c>
      <c r="J9" s="54">
        <f t="shared" si="0"/>
        <v>6</v>
      </c>
      <c r="K9" s="55">
        <f t="shared" si="1"/>
        <v>9090</v>
      </c>
      <c r="L9" s="55">
        <f t="shared" si="2"/>
        <v>0</v>
      </c>
    </row>
    <row r="10" spans="1:12" s="20" customFormat="1" x14ac:dyDescent="0.25">
      <c r="A10" s="78"/>
      <c r="B10" s="66">
        <v>2</v>
      </c>
      <c r="C10" s="45">
        <v>7</v>
      </c>
      <c r="D10" s="70" t="s">
        <v>52</v>
      </c>
      <c r="E10" s="42" t="s">
        <v>53</v>
      </c>
      <c r="F10" s="43" t="s">
        <v>45</v>
      </c>
      <c r="G10" s="32">
        <v>535</v>
      </c>
      <c r="H10" s="21">
        <f>Reitoria!H10+CEFID!H10+CERES!H10+CCT!H10</f>
        <v>2</v>
      </c>
      <c r="I10" s="28">
        <f>(Reitoria!H10-Reitoria!I10)+(CEFID!H10-CEFID!I10)+(CERES!H10-CERES!I10)+(CCT!H10-CCT!I10)</f>
        <v>0</v>
      </c>
      <c r="J10" s="54">
        <f t="shared" si="0"/>
        <v>2</v>
      </c>
      <c r="K10" s="55">
        <f t="shared" si="1"/>
        <v>1070</v>
      </c>
      <c r="L10" s="55">
        <f t="shared" si="2"/>
        <v>0</v>
      </c>
    </row>
    <row r="11" spans="1:12" s="20" customFormat="1" x14ac:dyDescent="0.25">
      <c r="A11" s="78"/>
      <c r="B11" s="67"/>
      <c r="C11" s="45">
        <v>8</v>
      </c>
      <c r="D11" s="71"/>
      <c r="E11" s="42" t="s">
        <v>54</v>
      </c>
      <c r="F11" s="43" t="s">
        <v>45</v>
      </c>
      <c r="G11" s="32">
        <v>90</v>
      </c>
      <c r="H11" s="21">
        <f>Reitoria!H11+CEFID!H11+CERES!H11+CCT!H11</f>
        <v>2</v>
      </c>
      <c r="I11" s="28">
        <f>(Reitoria!H11-Reitoria!I11)+(CEFID!H11-CEFID!I11)+(CERES!H11-CERES!I11)+(CCT!H11-CCT!I11)</f>
        <v>0</v>
      </c>
      <c r="J11" s="54">
        <f t="shared" si="0"/>
        <v>2</v>
      </c>
      <c r="K11" s="55">
        <f t="shared" si="1"/>
        <v>180</v>
      </c>
      <c r="L11" s="55">
        <f t="shared" si="2"/>
        <v>0</v>
      </c>
    </row>
    <row r="12" spans="1:12" x14ac:dyDescent="0.25">
      <c r="A12" s="78"/>
      <c r="B12" s="67"/>
      <c r="C12" s="45">
        <v>9</v>
      </c>
      <c r="D12" s="71"/>
      <c r="E12" s="42" t="s">
        <v>55</v>
      </c>
      <c r="F12" s="43" t="s">
        <v>45</v>
      </c>
      <c r="G12" s="32">
        <v>90</v>
      </c>
      <c r="H12" s="21">
        <f>Reitoria!H12+CEFID!H12+CERES!H12+CCT!H12</f>
        <v>2</v>
      </c>
      <c r="I12" s="28">
        <f>(Reitoria!H12-Reitoria!I12)+(CEFID!H12-CEFID!I12)+(CERES!H12-CERES!I12)+(CCT!H12-CCT!I12)</f>
        <v>0</v>
      </c>
      <c r="J12" s="54">
        <f t="shared" si="0"/>
        <v>2</v>
      </c>
      <c r="K12" s="55">
        <f t="shared" si="1"/>
        <v>180</v>
      </c>
      <c r="L12" s="55">
        <f t="shared" si="2"/>
        <v>0</v>
      </c>
    </row>
    <row r="13" spans="1:12" x14ac:dyDescent="0.25">
      <c r="A13" s="78"/>
      <c r="B13" s="67"/>
      <c r="C13" s="45">
        <v>10</v>
      </c>
      <c r="D13" s="71"/>
      <c r="E13" s="42" t="s">
        <v>56</v>
      </c>
      <c r="F13" s="43" t="s">
        <v>45</v>
      </c>
      <c r="G13" s="32">
        <v>100</v>
      </c>
      <c r="H13" s="21">
        <f>Reitoria!H13+CEFID!H13+CERES!H13+CCT!H13</f>
        <v>4</v>
      </c>
      <c r="I13" s="28">
        <f>(Reitoria!H13-Reitoria!I13)+(CEFID!H13-CEFID!I13)+(CERES!H13-CERES!I13)+(CCT!H13-CCT!I13)</f>
        <v>0</v>
      </c>
      <c r="J13" s="54">
        <f t="shared" si="0"/>
        <v>4</v>
      </c>
      <c r="K13" s="55">
        <f t="shared" si="1"/>
        <v>400</v>
      </c>
      <c r="L13" s="55">
        <f t="shared" si="2"/>
        <v>0</v>
      </c>
    </row>
    <row r="14" spans="1:12" x14ac:dyDescent="0.25">
      <c r="A14" s="78"/>
      <c r="B14" s="67"/>
      <c r="C14" s="45">
        <v>11</v>
      </c>
      <c r="D14" s="71"/>
      <c r="E14" s="42" t="s">
        <v>57</v>
      </c>
      <c r="F14" s="43" t="s">
        <v>45</v>
      </c>
      <c r="G14" s="32">
        <v>45</v>
      </c>
      <c r="H14" s="21">
        <f>Reitoria!H14+CEFID!H14+CERES!H14+CCT!H14</f>
        <v>8</v>
      </c>
      <c r="I14" s="28">
        <f>(Reitoria!H14-Reitoria!I14)+(CEFID!H14-CEFID!I14)+(CERES!H14-CERES!I14)+(CCT!H14-CCT!I14)</f>
        <v>0</v>
      </c>
      <c r="J14" s="54">
        <f t="shared" si="0"/>
        <v>8</v>
      </c>
      <c r="K14" s="55">
        <f t="shared" si="1"/>
        <v>360</v>
      </c>
      <c r="L14" s="55">
        <f t="shared" si="2"/>
        <v>0</v>
      </c>
    </row>
    <row r="15" spans="1:12" x14ac:dyDescent="0.25">
      <c r="A15" s="78"/>
      <c r="B15" s="69"/>
      <c r="C15" s="45">
        <v>12</v>
      </c>
      <c r="D15" s="71"/>
      <c r="E15" s="42" t="s">
        <v>58</v>
      </c>
      <c r="F15" s="43" t="s">
        <v>45</v>
      </c>
      <c r="G15" s="32">
        <v>90</v>
      </c>
      <c r="H15" s="21">
        <f>Reitoria!H15+CEFID!H15+CERES!H15+CCT!H15</f>
        <v>4</v>
      </c>
      <c r="I15" s="28">
        <f>(Reitoria!H15-Reitoria!I15)+(CEFID!H15-CEFID!I15)+(CERES!H15-CERES!I15)+(CCT!H15-CCT!I15)</f>
        <v>0</v>
      </c>
      <c r="J15" s="54">
        <f t="shared" si="0"/>
        <v>4</v>
      </c>
      <c r="K15" s="55">
        <f t="shared" si="1"/>
        <v>360</v>
      </c>
      <c r="L15" s="55">
        <f t="shared" si="2"/>
        <v>0</v>
      </c>
    </row>
    <row r="16" spans="1:12" x14ac:dyDescent="0.25">
      <c r="A16" s="78"/>
      <c r="B16" s="66">
        <v>3</v>
      </c>
      <c r="C16" s="45">
        <v>13</v>
      </c>
      <c r="D16" s="70" t="s">
        <v>59</v>
      </c>
      <c r="E16" s="42" t="s">
        <v>60</v>
      </c>
      <c r="F16" s="43" t="s">
        <v>45</v>
      </c>
      <c r="G16" s="32">
        <v>535</v>
      </c>
      <c r="H16" s="21">
        <f>Reitoria!H16+CEFID!H16+CERES!H16+CCT!H16</f>
        <v>7</v>
      </c>
      <c r="I16" s="28">
        <f>(Reitoria!H16-Reitoria!I16)+(CEFID!H16-CEFID!I16)+(CERES!H16-CERES!I16)+(CCT!H16-CCT!I16)</f>
        <v>4</v>
      </c>
      <c r="J16" s="54">
        <f t="shared" si="0"/>
        <v>3</v>
      </c>
      <c r="K16" s="55">
        <f t="shared" si="1"/>
        <v>3745</v>
      </c>
      <c r="L16" s="55">
        <f t="shared" si="2"/>
        <v>2140</v>
      </c>
    </row>
    <row r="17" spans="1:12" x14ac:dyDescent="0.25">
      <c r="A17" s="78"/>
      <c r="B17" s="67"/>
      <c r="C17" s="45">
        <v>14</v>
      </c>
      <c r="D17" s="71"/>
      <c r="E17" s="42" t="s">
        <v>61</v>
      </c>
      <c r="F17" s="43" t="s">
        <v>45</v>
      </c>
      <c r="G17" s="32">
        <v>65</v>
      </c>
      <c r="H17" s="21">
        <f>Reitoria!H17+CEFID!H17+CERES!H17+CCT!H17</f>
        <v>22</v>
      </c>
      <c r="I17" s="28">
        <f>(Reitoria!H17-Reitoria!I17)+(CEFID!H17-CEFID!I17)+(CERES!H17-CERES!I17)+(CCT!H17-CCT!I17)</f>
        <v>0</v>
      </c>
      <c r="J17" s="54">
        <f t="shared" si="0"/>
        <v>22</v>
      </c>
      <c r="K17" s="55">
        <f t="shared" si="1"/>
        <v>1430</v>
      </c>
      <c r="L17" s="55">
        <f t="shared" si="2"/>
        <v>0</v>
      </c>
    </row>
    <row r="18" spans="1:12" x14ac:dyDescent="0.25">
      <c r="A18" s="78"/>
      <c r="B18" s="67"/>
      <c r="C18" s="45">
        <v>15</v>
      </c>
      <c r="D18" s="71"/>
      <c r="E18" s="44" t="s">
        <v>62</v>
      </c>
      <c r="F18" s="43" t="s">
        <v>45</v>
      </c>
      <c r="G18" s="32">
        <v>750.75</v>
      </c>
      <c r="H18" s="21">
        <f>Reitoria!H18+CEFID!H18+CERES!H18+CCT!H18</f>
        <v>8</v>
      </c>
      <c r="I18" s="28">
        <f>(Reitoria!H18-Reitoria!I18)+(CEFID!H18-CEFID!I18)+(CERES!H18-CERES!I18)+(CCT!H18-CCT!I18)</f>
        <v>1</v>
      </c>
      <c r="J18" s="54">
        <f t="shared" si="0"/>
        <v>7</v>
      </c>
      <c r="K18" s="55">
        <f t="shared" si="1"/>
        <v>6006</v>
      </c>
      <c r="L18" s="55">
        <f t="shared" si="2"/>
        <v>750.75</v>
      </c>
    </row>
    <row r="19" spans="1:12" x14ac:dyDescent="0.25">
      <c r="A19" s="78"/>
      <c r="B19" s="67"/>
      <c r="C19" s="45">
        <v>16</v>
      </c>
      <c r="D19" s="71"/>
      <c r="E19" s="44" t="s">
        <v>63</v>
      </c>
      <c r="F19" s="43" t="s">
        <v>45</v>
      </c>
      <c r="G19" s="32">
        <v>1805.45</v>
      </c>
      <c r="H19" s="21">
        <f>Reitoria!H19+CEFID!H19+CERES!H19+CCT!H19</f>
        <v>11</v>
      </c>
      <c r="I19" s="28">
        <f>(Reitoria!H19-Reitoria!I19)+(CEFID!H19-CEFID!I19)+(CERES!H19-CERES!I19)+(CCT!H19-CCT!I19)</f>
        <v>5</v>
      </c>
      <c r="J19" s="54">
        <f t="shared" si="0"/>
        <v>6</v>
      </c>
      <c r="K19" s="55">
        <f t="shared" si="1"/>
        <v>19859.95</v>
      </c>
      <c r="L19" s="55">
        <f t="shared" si="2"/>
        <v>9027.25</v>
      </c>
    </row>
    <row r="20" spans="1:12" ht="30" x14ac:dyDescent="0.25">
      <c r="A20" s="78"/>
      <c r="B20" s="67"/>
      <c r="C20" s="45">
        <v>17</v>
      </c>
      <c r="D20" s="71"/>
      <c r="E20" s="44" t="s">
        <v>64</v>
      </c>
      <c r="F20" s="43" t="s">
        <v>45</v>
      </c>
      <c r="G20" s="32">
        <v>1749</v>
      </c>
      <c r="H20" s="21">
        <f>Reitoria!H20+CEFID!H20+CERES!H20+CCT!H20</f>
        <v>6</v>
      </c>
      <c r="I20" s="28">
        <f>(Reitoria!H20-Reitoria!I20)+(CEFID!H20-CEFID!I20)+(CERES!H20-CERES!I20)+(CCT!H20-CCT!I20)</f>
        <v>2</v>
      </c>
      <c r="J20" s="54">
        <f t="shared" si="0"/>
        <v>4</v>
      </c>
      <c r="K20" s="55">
        <f t="shared" si="1"/>
        <v>10494</v>
      </c>
      <c r="L20" s="55">
        <f t="shared" si="2"/>
        <v>3498</v>
      </c>
    </row>
    <row r="21" spans="1:12" x14ac:dyDescent="0.25">
      <c r="A21" s="78"/>
      <c r="B21" s="67"/>
      <c r="C21" s="45">
        <v>18</v>
      </c>
      <c r="D21" s="71"/>
      <c r="E21" s="44" t="s">
        <v>65</v>
      </c>
      <c r="F21" s="43" t="s">
        <v>45</v>
      </c>
      <c r="G21" s="32">
        <v>225</v>
      </c>
      <c r="H21" s="21">
        <f>Reitoria!H21+CEFID!H21+CERES!H21+CCT!H21</f>
        <v>13</v>
      </c>
      <c r="I21" s="28">
        <f>(Reitoria!H21-Reitoria!I21)+(CEFID!H21-CEFID!I21)+(CERES!H21-CERES!I21)+(CCT!H21-CCT!I21)</f>
        <v>0</v>
      </c>
      <c r="J21" s="54">
        <f t="shared" si="0"/>
        <v>13</v>
      </c>
      <c r="K21" s="55">
        <f t="shared" si="1"/>
        <v>2925</v>
      </c>
      <c r="L21" s="55">
        <f t="shared" si="2"/>
        <v>0</v>
      </c>
    </row>
    <row r="22" spans="1:12" x14ac:dyDescent="0.25">
      <c r="A22" s="78"/>
      <c r="B22" s="67"/>
      <c r="C22" s="45">
        <v>19</v>
      </c>
      <c r="D22" s="71"/>
      <c r="E22" s="44" t="s">
        <v>66</v>
      </c>
      <c r="F22" s="43" t="s">
        <v>45</v>
      </c>
      <c r="G22" s="32">
        <v>250</v>
      </c>
      <c r="H22" s="21">
        <f>Reitoria!H22+CEFID!H22+CERES!H22+CCT!H22</f>
        <v>11</v>
      </c>
      <c r="I22" s="28">
        <f>(Reitoria!H22-Reitoria!I22)+(CEFID!H22-CEFID!I22)+(CERES!H22-CERES!I22)+(CCT!H22-CCT!I22)</f>
        <v>0</v>
      </c>
      <c r="J22" s="54">
        <f t="shared" si="0"/>
        <v>11</v>
      </c>
      <c r="K22" s="55">
        <f t="shared" si="1"/>
        <v>2750</v>
      </c>
      <c r="L22" s="55">
        <f t="shared" si="2"/>
        <v>0</v>
      </c>
    </row>
    <row r="23" spans="1:12" x14ac:dyDescent="0.25">
      <c r="A23" s="78"/>
      <c r="B23" s="67"/>
      <c r="C23" s="45">
        <v>20</v>
      </c>
      <c r="D23" s="71"/>
      <c r="E23" s="44" t="s">
        <v>67</v>
      </c>
      <c r="F23" s="43" t="s">
        <v>45</v>
      </c>
      <c r="G23" s="32">
        <v>770</v>
      </c>
      <c r="H23" s="21">
        <f>Reitoria!H23+CEFID!H23+CERES!H23+CCT!H23</f>
        <v>11</v>
      </c>
      <c r="I23" s="28">
        <f>(Reitoria!H23-Reitoria!I23)+(CEFID!H23-CEFID!I23)+(CERES!H23-CERES!I23)+(CCT!H23-CCT!I23)</f>
        <v>0</v>
      </c>
      <c r="J23" s="54">
        <f t="shared" si="0"/>
        <v>11</v>
      </c>
      <c r="K23" s="55">
        <f t="shared" si="1"/>
        <v>8470</v>
      </c>
      <c r="L23" s="55">
        <f t="shared" si="2"/>
        <v>0</v>
      </c>
    </row>
    <row r="24" spans="1:12" x14ac:dyDescent="0.25">
      <c r="A24" s="78"/>
      <c r="B24" s="67"/>
      <c r="C24" s="45">
        <v>21</v>
      </c>
      <c r="D24" s="71"/>
      <c r="E24" s="44" t="s">
        <v>68</v>
      </c>
      <c r="F24" s="43" t="s">
        <v>45</v>
      </c>
      <c r="G24" s="32">
        <v>1500</v>
      </c>
      <c r="H24" s="21">
        <f>Reitoria!H24+CEFID!H24+CERES!H24+CCT!H24</f>
        <v>11</v>
      </c>
      <c r="I24" s="28">
        <f>(Reitoria!H24-Reitoria!I24)+(CEFID!H24-CEFID!I24)+(CERES!H24-CERES!I24)+(CCT!H24-CCT!I24)</f>
        <v>1</v>
      </c>
      <c r="J24" s="54">
        <f t="shared" si="0"/>
        <v>10</v>
      </c>
      <c r="K24" s="55">
        <f t="shared" si="1"/>
        <v>16500</v>
      </c>
      <c r="L24" s="55">
        <f t="shared" si="2"/>
        <v>1500</v>
      </c>
    </row>
    <row r="25" spans="1:12" ht="30" x14ac:dyDescent="0.25">
      <c r="A25" s="78"/>
      <c r="B25" s="67"/>
      <c r="C25" s="45">
        <v>22</v>
      </c>
      <c r="D25" s="71"/>
      <c r="E25" s="44" t="s">
        <v>69</v>
      </c>
      <c r="F25" s="43" t="s">
        <v>45</v>
      </c>
      <c r="G25" s="32">
        <v>2700</v>
      </c>
      <c r="H25" s="21">
        <f>Reitoria!H25+CEFID!H25+CERES!H25+CCT!H25</f>
        <v>11</v>
      </c>
      <c r="I25" s="28">
        <f>(Reitoria!H25-Reitoria!I25)+(CEFID!H25-CEFID!I25)+(CERES!H25-CERES!I25)+(CCT!H25-CCT!I25)</f>
        <v>0</v>
      </c>
      <c r="J25" s="54">
        <f t="shared" si="0"/>
        <v>11</v>
      </c>
      <c r="K25" s="55">
        <f t="shared" si="1"/>
        <v>29700</v>
      </c>
      <c r="L25" s="55">
        <f t="shared" si="2"/>
        <v>0</v>
      </c>
    </row>
    <row r="26" spans="1:12" x14ac:dyDescent="0.25">
      <c r="A26" s="78"/>
      <c r="B26" s="67"/>
      <c r="C26" s="45">
        <v>23</v>
      </c>
      <c r="D26" s="71"/>
      <c r="E26" s="44" t="s">
        <v>70</v>
      </c>
      <c r="F26" s="43" t="s">
        <v>45</v>
      </c>
      <c r="G26" s="32">
        <v>530</v>
      </c>
      <c r="H26" s="21">
        <f>Reitoria!H26+CEFID!H26+CERES!H26+CCT!H26</f>
        <v>11</v>
      </c>
      <c r="I26" s="28">
        <f>(Reitoria!H26-Reitoria!I26)+(CEFID!H26-CEFID!I26)+(CERES!H26-CERES!I26)+(CCT!H26-CCT!I26)</f>
        <v>0</v>
      </c>
      <c r="J26" s="54">
        <f t="shared" si="0"/>
        <v>11</v>
      </c>
      <c r="K26" s="55">
        <f t="shared" si="1"/>
        <v>5830</v>
      </c>
      <c r="L26" s="55">
        <f t="shared" si="2"/>
        <v>0</v>
      </c>
    </row>
    <row r="27" spans="1:12" x14ac:dyDescent="0.25">
      <c r="A27" s="78"/>
      <c r="B27" s="67"/>
      <c r="C27" s="45">
        <v>24</v>
      </c>
      <c r="D27" s="71"/>
      <c r="E27" s="44" t="s">
        <v>71</v>
      </c>
      <c r="F27" s="43" t="s">
        <v>45</v>
      </c>
      <c r="G27" s="32">
        <v>200</v>
      </c>
      <c r="H27" s="21">
        <f>Reitoria!H27+CEFID!H27+CERES!H27+CCT!H27</f>
        <v>11</v>
      </c>
      <c r="I27" s="28">
        <f>(Reitoria!H27-Reitoria!I27)+(CEFID!H27-CEFID!I27)+(CERES!H27-CERES!I27)+(CCT!H27-CCT!I27)</f>
        <v>0</v>
      </c>
      <c r="J27" s="54">
        <f t="shared" si="0"/>
        <v>11</v>
      </c>
      <c r="K27" s="55">
        <f t="shared" si="1"/>
        <v>2200</v>
      </c>
      <c r="L27" s="55">
        <f t="shared" si="2"/>
        <v>0</v>
      </c>
    </row>
    <row r="28" spans="1:12" x14ac:dyDescent="0.25">
      <c r="A28" s="78"/>
      <c r="B28" s="67"/>
      <c r="C28" s="45">
        <v>25</v>
      </c>
      <c r="D28" s="71"/>
      <c r="E28" s="44" t="s">
        <v>72</v>
      </c>
      <c r="F28" s="43" t="s">
        <v>45</v>
      </c>
      <c r="G28" s="32">
        <v>500</v>
      </c>
      <c r="H28" s="21">
        <f>Reitoria!H28+CEFID!H28+CERES!H28+CCT!H28</f>
        <v>11</v>
      </c>
      <c r="I28" s="28">
        <f>(Reitoria!H28-Reitoria!I28)+(CEFID!H28-CEFID!I28)+(CERES!H28-CERES!I28)+(CCT!H28-CCT!I28)</f>
        <v>8</v>
      </c>
      <c r="J28" s="54">
        <f t="shared" si="0"/>
        <v>3</v>
      </c>
      <c r="K28" s="55">
        <f t="shared" si="1"/>
        <v>5500</v>
      </c>
      <c r="L28" s="55">
        <f t="shared" si="2"/>
        <v>4000</v>
      </c>
    </row>
    <row r="29" spans="1:12" x14ac:dyDescent="0.25">
      <c r="A29" s="78"/>
      <c r="B29" s="69"/>
      <c r="C29" s="45">
        <v>26</v>
      </c>
      <c r="D29" s="72"/>
      <c r="E29" s="44" t="s">
        <v>73</v>
      </c>
      <c r="F29" s="43" t="s">
        <v>45</v>
      </c>
      <c r="G29" s="32">
        <v>110</v>
      </c>
      <c r="H29" s="21">
        <f>Reitoria!H29+CEFID!H29+CERES!H29+CCT!H29</f>
        <v>19</v>
      </c>
      <c r="I29" s="28">
        <f>(Reitoria!H29-Reitoria!I29)+(CEFID!H29-CEFID!I29)+(CERES!H29-CERES!I29)+(CCT!H29-CCT!I29)</f>
        <v>0</v>
      </c>
      <c r="J29" s="54">
        <f t="shared" si="0"/>
        <v>19</v>
      </c>
      <c r="K29" s="55">
        <f t="shared" si="1"/>
        <v>2090</v>
      </c>
      <c r="L29" s="55">
        <f t="shared" si="2"/>
        <v>0</v>
      </c>
    </row>
    <row r="30" spans="1:12" x14ac:dyDescent="0.25">
      <c r="A30" s="78"/>
      <c r="B30" s="66">
        <v>4</v>
      </c>
      <c r="C30" s="45">
        <v>27</v>
      </c>
      <c r="D30" s="68" t="s">
        <v>74</v>
      </c>
      <c r="E30" s="44" t="s">
        <v>75</v>
      </c>
      <c r="F30" s="43" t="s">
        <v>45</v>
      </c>
      <c r="G30" s="32">
        <v>25.01</v>
      </c>
      <c r="H30" s="21">
        <f>Reitoria!H30+CEFID!H30+CERES!H30+CCT!H30</f>
        <v>29</v>
      </c>
      <c r="I30" s="28">
        <f>(Reitoria!H30-Reitoria!I30)+(CEFID!H30-CEFID!I30)+(CERES!H30-CERES!I30)+(CCT!H30-CCT!I30)</f>
        <v>0</v>
      </c>
      <c r="J30" s="54">
        <f t="shared" si="0"/>
        <v>29</v>
      </c>
      <c r="K30" s="55">
        <f t="shared" si="1"/>
        <v>725.29000000000008</v>
      </c>
      <c r="L30" s="55">
        <f t="shared" si="2"/>
        <v>0</v>
      </c>
    </row>
    <row r="31" spans="1:12" ht="30" x14ac:dyDescent="0.25">
      <c r="A31" s="78"/>
      <c r="B31" s="67"/>
      <c r="C31" s="45">
        <v>28</v>
      </c>
      <c r="D31" s="68"/>
      <c r="E31" s="44" t="s">
        <v>76</v>
      </c>
      <c r="F31" s="48" t="s">
        <v>45</v>
      </c>
      <c r="G31" s="32">
        <v>55.02</v>
      </c>
      <c r="H31" s="21">
        <f>Reitoria!H31+CEFID!H31+CERES!H31+CCT!H31</f>
        <v>24</v>
      </c>
      <c r="I31" s="28">
        <f>(Reitoria!H31-Reitoria!I31)+(CEFID!H31-CEFID!I31)+(CERES!H31-CERES!I31)+(CCT!H31-CCT!I31)</f>
        <v>0</v>
      </c>
      <c r="J31" s="54">
        <f t="shared" si="0"/>
        <v>24</v>
      </c>
      <c r="K31" s="55">
        <f t="shared" si="1"/>
        <v>1320.48</v>
      </c>
      <c r="L31" s="55">
        <f t="shared" si="2"/>
        <v>0</v>
      </c>
    </row>
    <row r="32" spans="1:12" x14ac:dyDescent="0.25">
      <c r="A32" s="78"/>
      <c r="B32" s="67"/>
      <c r="C32" s="45">
        <v>29</v>
      </c>
      <c r="D32" s="68"/>
      <c r="E32" s="44" t="s">
        <v>77</v>
      </c>
      <c r="F32" s="43" t="s">
        <v>45</v>
      </c>
      <c r="G32" s="32">
        <v>60</v>
      </c>
      <c r="H32" s="21">
        <f>Reitoria!H32+CEFID!H32+CERES!H32+CCT!H32</f>
        <v>54</v>
      </c>
      <c r="I32" s="28">
        <f>(Reitoria!H32-Reitoria!I32)+(CEFID!H32-CEFID!I32)+(CERES!H32-CERES!I32)+(CCT!H32-CCT!I32)</f>
        <v>0</v>
      </c>
      <c r="J32" s="54">
        <f t="shared" si="0"/>
        <v>54</v>
      </c>
      <c r="K32" s="55">
        <f t="shared" si="1"/>
        <v>3240</v>
      </c>
      <c r="L32" s="55">
        <f t="shared" si="2"/>
        <v>0</v>
      </c>
    </row>
    <row r="33" spans="1:12" ht="30" x14ac:dyDescent="0.25">
      <c r="A33" s="78"/>
      <c r="B33" s="67"/>
      <c r="C33" s="45">
        <v>30</v>
      </c>
      <c r="D33" s="68"/>
      <c r="E33" s="44" t="s">
        <v>78</v>
      </c>
      <c r="F33" s="43" t="s">
        <v>45</v>
      </c>
      <c r="G33" s="32">
        <v>45</v>
      </c>
      <c r="H33" s="21">
        <f>Reitoria!H33+CEFID!H33+CERES!H33+CCT!H33</f>
        <v>24</v>
      </c>
      <c r="I33" s="28">
        <f>(Reitoria!H33-Reitoria!I33)+(CEFID!H33-CEFID!I33)+(CERES!H33-CERES!I33)+(CCT!H33-CCT!I33)</f>
        <v>0</v>
      </c>
      <c r="J33" s="54">
        <f t="shared" si="0"/>
        <v>24</v>
      </c>
      <c r="K33" s="55">
        <f t="shared" si="1"/>
        <v>1080</v>
      </c>
      <c r="L33" s="55">
        <f t="shared" si="2"/>
        <v>0</v>
      </c>
    </row>
    <row r="34" spans="1:12" x14ac:dyDescent="0.25">
      <c r="A34" s="78"/>
      <c r="B34" s="67"/>
      <c r="C34" s="45">
        <v>31</v>
      </c>
      <c r="D34" s="68"/>
      <c r="E34" s="44" t="s">
        <v>79</v>
      </c>
      <c r="F34" s="43" t="s">
        <v>45</v>
      </c>
      <c r="G34" s="32">
        <v>11</v>
      </c>
      <c r="H34" s="21">
        <f>Reitoria!H34+CEFID!H34+CERES!H34+CCT!H34</f>
        <v>24</v>
      </c>
      <c r="I34" s="28">
        <f>(Reitoria!H34-Reitoria!I34)+(CEFID!H34-CEFID!I34)+(CERES!H34-CERES!I34)+(CCT!H34-CCT!I34)</f>
        <v>0</v>
      </c>
      <c r="J34" s="54">
        <f t="shared" si="0"/>
        <v>24</v>
      </c>
      <c r="K34" s="55">
        <f t="shared" si="1"/>
        <v>264</v>
      </c>
      <c r="L34" s="55">
        <f t="shared" si="2"/>
        <v>0</v>
      </c>
    </row>
    <row r="35" spans="1:12" ht="30" x14ac:dyDescent="0.25">
      <c r="A35" s="78"/>
      <c r="B35" s="67"/>
      <c r="C35" s="45">
        <v>32</v>
      </c>
      <c r="D35" s="68"/>
      <c r="E35" s="44" t="s">
        <v>80</v>
      </c>
      <c r="F35" s="43" t="s">
        <v>45</v>
      </c>
      <c r="G35" s="32">
        <v>65</v>
      </c>
      <c r="H35" s="21">
        <f>Reitoria!H35+CEFID!H35+CERES!H35+CCT!H35</f>
        <v>24</v>
      </c>
      <c r="I35" s="28">
        <f>(Reitoria!H35-Reitoria!I35)+(CEFID!H35-CEFID!I35)+(CERES!H35-CERES!I35)+(CCT!H35-CCT!I35)</f>
        <v>0</v>
      </c>
      <c r="J35" s="54">
        <f t="shared" si="0"/>
        <v>24</v>
      </c>
      <c r="K35" s="55">
        <f t="shared" si="1"/>
        <v>1560</v>
      </c>
      <c r="L35" s="55">
        <f t="shared" si="2"/>
        <v>0</v>
      </c>
    </row>
    <row r="36" spans="1:12" x14ac:dyDescent="0.25">
      <c r="A36" s="78"/>
      <c r="B36" s="69"/>
      <c r="C36" s="45">
        <v>33</v>
      </c>
      <c r="D36" s="68"/>
      <c r="E36" s="44" t="s">
        <v>81</v>
      </c>
      <c r="F36" s="43" t="s">
        <v>45</v>
      </c>
      <c r="G36" s="32">
        <v>45</v>
      </c>
      <c r="H36" s="21">
        <f>Reitoria!H36+CEFID!H36+CERES!H36+CCT!H36</f>
        <v>28</v>
      </c>
      <c r="I36" s="28">
        <f>(Reitoria!H36-Reitoria!I36)+(CEFID!H36-CEFID!I36)+(CERES!H36-CERES!I36)+(CCT!H36-CCT!I36)</f>
        <v>0</v>
      </c>
      <c r="J36" s="54">
        <f t="shared" si="0"/>
        <v>28</v>
      </c>
      <c r="K36" s="55">
        <f t="shared" si="1"/>
        <v>1260</v>
      </c>
      <c r="L36" s="55">
        <f t="shared" si="2"/>
        <v>0</v>
      </c>
    </row>
    <row r="37" spans="1:12" x14ac:dyDescent="0.25">
      <c r="A37" s="78"/>
      <c r="B37" s="66">
        <v>5</v>
      </c>
      <c r="C37" s="45">
        <v>34</v>
      </c>
      <c r="D37" s="70" t="s">
        <v>82</v>
      </c>
      <c r="E37" s="42" t="s">
        <v>60</v>
      </c>
      <c r="F37" s="43" t="s">
        <v>45</v>
      </c>
      <c r="G37" s="32">
        <v>500</v>
      </c>
      <c r="H37" s="21">
        <f>Reitoria!H37+CEFID!H37+CERES!H37+CCT!H37</f>
        <v>2</v>
      </c>
      <c r="I37" s="28">
        <f>(Reitoria!H37-Reitoria!I37)+(CEFID!H37-CEFID!I37)+(CERES!H37-CERES!I37)+(CCT!H37-CCT!I37)</f>
        <v>0</v>
      </c>
      <c r="J37" s="54">
        <f t="shared" si="0"/>
        <v>2</v>
      </c>
      <c r="K37" s="55">
        <f t="shared" si="1"/>
        <v>1000</v>
      </c>
      <c r="L37" s="55">
        <f t="shared" si="2"/>
        <v>0</v>
      </c>
    </row>
    <row r="38" spans="1:12" x14ac:dyDescent="0.25">
      <c r="A38" s="78"/>
      <c r="B38" s="67"/>
      <c r="C38" s="45">
        <v>35</v>
      </c>
      <c r="D38" s="71"/>
      <c r="E38" s="42" t="s">
        <v>61</v>
      </c>
      <c r="F38" s="43" t="s">
        <v>45</v>
      </c>
      <c r="G38" s="32">
        <v>70</v>
      </c>
      <c r="H38" s="21">
        <f>Reitoria!H38+CEFID!H38+CERES!H38+CCT!H38</f>
        <v>2</v>
      </c>
      <c r="I38" s="28">
        <f>(Reitoria!H38-Reitoria!I38)+(CEFID!H38-CEFID!I38)+(CERES!H38-CERES!I38)+(CCT!H38-CCT!I38)</f>
        <v>0</v>
      </c>
      <c r="J38" s="54">
        <f t="shared" si="0"/>
        <v>2</v>
      </c>
      <c r="K38" s="55">
        <f t="shared" si="1"/>
        <v>140</v>
      </c>
      <c r="L38" s="55">
        <f t="shared" si="2"/>
        <v>0</v>
      </c>
    </row>
    <row r="39" spans="1:12" x14ac:dyDescent="0.25">
      <c r="A39" s="78"/>
      <c r="B39" s="67"/>
      <c r="C39" s="45">
        <v>36</v>
      </c>
      <c r="D39" s="71"/>
      <c r="E39" s="44" t="s">
        <v>62</v>
      </c>
      <c r="F39" s="43" t="s">
        <v>45</v>
      </c>
      <c r="G39" s="32">
        <v>800</v>
      </c>
      <c r="H39" s="21">
        <f>Reitoria!H39+CEFID!H39+CERES!H39+CCT!H39</f>
        <v>2</v>
      </c>
      <c r="I39" s="28">
        <f>(Reitoria!H39-Reitoria!I39)+(CEFID!H39-CEFID!I39)+(CERES!H39-CERES!I39)+(CCT!H39-CCT!I39)</f>
        <v>0</v>
      </c>
      <c r="J39" s="54">
        <f t="shared" si="0"/>
        <v>2</v>
      </c>
      <c r="K39" s="55">
        <f t="shared" si="1"/>
        <v>1600</v>
      </c>
      <c r="L39" s="55">
        <f t="shared" si="2"/>
        <v>0</v>
      </c>
    </row>
    <row r="40" spans="1:12" x14ac:dyDescent="0.25">
      <c r="A40" s="78"/>
      <c r="B40" s="67"/>
      <c r="C40" s="45">
        <v>37</v>
      </c>
      <c r="D40" s="71"/>
      <c r="E40" s="44" t="s">
        <v>63</v>
      </c>
      <c r="F40" s="43" t="s">
        <v>45</v>
      </c>
      <c r="G40" s="32">
        <v>2100</v>
      </c>
      <c r="H40" s="21">
        <f>Reitoria!H40+CEFID!H40+CERES!H40+CCT!H40</f>
        <v>2</v>
      </c>
      <c r="I40" s="28">
        <f>(Reitoria!H40-Reitoria!I40)+(CEFID!H40-CEFID!I40)+(CERES!H40-CERES!I40)+(CCT!H40-CCT!I40)</f>
        <v>0</v>
      </c>
      <c r="J40" s="54">
        <f t="shared" si="0"/>
        <v>2</v>
      </c>
      <c r="K40" s="55">
        <f t="shared" si="1"/>
        <v>4200</v>
      </c>
      <c r="L40" s="55">
        <f t="shared" si="2"/>
        <v>0</v>
      </c>
    </row>
    <row r="41" spans="1:12" ht="30" x14ac:dyDescent="0.25">
      <c r="A41" s="78"/>
      <c r="B41" s="67"/>
      <c r="C41" s="45">
        <v>38</v>
      </c>
      <c r="D41" s="71"/>
      <c r="E41" s="44" t="s">
        <v>64</v>
      </c>
      <c r="F41" s="43" t="s">
        <v>45</v>
      </c>
      <c r="G41" s="32">
        <v>1690</v>
      </c>
      <c r="H41" s="21">
        <f>Reitoria!H41+CEFID!H41+CERES!H41+CCT!H41</f>
        <v>2</v>
      </c>
      <c r="I41" s="28">
        <f>(Reitoria!H41-Reitoria!I41)+(CEFID!H41-CEFID!I41)+(CERES!H41-CERES!I41)+(CCT!H41-CCT!I41)</f>
        <v>0</v>
      </c>
      <c r="J41" s="54">
        <f t="shared" si="0"/>
        <v>2</v>
      </c>
      <c r="K41" s="55">
        <f t="shared" si="1"/>
        <v>3380</v>
      </c>
      <c r="L41" s="55">
        <f t="shared" si="2"/>
        <v>0</v>
      </c>
    </row>
    <row r="42" spans="1:12" x14ac:dyDescent="0.25">
      <c r="A42" s="78"/>
      <c r="B42" s="67"/>
      <c r="C42" s="45">
        <v>39</v>
      </c>
      <c r="D42" s="71"/>
      <c r="E42" s="44" t="s">
        <v>65</v>
      </c>
      <c r="F42" s="43" t="s">
        <v>45</v>
      </c>
      <c r="G42" s="32">
        <v>90</v>
      </c>
      <c r="H42" s="21">
        <f>Reitoria!H42+CEFID!H42+CERES!H42+CCT!H42</f>
        <v>2</v>
      </c>
      <c r="I42" s="28">
        <f>(Reitoria!H42-Reitoria!I42)+(CEFID!H42-CEFID!I42)+(CERES!H42-CERES!I42)+(CCT!H42-CCT!I42)</f>
        <v>0</v>
      </c>
      <c r="J42" s="54">
        <f t="shared" si="0"/>
        <v>2</v>
      </c>
      <c r="K42" s="55">
        <f t="shared" si="1"/>
        <v>180</v>
      </c>
      <c r="L42" s="55">
        <f t="shared" si="2"/>
        <v>0</v>
      </c>
    </row>
    <row r="43" spans="1:12" x14ac:dyDescent="0.25">
      <c r="A43" s="78"/>
      <c r="B43" s="67"/>
      <c r="C43" s="45">
        <v>40</v>
      </c>
      <c r="D43" s="71"/>
      <c r="E43" s="44" t="s">
        <v>66</v>
      </c>
      <c r="F43" s="43" t="s">
        <v>45</v>
      </c>
      <c r="G43" s="32">
        <v>300</v>
      </c>
      <c r="H43" s="21">
        <f>Reitoria!H43+CEFID!H43+CERES!H43+CCT!H43</f>
        <v>2</v>
      </c>
      <c r="I43" s="28">
        <f>(Reitoria!H43-Reitoria!I43)+(CEFID!H43-CEFID!I43)+(CERES!H43-CERES!I43)+(CCT!H43-CCT!I43)</f>
        <v>0</v>
      </c>
      <c r="J43" s="54">
        <f t="shared" si="0"/>
        <v>2</v>
      </c>
      <c r="K43" s="55">
        <f t="shared" si="1"/>
        <v>600</v>
      </c>
      <c r="L43" s="55">
        <f t="shared" si="2"/>
        <v>0</v>
      </c>
    </row>
    <row r="44" spans="1:12" x14ac:dyDescent="0.25">
      <c r="A44" s="78"/>
      <c r="B44" s="67"/>
      <c r="C44" s="45">
        <v>41</v>
      </c>
      <c r="D44" s="71"/>
      <c r="E44" s="44" t="s">
        <v>67</v>
      </c>
      <c r="F44" s="43" t="s">
        <v>45</v>
      </c>
      <c r="G44" s="32">
        <v>850</v>
      </c>
      <c r="H44" s="21">
        <f>Reitoria!H44+CEFID!H44+CERES!H44+CCT!H44</f>
        <v>2</v>
      </c>
      <c r="I44" s="28">
        <f>(Reitoria!H44-Reitoria!I44)+(CEFID!H44-CEFID!I44)+(CERES!H44-CERES!I44)+(CCT!H44-CCT!I44)</f>
        <v>0</v>
      </c>
      <c r="J44" s="54">
        <f t="shared" si="0"/>
        <v>2</v>
      </c>
      <c r="K44" s="55">
        <f t="shared" si="1"/>
        <v>1700</v>
      </c>
      <c r="L44" s="55">
        <f t="shared" si="2"/>
        <v>0</v>
      </c>
    </row>
    <row r="45" spans="1:12" x14ac:dyDescent="0.25">
      <c r="A45" s="78"/>
      <c r="B45" s="67"/>
      <c r="C45" s="45">
        <v>42</v>
      </c>
      <c r="D45" s="71"/>
      <c r="E45" s="44" t="s">
        <v>68</v>
      </c>
      <c r="F45" s="43" t="s">
        <v>45</v>
      </c>
      <c r="G45" s="32">
        <v>1650</v>
      </c>
      <c r="H45" s="21">
        <f>Reitoria!H45+CEFID!H45+CERES!H45+CCT!H45</f>
        <v>2</v>
      </c>
      <c r="I45" s="28">
        <f>(Reitoria!H45-Reitoria!I45)+(CEFID!H45-CEFID!I45)+(CERES!H45-CERES!I45)+(CCT!H45-CCT!I45)</f>
        <v>0</v>
      </c>
      <c r="J45" s="54">
        <f t="shared" si="0"/>
        <v>2</v>
      </c>
      <c r="K45" s="55">
        <f t="shared" si="1"/>
        <v>3300</v>
      </c>
      <c r="L45" s="55">
        <f t="shared" si="2"/>
        <v>0</v>
      </c>
    </row>
    <row r="46" spans="1:12" ht="30" x14ac:dyDescent="0.25">
      <c r="A46" s="78"/>
      <c r="B46" s="67"/>
      <c r="C46" s="45">
        <v>43</v>
      </c>
      <c r="D46" s="71"/>
      <c r="E46" s="44" t="s">
        <v>69</v>
      </c>
      <c r="F46" s="43" t="s">
        <v>45</v>
      </c>
      <c r="G46" s="32">
        <v>2650</v>
      </c>
      <c r="H46" s="21">
        <f>Reitoria!H46+CEFID!H46+CERES!H46+CCT!H46</f>
        <v>2</v>
      </c>
      <c r="I46" s="28">
        <f>(Reitoria!H46-Reitoria!I46)+(CEFID!H46-CEFID!I46)+(CERES!H46-CERES!I46)+(CCT!H46-CCT!I46)</f>
        <v>0</v>
      </c>
      <c r="J46" s="54">
        <f t="shared" si="0"/>
        <v>2</v>
      </c>
      <c r="K46" s="55">
        <f t="shared" si="1"/>
        <v>5300</v>
      </c>
      <c r="L46" s="55">
        <f t="shared" si="2"/>
        <v>0</v>
      </c>
    </row>
    <row r="47" spans="1:12" x14ac:dyDescent="0.25">
      <c r="A47" s="78"/>
      <c r="B47" s="67"/>
      <c r="C47" s="45">
        <v>44</v>
      </c>
      <c r="D47" s="71"/>
      <c r="E47" s="44" t="s">
        <v>70</v>
      </c>
      <c r="F47" s="43" t="s">
        <v>45</v>
      </c>
      <c r="G47" s="32">
        <v>520</v>
      </c>
      <c r="H47" s="21">
        <f>Reitoria!H47+CEFID!H47+CERES!H47+CCT!H47</f>
        <v>2</v>
      </c>
      <c r="I47" s="28">
        <f>(Reitoria!H47-Reitoria!I47)+(CEFID!H47-CEFID!I47)+(CERES!H47-CERES!I47)+(CCT!H47-CCT!I47)</f>
        <v>0</v>
      </c>
      <c r="J47" s="54">
        <f t="shared" si="0"/>
        <v>2</v>
      </c>
      <c r="K47" s="55">
        <f t="shared" si="1"/>
        <v>1040</v>
      </c>
      <c r="L47" s="55">
        <f t="shared" si="2"/>
        <v>0</v>
      </c>
    </row>
    <row r="48" spans="1:12" x14ac:dyDescent="0.25">
      <c r="A48" s="78"/>
      <c r="B48" s="67"/>
      <c r="C48" s="45">
        <v>45</v>
      </c>
      <c r="D48" s="71"/>
      <c r="E48" s="44" t="s">
        <v>71</v>
      </c>
      <c r="F48" s="43" t="s">
        <v>45</v>
      </c>
      <c r="G48" s="32">
        <v>200</v>
      </c>
      <c r="H48" s="21">
        <f>Reitoria!H48+CEFID!H48+CERES!H48+CCT!H48</f>
        <v>2</v>
      </c>
      <c r="I48" s="28">
        <f>(Reitoria!H48-Reitoria!I48)+(CEFID!H48-CEFID!I48)+(CERES!H48-CERES!I48)+(CCT!H48-CCT!I48)</f>
        <v>0</v>
      </c>
      <c r="J48" s="54">
        <f t="shared" si="0"/>
        <v>2</v>
      </c>
      <c r="K48" s="55">
        <f t="shared" si="1"/>
        <v>400</v>
      </c>
      <c r="L48" s="55">
        <f t="shared" si="2"/>
        <v>0</v>
      </c>
    </row>
    <row r="49" spans="1:12" x14ac:dyDescent="0.25">
      <c r="A49" s="78"/>
      <c r="B49" s="67"/>
      <c r="C49" s="45">
        <v>46</v>
      </c>
      <c r="D49" s="71"/>
      <c r="E49" s="44" t="s">
        <v>72</v>
      </c>
      <c r="F49" s="43" t="s">
        <v>45</v>
      </c>
      <c r="G49" s="32">
        <v>620</v>
      </c>
      <c r="H49" s="21">
        <f>Reitoria!H49+CEFID!H49+CERES!H49+CCT!H49</f>
        <v>2</v>
      </c>
      <c r="I49" s="28">
        <f>(Reitoria!H49-Reitoria!I49)+(CEFID!H49-CEFID!I49)+(CERES!H49-CERES!I49)+(CCT!H49-CCT!I49)</f>
        <v>0</v>
      </c>
      <c r="J49" s="54">
        <f t="shared" si="0"/>
        <v>2</v>
      </c>
      <c r="K49" s="55">
        <f t="shared" si="1"/>
        <v>1240</v>
      </c>
      <c r="L49" s="55">
        <f t="shared" si="2"/>
        <v>0</v>
      </c>
    </row>
    <row r="50" spans="1:12" x14ac:dyDescent="0.25">
      <c r="A50" s="78"/>
      <c r="B50" s="69"/>
      <c r="C50" s="45">
        <v>47</v>
      </c>
      <c r="D50" s="72"/>
      <c r="E50" s="44" t="s">
        <v>73</v>
      </c>
      <c r="F50" s="43" t="s">
        <v>45</v>
      </c>
      <c r="G50" s="32">
        <v>110</v>
      </c>
      <c r="H50" s="21">
        <f>Reitoria!H50+CEFID!H50+CERES!H50+CCT!H50</f>
        <v>2</v>
      </c>
      <c r="I50" s="28">
        <f>(Reitoria!H50-Reitoria!I50)+(CEFID!H50-CEFID!I50)+(CERES!H50-CERES!I50)+(CCT!H50-CCT!I50)</f>
        <v>0</v>
      </c>
      <c r="J50" s="54">
        <f t="shared" si="0"/>
        <v>2</v>
      </c>
      <c r="K50" s="55">
        <f t="shared" si="1"/>
        <v>220</v>
      </c>
      <c r="L50" s="55">
        <f t="shared" si="2"/>
        <v>0</v>
      </c>
    </row>
    <row r="51" spans="1:12" x14ac:dyDescent="0.25">
      <c r="A51" s="78"/>
      <c r="B51" s="66">
        <v>6</v>
      </c>
      <c r="C51" s="45">
        <v>48</v>
      </c>
      <c r="D51" s="68" t="s">
        <v>83</v>
      </c>
      <c r="E51" s="42" t="s">
        <v>84</v>
      </c>
      <c r="F51" s="43" t="s">
        <v>45</v>
      </c>
      <c r="G51" s="32">
        <v>530</v>
      </c>
      <c r="H51" s="21">
        <f>Reitoria!H51+CEFID!H51+CERES!H51+CCT!H51</f>
        <v>2</v>
      </c>
      <c r="I51" s="28">
        <f>(Reitoria!H51-Reitoria!I51)+(CEFID!H51-CEFID!I51)+(CERES!H51-CERES!I51)+(CCT!H51-CCT!I51)</f>
        <v>0</v>
      </c>
      <c r="J51" s="54">
        <f t="shared" si="0"/>
        <v>2</v>
      </c>
      <c r="K51" s="55">
        <f t="shared" si="1"/>
        <v>1060</v>
      </c>
      <c r="L51" s="55">
        <f t="shared" si="2"/>
        <v>0</v>
      </c>
    </row>
    <row r="52" spans="1:12" x14ac:dyDescent="0.25">
      <c r="A52" s="78"/>
      <c r="B52" s="67"/>
      <c r="C52" s="45">
        <v>49</v>
      </c>
      <c r="D52" s="68"/>
      <c r="E52" s="42" t="s">
        <v>85</v>
      </c>
      <c r="F52" s="43" t="s">
        <v>45</v>
      </c>
      <c r="G52" s="32">
        <v>530</v>
      </c>
      <c r="H52" s="21">
        <f>Reitoria!H52+CEFID!H52+CERES!H52+CCT!H52</f>
        <v>2</v>
      </c>
      <c r="I52" s="28">
        <f>(Reitoria!H52-Reitoria!I52)+(CEFID!H52-CEFID!I52)+(CERES!H52-CERES!I52)+(CCT!H52-CCT!I52)</f>
        <v>0</v>
      </c>
      <c r="J52" s="54">
        <f t="shared" si="0"/>
        <v>2</v>
      </c>
      <c r="K52" s="55">
        <f t="shared" si="1"/>
        <v>1060</v>
      </c>
      <c r="L52" s="55">
        <f t="shared" si="2"/>
        <v>0</v>
      </c>
    </row>
    <row r="53" spans="1:12" x14ac:dyDescent="0.25">
      <c r="A53" s="78"/>
      <c r="B53" s="67"/>
      <c r="C53" s="45">
        <v>50</v>
      </c>
      <c r="D53" s="68"/>
      <c r="E53" s="42" t="s">
        <v>86</v>
      </c>
      <c r="F53" s="43" t="s">
        <v>45</v>
      </c>
      <c r="G53" s="32">
        <v>29</v>
      </c>
      <c r="H53" s="21">
        <f>Reitoria!H53+CEFID!H53+CERES!H53+CCT!H53</f>
        <v>2</v>
      </c>
      <c r="I53" s="28">
        <f>(Reitoria!H53-Reitoria!I53)+(CEFID!H53-CEFID!I53)+(CERES!H53-CERES!I53)+(CCT!H53-CCT!I53)</f>
        <v>0</v>
      </c>
      <c r="J53" s="54">
        <f t="shared" si="0"/>
        <v>2</v>
      </c>
      <c r="K53" s="55">
        <f t="shared" si="1"/>
        <v>58</v>
      </c>
      <c r="L53" s="55">
        <f t="shared" si="2"/>
        <v>0</v>
      </c>
    </row>
    <row r="54" spans="1:12" x14ac:dyDescent="0.25">
      <c r="A54" s="78"/>
      <c r="B54" s="67"/>
      <c r="C54" s="45">
        <v>51</v>
      </c>
      <c r="D54" s="68"/>
      <c r="E54" s="42" t="s">
        <v>87</v>
      </c>
      <c r="F54" s="43" t="s">
        <v>45</v>
      </c>
      <c r="G54" s="32">
        <v>50</v>
      </c>
      <c r="H54" s="21">
        <f>Reitoria!H54+CEFID!H54+CERES!H54+CCT!H54</f>
        <v>2</v>
      </c>
      <c r="I54" s="28">
        <f>(Reitoria!H54-Reitoria!I54)+(CEFID!H54-CEFID!I54)+(CERES!H54-CERES!I54)+(CCT!H54-CCT!I54)</f>
        <v>0</v>
      </c>
      <c r="J54" s="54">
        <f t="shared" si="0"/>
        <v>2</v>
      </c>
      <c r="K54" s="55">
        <f t="shared" si="1"/>
        <v>100</v>
      </c>
      <c r="L54" s="55">
        <f t="shared" si="2"/>
        <v>0</v>
      </c>
    </row>
    <row r="55" spans="1:12" x14ac:dyDescent="0.25">
      <c r="A55" s="78"/>
      <c r="B55" s="67"/>
      <c r="C55" s="45">
        <v>52</v>
      </c>
      <c r="D55" s="68"/>
      <c r="E55" s="42" t="s">
        <v>88</v>
      </c>
      <c r="F55" s="43" t="s">
        <v>45</v>
      </c>
      <c r="G55" s="32">
        <v>146</v>
      </c>
      <c r="H55" s="21">
        <f>Reitoria!H55+CEFID!H55+CERES!H55+CCT!H55</f>
        <v>2</v>
      </c>
      <c r="I55" s="28">
        <f>(Reitoria!H55-Reitoria!I55)+(CEFID!H55-CEFID!I55)+(CERES!H55-CERES!I55)+(CCT!H55-CCT!I55)</f>
        <v>0</v>
      </c>
      <c r="J55" s="54">
        <f t="shared" si="0"/>
        <v>2</v>
      </c>
      <c r="K55" s="55">
        <f t="shared" si="1"/>
        <v>292</v>
      </c>
      <c r="L55" s="55">
        <f t="shared" si="2"/>
        <v>0</v>
      </c>
    </row>
    <row r="56" spans="1:12" x14ac:dyDescent="0.25">
      <c r="A56" s="78"/>
      <c r="B56" s="67"/>
      <c r="C56" s="45">
        <v>53</v>
      </c>
      <c r="D56" s="68"/>
      <c r="E56" s="42" t="s">
        <v>89</v>
      </c>
      <c r="F56" s="43" t="s">
        <v>45</v>
      </c>
      <c r="G56" s="32">
        <v>35</v>
      </c>
      <c r="H56" s="21">
        <f>Reitoria!H56+CEFID!H56+CERES!H56+CCT!H56</f>
        <v>2</v>
      </c>
      <c r="I56" s="28">
        <f>(Reitoria!H56-Reitoria!I56)+(CEFID!H56-CEFID!I56)+(CERES!H56-CERES!I56)+(CCT!H56-CCT!I56)</f>
        <v>0</v>
      </c>
      <c r="J56" s="54">
        <f t="shared" si="0"/>
        <v>2</v>
      </c>
      <c r="K56" s="55">
        <f t="shared" si="1"/>
        <v>70</v>
      </c>
      <c r="L56" s="55">
        <f t="shared" si="2"/>
        <v>0</v>
      </c>
    </row>
    <row r="57" spans="1:12" x14ac:dyDescent="0.25">
      <c r="A57" s="78"/>
      <c r="B57" s="67"/>
      <c r="C57" s="45">
        <v>54</v>
      </c>
      <c r="D57" s="68"/>
      <c r="E57" s="42" t="s">
        <v>90</v>
      </c>
      <c r="F57" s="43" t="s">
        <v>50</v>
      </c>
      <c r="G57" s="32">
        <v>80</v>
      </c>
      <c r="H57" s="21">
        <f>Reitoria!H57+CEFID!H57+CERES!H57+CCT!H57</f>
        <v>2</v>
      </c>
      <c r="I57" s="28">
        <f>(Reitoria!H57-Reitoria!I57)+(CEFID!H57-CEFID!I57)+(CERES!H57-CERES!I57)+(CCT!H57-CCT!I57)</f>
        <v>0</v>
      </c>
      <c r="J57" s="54">
        <f t="shared" si="0"/>
        <v>2</v>
      </c>
      <c r="K57" s="55">
        <f t="shared" si="1"/>
        <v>160</v>
      </c>
      <c r="L57" s="55">
        <f t="shared" si="2"/>
        <v>0</v>
      </c>
    </row>
    <row r="58" spans="1:12" x14ac:dyDescent="0.25">
      <c r="A58" s="78"/>
      <c r="B58" s="69"/>
      <c r="C58" s="45">
        <v>55</v>
      </c>
      <c r="D58" s="68"/>
      <c r="E58" s="42" t="s">
        <v>91</v>
      </c>
      <c r="F58" s="43" t="s">
        <v>50</v>
      </c>
      <c r="G58" s="32">
        <v>100</v>
      </c>
      <c r="H58" s="21">
        <f>Reitoria!H58+CEFID!H58+CERES!H58+CCT!H58</f>
        <v>2</v>
      </c>
      <c r="I58" s="28">
        <f>(Reitoria!H58-Reitoria!I58)+(CEFID!H58-CEFID!I58)+(CERES!H58-CERES!I58)+(CCT!H58-CCT!I58)</f>
        <v>0</v>
      </c>
      <c r="J58" s="54">
        <f t="shared" si="0"/>
        <v>2</v>
      </c>
      <c r="K58" s="55">
        <f t="shared" si="1"/>
        <v>200</v>
      </c>
      <c r="L58" s="55">
        <f t="shared" si="2"/>
        <v>0</v>
      </c>
    </row>
    <row r="59" spans="1:12" x14ac:dyDescent="0.25">
      <c r="A59" s="78"/>
      <c r="B59" s="66">
        <v>7</v>
      </c>
      <c r="C59" s="45">
        <v>56</v>
      </c>
      <c r="D59" s="68" t="s">
        <v>92</v>
      </c>
      <c r="E59" s="42" t="s">
        <v>93</v>
      </c>
      <c r="F59" s="43" t="s">
        <v>45</v>
      </c>
      <c r="G59" s="32">
        <v>145</v>
      </c>
      <c r="H59" s="21">
        <f>Reitoria!H59+CEFID!H59+CERES!H59+CCT!H59</f>
        <v>4</v>
      </c>
      <c r="I59" s="28">
        <f>(Reitoria!H59-Reitoria!I59)+(CEFID!H59-CEFID!I59)+(CERES!H59-CERES!I59)+(CCT!H59-CCT!I59)</f>
        <v>0</v>
      </c>
      <c r="J59" s="54">
        <f t="shared" si="0"/>
        <v>4</v>
      </c>
      <c r="K59" s="55">
        <f t="shared" si="1"/>
        <v>580</v>
      </c>
      <c r="L59" s="55">
        <f t="shared" si="2"/>
        <v>0</v>
      </c>
    </row>
    <row r="60" spans="1:12" x14ac:dyDescent="0.25">
      <c r="A60" s="78"/>
      <c r="B60" s="67"/>
      <c r="C60" s="45">
        <v>57</v>
      </c>
      <c r="D60" s="68"/>
      <c r="E60" s="42" t="s">
        <v>94</v>
      </c>
      <c r="F60" s="43" t="s">
        <v>45</v>
      </c>
      <c r="G60" s="32">
        <v>45</v>
      </c>
      <c r="H60" s="21">
        <f>Reitoria!H60+CEFID!H60+CERES!H60+CCT!H60</f>
        <v>8</v>
      </c>
      <c r="I60" s="28">
        <f>(Reitoria!H60-Reitoria!I60)+(CEFID!H60-CEFID!I60)+(CERES!H60-CERES!I60)+(CCT!H60-CCT!I60)</f>
        <v>0</v>
      </c>
      <c r="J60" s="54">
        <f t="shared" si="0"/>
        <v>8</v>
      </c>
      <c r="K60" s="55">
        <f t="shared" si="1"/>
        <v>360</v>
      </c>
      <c r="L60" s="55">
        <f t="shared" si="2"/>
        <v>0</v>
      </c>
    </row>
    <row r="61" spans="1:12" x14ac:dyDescent="0.25">
      <c r="A61" s="78"/>
      <c r="B61" s="67"/>
      <c r="C61" s="45">
        <v>58</v>
      </c>
      <c r="D61" s="68"/>
      <c r="E61" s="42" t="s">
        <v>95</v>
      </c>
      <c r="F61" s="43" t="s">
        <v>45</v>
      </c>
      <c r="G61" s="32">
        <v>550</v>
      </c>
      <c r="H61" s="21">
        <f>Reitoria!H61+CEFID!H61+CERES!H61+CCT!H61</f>
        <v>2</v>
      </c>
      <c r="I61" s="28">
        <f>(Reitoria!H61-Reitoria!I61)+(CEFID!H61-CEFID!I61)+(CERES!H61-CERES!I61)+(CCT!H61-CCT!I61)</f>
        <v>0</v>
      </c>
      <c r="J61" s="54">
        <f t="shared" si="0"/>
        <v>2</v>
      </c>
      <c r="K61" s="55">
        <f t="shared" si="1"/>
        <v>1100</v>
      </c>
      <c r="L61" s="55">
        <f t="shared" si="2"/>
        <v>0</v>
      </c>
    </row>
    <row r="62" spans="1:12" x14ac:dyDescent="0.25">
      <c r="A62" s="78"/>
      <c r="B62" s="67"/>
      <c r="C62" s="45">
        <v>59</v>
      </c>
      <c r="D62" s="68"/>
      <c r="E62" s="42" t="s">
        <v>96</v>
      </c>
      <c r="F62" s="43" t="s">
        <v>45</v>
      </c>
      <c r="G62" s="32">
        <v>85</v>
      </c>
      <c r="H62" s="21">
        <f>Reitoria!H62+CEFID!H62+CERES!H62+CCT!H62</f>
        <v>4</v>
      </c>
      <c r="I62" s="28">
        <f>(Reitoria!H62-Reitoria!I62)+(CEFID!H62-CEFID!I62)+(CERES!H62-CERES!I62)+(CCT!H62-CCT!I62)</f>
        <v>0</v>
      </c>
      <c r="J62" s="54">
        <f t="shared" si="0"/>
        <v>4</v>
      </c>
      <c r="K62" s="55">
        <f t="shared" si="1"/>
        <v>340</v>
      </c>
      <c r="L62" s="55">
        <f t="shared" si="2"/>
        <v>0</v>
      </c>
    </row>
    <row r="63" spans="1:12" x14ac:dyDescent="0.25">
      <c r="A63" s="78"/>
      <c r="B63" s="67"/>
      <c r="C63" s="45">
        <v>60</v>
      </c>
      <c r="D63" s="68"/>
      <c r="E63" s="42" t="s">
        <v>97</v>
      </c>
      <c r="F63" s="43" t="s">
        <v>45</v>
      </c>
      <c r="G63" s="32">
        <v>240</v>
      </c>
      <c r="H63" s="21">
        <f>Reitoria!H63+CEFID!H63+CERES!H63+CCT!H63</f>
        <v>8</v>
      </c>
      <c r="I63" s="28">
        <f>(Reitoria!H63-Reitoria!I63)+(CEFID!H63-CEFID!I63)+(CERES!H63-CERES!I63)+(CCT!H63-CCT!I63)</f>
        <v>0</v>
      </c>
      <c r="J63" s="54">
        <f t="shared" si="0"/>
        <v>8</v>
      </c>
      <c r="K63" s="55">
        <f t="shared" si="1"/>
        <v>1920</v>
      </c>
      <c r="L63" s="55">
        <f t="shared" si="2"/>
        <v>0</v>
      </c>
    </row>
    <row r="64" spans="1:12" x14ac:dyDescent="0.25">
      <c r="A64" s="78"/>
      <c r="B64" s="69"/>
      <c r="C64" s="45">
        <v>61</v>
      </c>
      <c r="D64" s="68"/>
      <c r="E64" s="42" t="s">
        <v>98</v>
      </c>
      <c r="F64" s="43" t="s">
        <v>45</v>
      </c>
      <c r="G64" s="32">
        <v>500</v>
      </c>
      <c r="H64" s="21">
        <f>Reitoria!H64+CEFID!H64+CERES!H64+CCT!H64</f>
        <v>2</v>
      </c>
      <c r="I64" s="28">
        <f>(Reitoria!H64-Reitoria!I64)+(CEFID!H64-CEFID!I64)+(CERES!H64-CERES!I64)+(CCT!H64-CCT!I64)</f>
        <v>0</v>
      </c>
      <c r="J64" s="54">
        <f t="shared" si="0"/>
        <v>2</v>
      </c>
      <c r="K64" s="55">
        <f t="shared" si="1"/>
        <v>1000</v>
      </c>
      <c r="L64" s="55">
        <f t="shared" si="2"/>
        <v>0</v>
      </c>
    </row>
    <row r="65" spans="1:12" x14ac:dyDescent="0.25">
      <c r="A65" s="78"/>
      <c r="B65" s="66">
        <v>8</v>
      </c>
      <c r="C65" s="45">
        <v>62</v>
      </c>
      <c r="D65" s="70" t="s">
        <v>99</v>
      </c>
      <c r="E65" s="42" t="s">
        <v>100</v>
      </c>
      <c r="F65" s="43" t="s">
        <v>45</v>
      </c>
      <c r="G65" s="32">
        <v>135</v>
      </c>
      <c r="H65" s="21">
        <f>Reitoria!H65+CEFID!H65+CERES!H65+CCT!H65</f>
        <v>2</v>
      </c>
      <c r="I65" s="28">
        <f>(Reitoria!H65-Reitoria!I65)+(CEFID!H65-CEFID!I65)+(CERES!H65-CERES!I65)+(CCT!H65-CCT!I65)</f>
        <v>0</v>
      </c>
      <c r="J65" s="54">
        <f t="shared" si="0"/>
        <v>2</v>
      </c>
      <c r="K65" s="55">
        <f t="shared" si="1"/>
        <v>270</v>
      </c>
      <c r="L65" s="55">
        <f t="shared" si="2"/>
        <v>0</v>
      </c>
    </row>
    <row r="66" spans="1:12" x14ac:dyDescent="0.25">
      <c r="A66" s="78"/>
      <c r="B66" s="67"/>
      <c r="C66" s="45">
        <v>63</v>
      </c>
      <c r="D66" s="71"/>
      <c r="E66" s="42" t="s">
        <v>101</v>
      </c>
      <c r="F66" s="43" t="s">
        <v>45</v>
      </c>
      <c r="G66" s="32">
        <v>85</v>
      </c>
      <c r="H66" s="21">
        <f>Reitoria!H66+CEFID!H66+CERES!H66+CCT!H66</f>
        <v>2</v>
      </c>
      <c r="I66" s="28">
        <f>(Reitoria!H66-Reitoria!I66)+(CEFID!H66-CEFID!I66)+(CERES!H66-CERES!I66)+(CCT!H66-CCT!I66)</f>
        <v>0</v>
      </c>
      <c r="J66" s="54">
        <f t="shared" si="0"/>
        <v>2</v>
      </c>
      <c r="K66" s="55">
        <f t="shared" si="1"/>
        <v>170</v>
      </c>
      <c r="L66" s="55">
        <f t="shared" si="2"/>
        <v>0</v>
      </c>
    </row>
    <row r="67" spans="1:12" x14ac:dyDescent="0.25">
      <c r="A67" s="78"/>
      <c r="B67" s="67"/>
      <c r="C67" s="45">
        <v>64</v>
      </c>
      <c r="D67" s="71"/>
      <c r="E67" s="42" t="s">
        <v>102</v>
      </c>
      <c r="F67" s="43" t="s">
        <v>45</v>
      </c>
      <c r="G67" s="32">
        <v>125</v>
      </c>
      <c r="H67" s="21">
        <f>Reitoria!H67+CEFID!H67+CERES!H67+CCT!H67</f>
        <v>2</v>
      </c>
      <c r="I67" s="28">
        <f>(Reitoria!H67-Reitoria!I67)+(CEFID!H67-CEFID!I67)+(CERES!H67-CERES!I67)+(CCT!H67-CCT!I67)</f>
        <v>0</v>
      </c>
      <c r="J67" s="54">
        <f t="shared" si="0"/>
        <v>2</v>
      </c>
      <c r="K67" s="55">
        <f t="shared" si="1"/>
        <v>250</v>
      </c>
      <c r="L67" s="55">
        <f t="shared" si="2"/>
        <v>0</v>
      </c>
    </row>
    <row r="68" spans="1:12" x14ac:dyDescent="0.25">
      <c r="A68" s="78"/>
      <c r="B68" s="67"/>
      <c r="C68" s="45">
        <v>65</v>
      </c>
      <c r="D68" s="71"/>
      <c r="E68" s="42" t="s">
        <v>103</v>
      </c>
      <c r="F68" s="43" t="s">
        <v>45</v>
      </c>
      <c r="G68" s="32">
        <v>78.5</v>
      </c>
      <c r="H68" s="21">
        <f>Reitoria!H68+CEFID!H68+CERES!H68+CCT!H68</f>
        <v>8</v>
      </c>
      <c r="I68" s="28">
        <f>(Reitoria!H68-Reitoria!I68)+(CEFID!H68-CEFID!I68)+(CERES!H68-CERES!I68)+(CCT!H68-CCT!I68)</f>
        <v>0</v>
      </c>
      <c r="J68" s="54">
        <f t="shared" si="0"/>
        <v>8</v>
      </c>
      <c r="K68" s="55">
        <f t="shared" si="1"/>
        <v>628</v>
      </c>
      <c r="L68" s="55">
        <f t="shared" si="2"/>
        <v>0</v>
      </c>
    </row>
    <row r="69" spans="1:12" x14ac:dyDescent="0.25">
      <c r="A69" s="78"/>
      <c r="B69" s="67"/>
      <c r="C69" s="45">
        <v>66</v>
      </c>
      <c r="D69" s="71"/>
      <c r="E69" s="42" t="s">
        <v>104</v>
      </c>
      <c r="F69" s="43" t="s">
        <v>45</v>
      </c>
      <c r="G69" s="32">
        <v>85</v>
      </c>
      <c r="H69" s="21">
        <f>Reitoria!H69+CEFID!H69+CERES!H69+CCT!H69</f>
        <v>2</v>
      </c>
      <c r="I69" s="28">
        <f>(Reitoria!H69-Reitoria!I69)+(CEFID!H69-CEFID!I69)+(CERES!H69-CERES!I69)+(CCT!H69-CCT!I69)</f>
        <v>0</v>
      </c>
      <c r="J69" s="54">
        <f t="shared" ref="J69:J103" si="3">H69-I69</f>
        <v>2</v>
      </c>
      <c r="K69" s="55">
        <f t="shared" ref="K69:K103" si="4">G69*H69</f>
        <v>170</v>
      </c>
      <c r="L69" s="55">
        <f t="shared" ref="L69:L103" si="5">G69*I69</f>
        <v>0</v>
      </c>
    </row>
    <row r="70" spans="1:12" x14ac:dyDescent="0.25">
      <c r="A70" s="78"/>
      <c r="B70" s="67"/>
      <c r="C70" s="45">
        <v>67</v>
      </c>
      <c r="D70" s="71"/>
      <c r="E70" s="42" t="s">
        <v>105</v>
      </c>
      <c r="F70" s="43" t="s">
        <v>45</v>
      </c>
      <c r="G70" s="32">
        <v>128</v>
      </c>
      <c r="H70" s="21">
        <f>Reitoria!H70+CEFID!H70+CERES!H70+CCT!H70</f>
        <v>2</v>
      </c>
      <c r="I70" s="28">
        <f>(Reitoria!H70-Reitoria!I70)+(CEFID!H70-CEFID!I70)+(CERES!H70-CERES!I70)+(CCT!H70-CCT!I70)</f>
        <v>0</v>
      </c>
      <c r="J70" s="54">
        <f t="shared" si="3"/>
        <v>2</v>
      </c>
      <c r="K70" s="55">
        <f t="shared" si="4"/>
        <v>256</v>
      </c>
      <c r="L70" s="55">
        <f t="shared" si="5"/>
        <v>0</v>
      </c>
    </row>
    <row r="71" spans="1:12" x14ac:dyDescent="0.25">
      <c r="A71" s="78"/>
      <c r="B71" s="67"/>
      <c r="C71" s="45">
        <v>68</v>
      </c>
      <c r="D71" s="71"/>
      <c r="E71" s="42" t="s">
        <v>106</v>
      </c>
      <c r="F71" s="43" t="s">
        <v>45</v>
      </c>
      <c r="G71" s="32">
        <v>118</v>
      </c>
      <c r="H71" s="21">
        <f>Reitoria!H71+CEFID!H71+CERES!H71+CCT!H71</f>
        <v>2</v>
      </c>
      <c r="I71" s="28">
        <f>(Reitoria!H71-Reitoria!I71)+(CEFID!H71-CEFID!I71)+(CERES!H71-CERES!I71)+(CCT!H71-CCT!I71)</f>
        <v>0</v>
      </c>
      <c r="J71" s="54">
        <f t="shared" si="3"/>
        <v>2</v>
      </c>
      <c r="K71" s="55">
        <f t="shared" si="4"/>
        <v>236</v>
      </c>
      <c r="L71" s="55">
        <f t="shared" si="5"/>
        <v>0</v>
      </c>
    </row>
    <row r="72" spans="1:12" x14ac:dyDescent="0.25">
      <c r="A72" s="78"/>
      <c r="B72" s="67"/>
      <c r="C72" s="45">
        <v>69</v>
      </c>
      <c r="D72" s="71"/>
      <c r="E72" s="42" t="s">
        <v>107</v>
      </c>
      <c r="F72" s="43" t="s">
        <v>45</v>
      </c>
      <c r="G72" s="32">
        <v>105</v>
      </c>
      <c r="H72" s="21">
        <f>Reitoria!H72+CEFID!H72+CERES!H72+CCT!H72</f>
        <v>2</v>
      </c>
      <c r="I72" s="28">
        <f>(Reitoria!H72-Reitoria!I72)+(CEFID!H72-CEFID!I72)+(CERES!H72-CERES!I72)+(CCT!H72-CCT!I72)</f>
        <v>0</v>
      </c>
      <c r="J72" s="54">
        <f t="shared" si="3"/>
        <v>2</v>
      </c>
      <c r="K72" s="55">
        <f t="shared" si="4"/>
        <v>210</v>
      </c>
      <c r="L72" s="55">
        <f t="shared" si="5"/>
        <v>0</v>
      </c>
    </row>
    <row r="73" spans="1:12" x14ac:dyDescent="0.25">
      <c r="A73" s="78"/>
      <c r="B73" s="67"/>
      <c r="C73" s="45">
        <v>70</v>
      </c>
      <c r="D73" s="71"/>
      <c r="E73" s="42" t="s">
        <v>108</v>
      </c>
      <c r="F73" s="43" t="s">
        <v>45</v>
      </c>
      <c r="G73" s="32">
        <v>60</v>
      </c>
      <c r="H73" s="21">
        <f>Reitoria!H73+CEFID!H73+CERES!H73+CCT!H73</f>
        <v>2</v>
      </c>
      <c r="I73" s="28">
        <f>(Reitoria!H73-Reitoria!I73)+(CEFID!H73-CEFID!I73)+(CERES!H73-CERES!I73)+(CCT!H73-CCT!I73)</f>
        <v>0</v>
      </c>
      <c r="J73" s="54">
        <f t="shared" si="3"/>
        <v>2</v>
      </c>
      <c r="K73" s="55">
        <f t="shared" si="4"/>
        <v>120</v>
      </c>
      <c r="L73" s="55">
        <f t="shared" si="5"/>
        <v>0</v>
      </c>
    </row>
    <row r="74" spans="1:12" x14ac:dyDescent="0.25">
      <c r="A74" s="78"/>
      <c r="B74" s="69"/>
      <c r="C74" s="45">
        <v>71</v>
      </c>
      <c r="D74" s="72"/>
      <c r="E74" s="42" t="s">
        <v>109</v>
      </c>
      <c r="F74" s="43" t="s">
        <v>45</v>
      </c>
      <c r="G74" s="32">
        <v>45</v>
      </c>
      <c r="H74" s="21">
        <f>Reitoria!H74+CEFID!H74+CERES!H74+CCT!H74</f>
        <v>2</v>
      </c>
      <c r="I74" s="28">
        <f>(Reitoria!H74-Reitoria!I74)+(CEFID!H74-CEFID!I74)+(CERES!H74-CERES!I74)+(CCT!H74-CCT!I74)</f>
        <v>0</v>
      </c>
      <c r="J74" s="54">
        <f t="shared" si="3"/>
        <v>2</v>
      </c>
      <c r="K74" s="55">
        <f t="shared" si="4"/>
        <v>90</v>
      </c>
      <c r="L74" s="55">
        <f t="shared" si="5"/>
        <v>0</v>
      </c>
    </row>
    <row r="75" spans="1:12" x14ac:dyDescent="0.25">
      <c r="A75" s="78"/>
      <c r="B75" s="66">
        <v>9</v>
      </c>
      <c r="C75" s="45">
        <v>72</v>
      </c>
      <c r="D75" s="70" t="s">
        <v>110</v>
      </c>
      <c r="E75" s="42" t="s">
        <v>111</v>
      </c>
      <c r="F75" s="43" t="s">
        <v>45</v>
      </c>
      <c r="G75" s="32">
        <v>753.33</v>
      </c>
      <c r="H75" s="21">
        <f>Reitoria!H75+CEFID!H75+CERES!H75+CCT!H75</f>
        <v>3</v>
      </c>
      <c r="I75" s="28">
        <f>(Reitoria!H75-Reitoria!I75)+(CEFID!H75-CEFID!I75)+(CERES!H75-CERES!I75)+(CCT!H75-CCT!I75)</f>
        <v>0</v>
      </c>
      <c r="J75" s="54">
        <f t="shared" si="3"/>
        <v>3</v>
      </c>
      <c r="K75" s="55">
        <f t="shared" si="4"/>
        <v>2259.9900000000002</v>
      </c>
      <c r="L75" s="55">
        <f t="shared" si="5"/>
        <v>0</v>
      </c>
    </row>
    <row r="76" spans="1:12" x14ac:dyDescent="0.25">
      <c r="A76" s="78"/>
      <c r="B76" s="67"/>
      <c r="C76" s="45">
        <v>73</v>
      </c>
      <c r="D76" s="71"/>
      <c r="E76" s="42" t="s">
        <v>112</v>
      </c>
      <c r="F76" s="43" t="s">
        <v>45</v>
      </c>
      <c r="G76" s="32">
        <v>206.33</v>
      </c>
      <c r="H76" s="21">
        <f>Reitoria!H76+CEFID!H76+CERES!H76+CCT!H76</f>
        <v>10</v>
      </c>
      <c r="I76" s="28">
        <f>(Reitoria!H76-Reitoria!I76)+(CEFID!H76-CEFID!I76)+(CERES!H76-CERES!I76)+(CCT!H76-CCT!I76)</f>
        <v>0</v>
      </c>
      <c r="J76" s="54">
        <f t="shared" si="3"/>
        <v>10</v>
      </c>
      <c r="K76" s="55">
        <f t="shared" si="4"/>
        <v>2063.3000000000002</v>
      </c>
      <c r="L76" s="55">
        <f t="shared" si="5"/>
        <v>0</v>
      </c>
    </row>
    <row r="77" spans="1:12" x14ac:dyDescent="0.25">
      <c r="A77" s="78"/>
      <c r="B77" s="67"/>
      <c r="C77" s="45">
        <v>74</v>
      </c>
      <c r="D77" s="71"/>
      <c r="E77" s="42" t="s">
        <v>113</v>
      </c>
      <c r="F77" s="43" t="s">
        <v>45</v>
      </c>
      <c r="G77" s="32">
        <v>1596.66</v>
      </c>
      <c r="H77" s="21">
        <f>Reitoria!H77+CEFID!H77+CERES!H77+CCT!H77</f>
        <v>3</v>
      </c>
      <c r="I77" s="28">
        <f>(Reitoria!H77-Reitoria!I77)+(CEFID!H77-CEFID!I77)+(CERES!H77-CERES!I77)+(CCT!H77-CCT!I77)</f>
        <v>0</v>
      </c>
      <c r="J77" s="54">
        <f t="shared" si="3"/>
        <v>3</v>
      </c>
      <c r="K77" s="55">
        <f t="shared" si="4"/>
        <v>4789.9800000000005</v>
      </c>
      <c r="L77" s="55">
        <f t="shared" si="5"/>
        <v>0</v>
      </c>
    </row>
    <row r="78" spans="1:12" x14ac:dyDescent="0.25">
      <c r="A78" s="78"/>
      <c r="B78" s="67"/>
      <c r="C78" s="45">
        <v>75</v>
      </c>
      <c r="D78" s="71"/>
      <c r="E78" s="42" t="s">
        <v>114</v>
      </c>
      <c r="F78" s="43" t="s">
        <v>45</v>
      </c>
      <c r="G78" s="32">
        <v>119</v>
      </c>
      <c r="H78" s="21">
        <f>Reitoria!H78+CEFID!H78+CERES!H78+CCT!H78</f>
        <v>4</v>
      </c>
      <c r="I78" s="28">
        <f>(Reitoria!H78-Reitoria!I78)+(CEFID!H78-CEFID!I78)+(CERES!H78-CERES!I78)+(CCT!H78-CCT!I78)</f>
        <v>0</v>
      </c>
      <c r="J78" s="54">
        <f t="shared" si="3"/>
        <v>4</v>
      </c>
      <c r="K78" s="55">
        <f t="shared" si="4"/>
        <v>476</v>
      </c>
      <c r="L78" s="55">
        <f t="shared" si="5"/>
        <v>0</v>
      </c>
    </row>
    <row r="79" spans="1:12" x14ac:dyDescent="0.25">
      <c r="A79" s="78"/>
      <c r="B79" s="67"/>
      <c r="C79" s="45">
        <v>76</v>
      </c>
      <c r="D79" s="71"/>
      <c r="E79" s="42" t="s">
        <v>115</v>
      </c>
      <c r="F79" s="43" t="s">
        <v>45</v>
      </c>
      <c r="G79" s="32">
        <v>118</v>
      </c>
      <c r="H79" s="21">
        <f>Reitoria!H79+CEFID!H79+CERES!H79+CCT!H79</f>
        <v>3</v>
      </c>
      <c r="I79" s="28">
        <f>(Reitoria!H79-Reitoria!I79)+(CEFID!H79-CEFID!I79)+(CERES!H79-CERES!I79)+(CCT!H79-CCT!I79)</f>
        <v>0</v>
      </c>
      <c r="J79" s="54">
        <f t="shared" si="3"/>
        <v>3</v>
      </c>
      <c r="K79" s="55">
        <f t="shared" si="4"/>
        <v>354</v>
      </c>
      <c r="L79" s="55">
        <f t="shared" si="5"/>
        <v>0</v>
      </c>
    </row>
    <row r="80" spans="1:12" x14ac:dyDescent="0.25">
      <c r="A80" s="78"/>
      <c r="B80" s="67"/>
      <c r="C80" s="45">
        <v>77</v>
      </c>
      <c r="D80" s="71"/>
      <c r="E80" s="42" t="s">
        <v>116</v>
      </c>
      <c r="F80" s="43" t="s">
        <v>45</v>
      </c>
      <c r="G80" s="32">
        <v>580</v>
      </c>
      <c r="H80" s="21">
        <f>Reitoria!H80+CEFID!H80+CERES!H80+CCT!H80</f>
        <v>3</v>
      </c>
      <c r="I80" s="28">
        <f>(Reitoria!H80-Reitoria!I80)+(CEFID!H80-CEFID!I80)+(CERES!H80-CERES!I80)+(CCT!H80-CCT!I80)</f>
        <v>0</v>
      </c>
      <c r="J80" s="54">
        <f t="shared" si="3"/>
        <v>3</v>
      </c>
      <c r="K80" s="55">
        <f t="shared" si="4"/>
        <v>1740</v>
      </c>
      <c r="L80" s="55">
        <f t="shared" si="5"/>
        <v>0</v>
      </c>
    </row>
    <row r="81" spans="1:12" x14ac:dyDescent="0.25">
      <c r="A81" s="78"/>
      <c r="B81" s="67"/>
      <c r="C81" s="45">
        <v>78</v>
      </c>
      <c r="D81" s="71"/>
      <c r="E81" s="42" t="s">
        <v>117</v>
      </c>
      <c r="F81" s="43" t="s">
        <v>45</v>
      </c>
      <c r="G81" s="32">
        <v>380</v>
      </c>
      <c r="H81" s="21">
        <f>Reitoria!H81+CEFID!H81+CERES!H81+CCT!H81</f>
        <v>5</v>
      </c>
      <c r="I81" s="28">
        <f>(Reitoria!H81-Reitoria!I81)+(CEFID!H81-CEFID!I81)+(CERES!H81-CERES!I81)+(CCT!H81-CCT!I81)</f>
        <v>0</v>
      </c>
      <c r="J81" s="54">
        <f t="shared" si="3"/>
        <v>5</v>
      </c>
      <c r="K81" s="55">
        <f t="shared" si="4"/>
        <v>1900</v>
      </c>
      <c r="L81" s="55">
        <f t="shared" si="5"/>
        <v>0</v>
      </c>
    </row>
    <row r="82" spans="1:12" x14ac:dyDescent="0.25">
      <c r="A82" s="78"/>
      <c r="B82" s="67"/>
      <c r="C82" s="45">
        <v>79</v>
      </c>
      <c r="D82" s="71"/>
      <c r="E82" s="42" t="s">
        <v>118</v>
      </c>
      <c r="F82" s="43" t="s">
        <v>45</v>
      </c>
      <c r="G82" s="32">
        <v>60</v>
      </c>
      <c r="H82" s="21">
        <f>Reitoria!H82+CEFID!H82+CERES!H82+CCT!H82</f>
        <v>10</v>
      </c>
      <c r="I82" s="28">
        <f>(Reitoria!H82-Reitoria!I82)+(CEFID!H82-CEFID!I82)+(CERES!H82-CERES!I82)+(CCT!H82-CCT!I82)</f>
        <v>0</v>
      </c>
      <c r="J82" s="54">
        <f t="shared" si="3"/>
        <v>10</v>
      </c>
      <c r="K82" s="55">
        <f t="shared" si="4"/>
        <v>600</v>
      </c>
      <c r="L82" s="55">
        <f t="shared" si="5"/>
        <v>0</v>
      </c>
    </row>
    <row r="83" spans="1:12" x14ac:dyDescent="0.25">
      <c r="A83" s="78"/>
      <c r="B83" s="67"/>
      <c r="C83" s="45">
        <v>80</v>
      </c>
      <c r="D83" s="71"/>
      <c r="E83" s="42" t="s">
        <v>62</v>
      </c>
      <c r="F83" s="43" t="s">
        <v>45</v>
      </c>
      <c r="G83" s="32">
        <v>980</v>
      </c>
      <c r="H83" s="21">
        <f>Reitoria!H83+CEFID!H83+CERES!H83+CCT!H83</f>
        <v>3</v>
      </c>
      <c r="I83" s="28">
        <f>(Reitoria!H83-Reitoria!I83)+(CEFID!H83-CEFID!I83)+(CERES!H83-CERES!I83)+(CCT!H83-CCT!I83)</f>
        <v>0</v>
      </c>
      <c r="J83" s="54">
        <f t="shared" si="3"/>
        <v>3</v>
      </c>
      <c r="K83" s="55">
        <f t="shared" si="4"/>
        <v>2940</v>
      </c>
      <c r="L83" s="55">
        <f t="shared" si="5"/>
        <v>0</v>
      </c>
    </row>
    <row r="84" spans="1:12" x14ac:dyDescent="0.25">
      <c r="A84" s="78"/>
      <c r="B84" s="67"/>
      <c r="C84" s="45">
        <v>81</v>
      </c>
      <c r="D84" s="71"/>
      <c r="E84" s="42" t="s">
        <v>63</v>
      </c>
      <c r="F84" s="43" t="s">
        <v>45</v>
      </c>
      <c r="G84" s="32">
        <v>2600</v>
      </c>
      <c r="H84" s="21">
        <f>Reitoria!H84+CEFID!H84+CERES!H84+CCT!H84</f>
        <v>3</v>
      </c>
      <c r="I84" s="28">
        <f>(Reitoria!H84-Reitoria!I84)+(CEFID!H84-CEFID!I84)+(CERES!H84-CERES!I84)+(CCT!H84-CCT!I84)</f>
        <v>0</v>
      </c>
      <c r="J84" s="54">
        <f t="shared" si="3"/>
        <v>3</v>
      </c>
      <c r="K84" s="55">
        <f t="shared" si="4"/>
        <v>7800</v>
      </c>
      <c r="L84" s="55">
        <f t="shared" si="5"/>
        <v>0</v>
      </c>
    </row>
    <row r="85" spans="1:12" x14ac:dyDescent="0.25">
      <c r="A85" s="78"/>
      <c r="B85" s="67"/>
      <c r="C85" s="45">
        <v>82</v>
      </c>
      <c r="D85" s="71"/>
      <c r="E85" s="42" t="s">
        <v>119</v>
      </c>
      <c r="F85" s="43" t="s">
        <v>45</v>
      </c>
      <c r="G85" s="32">
        <v>1700</v>
      </c>
      <c r="H85" s="21">
        <f>Reitoria!H85+CEFID!H85+CERES!H85+CCT!H85</f>
        <v>3</v>
      </c>
      <c r="I85" s="28">
        <f>(Reitoria!H85-Reitoria!I85)+(CEFID!H85-CEFID!I85)+(CERES!H85-CERES!I85)+(CCT!H85-CCT!I85)</f>
        <v>0</v>
      </c>
      <c r="J85" s="54">
        <f t="shared" si="3"/>
        <v>3</v>
      </c>
      <c r="K85" s="55">
        <f t="shared" si="4"/>
        <v>5100</v>
      </c>
      <c r="L85" s="55">
        <f t="shared" si="5"/>
        <v>0</v>
      </c>
    </row>
    <row r="86" spans="1:12" x14ac:dyDescent="0.25">
      <c r="A86" s="78"/>
      <c r="B86" s="67"/>
      <c r="C86" s="45">
        <v>83</v>
      </c>
      <c r="D86" s="71"/>
      <c r="E86" s="42" t="s">
        <v>120</v>
      </c>
      <c r="F86" s="43" t="s">
        <v>45</v>
      </c>
      <c r="G86" s="32">
        <v>543.66999999999996</v>
      </c>
      <c r="H86" s="21">
        <f>Reitoria!H86+CEFID!H86+CERES!H86+CCT!H86</f>
        <v>10</v>
      </c>
      <c r="I86" s="28">
        <f>(Reitoria!H86-Reitoria!I86)+(CEFID!H86-CEFID!I86)+(CERES!H86-CERES!I86)+(CCT!H86-CCT!I86)</f>
        <v>0</v>
      </c>
      <c r="J86" s="54">
        <f t="shared" si="3"/>
        <v>10</v>
      </c>
      <c r="K86" s="55">
        <f t="shared" si="4"/>
        <v>5436.7</v>
      </c>
      <c r="L86" s="55">
        <f t="shared" si="5"/>
        <v>0</v>
      </c>
    </row>
    <row r="87" spans="1:12" x14ac:dyDescent="0.25">
      <c r="A87" s="78"/>
      <c r="B87" s="67"/>
      <c r="C87" s="45">
        <v>84</v>
      </c>
      <c r="D87" s="71"/>
      <c r="E87" s="42" t="s">
        <v>66</v>
      </c>
      <c r="F87" s="43" t="s">
        <v>45</v>
      </c>
      <c r="G87" s="32">
        <v>290</v>
      </c>
      <c r="H87" s="21">
        <f>Reitoria!H87+CEFID!H87+CERES!H87+CCT!H87</f>
        <v>3</v>
      </c>
      <c r="I87" s="28">
        <f>(Reitoria!H87-Reitoria!I87)+(CEFID!H87-CEFID!I87)+(CERES!H87-CERES!I87)+(CCT!H87-CCT!I87)</f>
        <v>0</v>
      </c>
      <c r="J87" s="54">
        <f t="shared" si="3"/>
        <v>3</v>
      </c>
      <c r="K87" s="55">
        <f t="shared" si="4"/>
        <v>870</v>
      </c>
      <c r="L87" s="55">
        <f t="shared" si="5"/>
        <v>0</v>
      </c>
    </row>
    <row r="88" spans="1:12" x14ac:dyDescent="0.25">
      <c r="A88" s="78"/>
      <c r="B88" s="67"/>
      <c r="C88" s="45">
        <v>85</v>
      </c>
      <c r="D88" s="71"/>
      <c r="E88" s="42" t="s">
        <v>67</v>
      </c>
      <c r="F88" s="43" t="s">
        <v>45</v>
      </c>
      <c r="G88" s="32">
        <v>1000</v>
      </c>
      <c r="H88" s="21">
        <f>Reitoria!H88+CEFID!H88+CERES!H88+CCT!H88</f>
        <v>3</v>
      </c>
      <c r="I88" s="28">
        <f>(Reitoria!H88-Reitoria!I88)+(CEFID!H88-CEFID!I88)+(CERES!H88-CERES!I88)+(CCT!H88-CCT!I88)</f>
        <v>0</v>
      </c>
      <c r="J88" s="54">
        <f t="shared" si="3"/>
        <v>3</v>
      </c>
      <c r="K88" s="55">
        <f t="shared" si="4"/>
        <v>3000</v>
      </c>
      <c r="L88" s="55">
        <f t="shared" si="5"/>
        <v>0</v>
      </c>
    </row>
    <row r="89" spans="1:12" x14ac:dyDescent="0.25">
      <c r="A89" s="78"/>
      <c r="B89" s="67"/>
      <c r="C89" s="45">
        <v>86</v>
      </c>
      <c r="D89" s="71"/>
      <c r="E89" s="42" t="s">
        <v>121</v>
      </c>
      <c r="F89" s="43" t="s">
        <v>45</v>
      </c>
      <c r="G89" s="32">
        <v>1600</v>
      </c>
      <c r="H89" s="21">
        <f>Reitoria!H89+CEFID!H89+CERES!H89+CCT!H89</f>
        <v>3</v>
      </c>
      <c r="I89" s="28">
        <f>(Reitoria!H89-Reitoria!I89)+(CEFID!H89-CEFID!I89)+(CERES!H89-CERES!I89)+(CCT!H89-CCT!I89)</f>
        <v>0</v>
      </c>
      <c r="J89" s="54">
        <f t="shared" si="3"/>
        <v>3</v>
      </c>
      <c r="K89" s="55">
        <f t="shared" si="4"/>
        <v>4800</v>
      </c>
      <c r="L89" s="55">
        <f t="shared" si="5"/>
        <v>0</v>
      </c>
    </row>
    <row r="90" spans="1:12" ht="30" x14ac:dyDescent="0.25">
      <c r="A90" s="78"/>
      <c r="B90" s="67"/>
      <c r="C90" s="45">
        <v>87</v>
      </c>
      <c r="D90" s="71"/>
      <c r="E90" s="42" t="s">
        <v>69</v>
      </c>
      <c r="F90" s="43" t="s">
        <v>45</v>
      </c>
      <c r="G90" s="32">
        <v>2800</v>
      </c>
      <c r="H90" s="21">
        <f>Reitoria!H90+CEFID!H90+CERES!H90+CCT!H90</f>
        <v>3</v>
      </c>
      <c r="I90" s="28">
        <f>(Reitoria!H90-Reitoria!I90)+(CEFID!H90-CEFID!I90)+(CERES!H90-CERES!I90)+(CCT!H90-CCT!I90)</f>
        <v>0</v>
      </c>
      <c r="J90" s="54">
        <f t="shared" si="3"/>
        <v>3</v>
      </c>
      <c r="K90" s="55">
        <f t="shared" si="4"/>
        <v>8400</v>
      </c>
      <c r="L90" s="55">
        <f t="shared" si="5"/>
        <v>0</v>
      </c>
    </row>
    <row r="91" spans="1:12" x14ac:dyDescent="0.25">
      <c r="A91" s="78"/>
      <c r="B91" s="67"/>
      <c r="C91" s="45">
        <v>88</v>
      </c>
      <c r="D91" s="71"/>
      <c r="E91" s="42" t="s">
        <v>70</v>
      </c>
      <c r="F91" s="43" t="s">
        <v>45</v>
      </c>
      <c r="G91" s="32">
        <v>590</v>
      </c>
      <c r="H91" s="21">
        <f>Reitoria!H91+CEFID!H91+CERES!H91+CCT!H91</f>
        <v>3</v>
      </c>
      <c r="I91" s="28">
        <f>(Reitoria!H91-Reitoria!I91)+(CEFID!H91-CEFID!I91)+(CERES!H91-CERES!I91)+(CCT!H91-CCT!I91)</f>
        <v>0</v>
      </c>
      <c r="J91" s="54">
        <f t="shared" si="3"/>
        <v>3</v>
      </c>
      <c r="K91" s="55">
        <f t="shared" si="4"/>
        <v>1770</v>
      </c>
      <c r="L91" s="55">
        <f t="shared" si="5"/>
        <v>0</v>
      </c>
    </row>
    <row r="92" spans="1:12" x14ac:dyDescent="0.25">
      <c r="A92" s="78"/>
      <c r="B92" s="67"/>
      <c r="C92" s="45">
        <v>89</v>
      </c>
      <c r="D92" s="71"/>
      <c r="E92" s="42" t="s">
        <v>122</v>
      </c>
      <c r="F92" s="43" t="s">
        <v>45</v>
      </c>
      <c r="G92" s="32">
        <v>590</v>
      </c>
      <c r="H92" s="21">
        <f>Reitoria!H92+CEFID!H92+CERES!H92+CCT!H92</f>
        <v>3</v>
      </c>
      <c r="I92" s="28">
        <f>(Reitoria!H92-Reitoria!I92)+(CEFID!H92-CEFID!I92)+(CERES!H92-CERES!I92)+(CCT!H92-CCT!I92)</f>
        <v>0</v>
      </c>
      <c r="J92" s="54">
        <f t="shared" si="3"/>
        <v>3</v>
      </c>
      <c r="K92" s="55">
        <f t="shared" si="4"/>
        <v>1770</v>
      </c>
      <c r="L92" s="55">
        <f t="shared" si="5"/>
        <v>0</v>
      </c>
    </row>
    <row r="93" spans="1:12" x14ac:dyDescent="0.25">
      <c r="A93" s="78"/>
      <c r="B93" s="67"/>
      <c r="C93" s="45">
        <v>90</v>
      </c>
      <c r="D93" s="71"/>
      <c r="E93" s="42" t="s">
        <v>123</v>
      </c>
      <c r="F93" s="43" t="s">
        <v>45</v>
      </c>
      <c r="G93" s="32">
        <v>800</v>
      </c>
      <c r="H93" s="21">
        <f>Reitoria!H93+CEFID!H93+CERES!H93+CCT!H93</f>
        <v>3</v>
      </c>
      <c r="I93" s="28">
        <f>(Reitoria!H93-Reitoria!I93)+(CEFID!H93-CEFID!I93)+(CERES!H93-CERES!I93)+(CCT!H93-CCT!I93)</f>
        <v>0</v>
      </c>
      <c r="J93" s="54">
        <f t="shared" si="3"/>
        <v>3</v>
      </c>
      <c r="K93" s="55">
        <f t="shared" si="4"/>
        <v>2400</v>
      </c>
      <c r="L93" s="55">
        <f t="shared" si="5"/>
        <v>0</v>
      </c>
    </row>
    <row r="94" spans="1:12" x14ac:dyDescent="0.25">
      <c r="A94" s="78"/>
      <c r="B94" s="67"/>
      <c r="C94" s="45">
        <v>91</v>
      </c>
      <c r="D94" s="71"/>
      <c r="E94" s="42" t="s">
        <v>71</v>
      </c>
      <c r="F94" s="43" t="s">
        <v>45</v>
      </c>
      <c r="G94" s="32">
        <v>680</v>
      </c>
      <c r="H94" s="21">
        <f>Reitoria!H94+CEFID!H94+CERES!H94+CCT!H94</f>
        <v>3</v>
      </c>
      <c r="I94" s="28">
        <f>(Reitoria!H94-Reitoria!I94)+(CEFID!H94-CEFID!I94)+(CERES!H94-CERES!I94)+(CCT!H94-CCT!I94)</f>
        <v>0</v>
      </c>
      <c r="J94" s="54">
        <f t="shared" si="3"/>
        <v>3</v>
      </c>
      <c r="K94" s="55">
        <f t="shared" si="4"/>
        <v>2040</v>
      </c>
      <c r="L94" s="55">
        <f t="shared" si="5"/>
        <v>0</v>
      </c>
    </row>
    <row r="95" spans="1:12" x14ac:dyDescent="0.25">
      <c r="A95" s="78"/>
      <c r="B95" s="67"/>
      <c r="C95" s="45">
        <v>92</v>
      </c>
      <c r="D95" s="71"/>
      <c r="E95" s="42" t="s">
        <v>124</v>
      </c>
      <c r="F95" s="43" t="s">
        <v>45</v>
      </c>
      <c r="G95" s="32">
        <v>750</v>
      </c>
      <c r="H95" s="21">
        <f>Reitoria!H95+CEFID!H95+CERES!H95+CCT!H95</f>
        <v>3</v>
      </c>
      <c r="I95" s="28">
        <f>(Reitoria!H95-Reitoria!I95)+(CEFID!H95-CEFID!I95)+(CERES!H95-CERES!I95)+(CCT!H95-CCT!I95)</f>
        <v>0</v>
      </c>
      <c r="J95" s="54">
        <f t="shared" si="3"/>
        <v>3</v>
      </c>
      <c r="K95" s="55">
        <f t="shared" si="4"/>
        <v>2250</v>
      </c>
      <c r="L95" s="55">
        <f t="shared" si="5"/>
        <v>0</v>
      </c>
    </row>
    <row r="96" spans="1:12" x14ac:dyDescent="0.25">
      <c r="A96" s="78"/>
      <c r="B96" s="69"/>
      <c r="C96" s="45">
        <v>93</v>
      </c>
      <c r="D96" s="72"/>
      <c r="E96" s="42" t="s">
        <v>73</v>
      </c>
      <c r="F96" s="43" t="s">
        <v>45</v>
      </c>
      <c r="G96" s="32">
        <v>80.010000000000005</v>
      </c>
      <c r="H96" s="21">
        <f>Reitoria!H96+CEFID!H96+CERES!H96+CCT!H96</f>
        <v>3</v>
      </c>
      <c r="I96" s="28">
        <f>(Reitoria!H96-Reitoria!I96)+(CEFID!H96-CEFID!I96)+(CERES!H96-CERES!I96)+(CCT!H96-CCT!I96)</f>
        <v>0</v>
      </c>
      <c r="J96" s="54">
        <f t="shared" si="3"/>
        <v>3</v>
      </c>
      <c r="K96" s="55">
        <f t="shared" si="4"/>
        <v>240.03000000000003</v>
      </c>
      <c r="L96" s="55">
        <f t="shared" si="5"/>
        <v>0</v>
      </c>
    </row>
    <row r="97" spans="1:12" ht="45" x14ac:dyDescent="0.25">
      <c r="A97" s="78"/>
      <c r="B97" s="46">
        <v>10</v>
      </c>
      <c r="C97" s="45">
        <v>94</v>
      </c>
      <c r="D97" s="49" t="s">
        <v>125</v>
      </c>
      <c r="E97" s="42" t="s">
        <v>126</v>
      </c>
      <c r="F97" s="43" t="s">
        <v>45</v>
      </c>
      <c r="G97" s="32">
        <v>850</v>
      </c>
      <c r="H97" s="21">
        <f>Reitoria!H97+CEFID!H97+CERES!H97+CCT!H97</f>
        <v>1</v>
      </c>
      <c r="I97" s="28">
        <f>(Reitoria!H97-Reitoria!I97)+(CEFID!H97-CEFID!I97)+(CERES!H97-CERES!I97)+(CCT!H97-CCT!I97)</f>
        <v>0</v>
      </c>
      <c r="J97" s="54">
        <f t="shared" si="3"/>
        <v>1</v>
      </c>
      <c r="K97" s="55">
        <f t="shared" si="4"/>
        <v>850</v>
      </c>
      <c r="L97" s="55">
        <f t="shared" si="5"/>
        <v>0</v>
      </c>
    </row>
    <row r="98" spans="1:12" ht="45" x14ac:dyDescent="0.25">
      <c r="A98" s="78"/>
      <c r="B98" s="46">
        <v>11</v>
      </c>
      <c r="C98" s="45">
        <v>95</v>
      </c>
      <c r="D98" s="43" t="s">
        <v>127</v>
      </c>
      <c r="E98" s="42" t="s">
        <v>126</v>
      </c>
      <c r="F98" s="43" t="s">
        <v>45</v>
      </c>
      <c r="G98" s="32">
        <v>850</v>
      </c>
      <c r="H98" s="21">
        <f>Reitoria!H98+CEFID!H98+CERES!H98+CCT!H98</f>
        <v>1</v>
      </c>
      <c r="I98" s="28">
        <f>(Reitoria!H98-Reitoria!I98)+(CEFID!H98-CEFID!I98)+(CERES!H98-CERES!I98)+(CCT!H98-CCT!I98)</f>
        <v>0</v>
      </c>
      <c r="J98" s="54">
        <f t="shared" si="3"/>
        <v>1</v>
      </c>
      <c r="K98" s="55">
        <f t="shared" si="4"/>
        <v>850</v>
      </c>
      <c r="L98" s="55">
        <f t="shared" si="5"/>
        <v>0</v>
      </c>
    </row>
    <row r="99" spans="1:12" x14ac:dyDescent="0.25">
      <c r="A99" s="78"/>
      <c r="B99" s="66">
        <v>12</v>
      </c>
      <c r="C99" s="45">
        <v>96</v>
      </c>
      <c r="D99" s="68" t="s">
        <v>128</v>
      </c>
      <c r="E99" s="44" t="s">
        <v>129</v>
      </c>
      <c r="F99" s="43" t="s">
        <v>130</v>
      </c>
      <c r="G99" s="32">
        <v>1000</v>
      </c>
      <c r="H99" s="21">
        <f>Reitoria!H99+CEFID!H99+CERES!H99+CCT!H99</f>
        <v>17</v>
      </c>
      <c r="I99" s="28">
        <f>(Reitoria!H99-Reitoria!I99)+(CEFID!H99-CEFID!I99)+(CERES!H99-CERES!I99)+(CCT!H99-CCT!I99)</f>
        <v>0</v>
      </c>
      <c r="J99" s="54">
        <f t="shared" si="3"/>
        <v>17</v>
      </c>
      <c r="K99" s="55">
        <f t="shared" si="4"/>
        <v>17000</v>
      </c>
      <c r="L99" s="55">
        <f t="shared" si="5"/>
        <v>0</v>
      </c>
    </row>
    <row r="100" spans="1:12" x14ac:dyDescent="0.25">
      <c r="A100" s="78"/>
      <c r="B100" s="67"/>
      <c r="C100" s="45">
        <v>97</v>
      </c>
      <c r="D100" s="68"/>
      <c r="E100" s="44" t="s">
        <v>131</v>
      </c>
      <c r="F100" s="43" t="s">
        <v>130</v>
      </c>
      <c r="G100" s="32">
        <v>500</v>
      </c>
      <c r="H100" s="21">
        <f>Reitoria!H100+CEFID!H100+CERES!H100+CCT!H100</f>
        <v>16</v>
      </c>
      <c r="I100" s="28">
        <f>(Reitoria!H100-Reitoria!I100)+(CEFID!H100-CEFID!I100)+(CERES!H100-CERES!I100)+(CCT!H100-CCT!I100)</f>
        <v>0</v>
      </c>
      <c r="J100" s="54">
        <f t="shared" si="3"/>
        <v>16</v>
      </c>
      <c r="K100" s="55">
        <f t="shared" si="4"/>
        <v>8000</v>
      </c>
      <c r="L100" s="55">
        <f t="shared" si="5"/>
        <v>0</v>
      </c>
    </row>
    <row r="101" spans="1:12" x14ac:dyDescent="0.25">
      <c r="A101" s="78"/>
      <c r="B101" s="67"/>
      <c r="C101" s="45">
        <v>98</v>
      </c>
      <c r="D101" s="68"/>
      <c r="E101" s="44" t="s">
        <v>132</v>
      </c>
      <c r="F101" s="43" t="s">
        <v>130</v>
      </c>
      <c r="G101" s="32">
        <v>1000</v>
      </c>
      <c r="H101" s="21">
        <f>Reitoria!H101+CEFID!H101+CERES!H101+CCT!H101</f>
        <v>15</v>
      </c>
      <c r="I101" s="28">
        <f>(Reitoria!H101-Reitoria!I101)+(CEFID!H101-CEFID!I101)+(CERES!H101-CERES!I101)+(CCT!H101-CCT!I101)</f>
        <v>0</v>
      </c>
      <c r="J101" s="54">
        <f t="shared" si="3"/>
        <v>15</v>
      </c>
      <c r="K101" s="55">
        <f t="shared" si="4"/>
        <v>15000</v>
      </c>
      <c r="L101" s="55">
        <f t="shared" si="5"/>
        <v>0</v>
      </c>
    </row>
    <row r="102" spans="1:12" x14ac:dyDescent="0.25">
      <c r="A102" s="78"/>
      <c r="B102" s="67"/>
      <c r="C102" s="45">
        <v>99</v>
      </c>
      <c r="D102" s="68"/>
      <c r="E102" s="44" t="s">
        <v>133</v>
      </c>
      <c r="F102" s="43" t="s">
        <v>130</v>
      </c>
      <c r="G102" s="32">
        <v>1000</v>
      </c>
      <c r="H102" s="21">
        <f>Reitoria!H102+CEFID!H102+CERES!H102+CCT!H102</f>
        <v>15</v>
      </c>
      <c r="I102" s="28">
        <f>(Reitoria!H102-Reitoria!I102)+(CEFID!H102-CEFID!I102)+(CERES!H102-CERES!I102)+(CCT!H102-CCT!I102)</f>
        <v>0</v>
      </c>
      <c r="J102" s="54">
        <f t="shared" si="3"/>
        <v>15</v>
      </c>
      <c r="K102" s="55">
        <f t="shared" si="4"/>
        <v>15000</v>
      </c>
      <c r="L102" s="55">
        <f t="shared" si="5"/>
        <v>0</v>
      </c>
    </row>
    <row r="103" spans="1:12" ht="60" x14ac:dyDescent="0.25">
      <c r="A103" s="79"/>
      <c r="B103" s="50">
        <v>13</v>
      </c>
      <c r="C103" s="45">
        <v>100</v>
      </c>
      <c r="D103" s="47" t="s">
        <v>128</v>
      </c>
      <c r="E103" s="44" t="s">
        <v>134</v>
      </c>
      <c r="F103" s="43" t="s">
        <v>45</v>
      </c>
      <c r="G103" s="32">
        <v>3.5</v>
      </c>
      <c r="H103" s="21">
        <f>Reitoria!H103+CEFID!H103+CERES!H103+CCT!H103</f>
        <v>200</v>
      </c>
      <c r="I103" s="28">
        <f>(Reitoria!H103-Reitoria!I103)+(CEFID!H103-CEFID!I103)+(CERES!H103-CERES!I103)+(CCT!H103-CCT!I103)</f>
        <v>0</v>
      </c>
      <c r="J103" s="54">
        <f t="shared" si="3"/>
        <v>200</v>
      </c>
      <c r="K103" s="55">
        <f t="shared" si="4"/>
        <v>700</v>
      </c>
      <c r="L103" s="55">
        <f t="shared" si="5"/>
        <v>0</v>
      </c>
    </row>
    <row r="104" spans="1:12" x14ac:dyDescent="0.25">
      <c r="K104" s="55">
        <f>SUM(K4:K103)</f>
        <v>308393.32</v>
      </c>
      <c r="L104" s="55">
        <f>SUM(L4:L103)</f>
        <v>21516</v>
      </c>
    </row>
    <row r="107" spans="1:12" ht="24" customHeight="1" x14ac:dyDescent="0.25">
      <c r="H107" s="86" t="s">
        <v>140</v>
      </c>
      <c r="I107" s="86"/>
      <c r="J107" s="86"/>
      <c r="K107" s="86"/>
      <c r="L107" s="86"/>
    </row>
    <row r="108" spans="1:12" ht="15.75" x14ac:dyDescent="0.25">
      <c r="H108" s="86" t="s">
        <v>141</v>
      </c>
      <c r="I108" s="86"/>
      <c r="J108" s="86"/>
      <c r="K108" s="86"/>
      <c r="L108" s="86"/>
    </row>
    <row r="109" spans="1:12" ht="15.75" x14ac:dyDescent="0.25">
      <c r="H109" s="80" t="s">
        <v>143</v>
      </c>
      <c r="I109" s="81"/>
      <c r="J109" s="81"/>
      <c r="K109" s="81"/>
      <c r="L109" s="82"/>
    </row>
    <row r="110" spans="1:12" ht="15.75" x14ac:dyDescent="0.25">
      <c r="H110" s="36" t="s">
        <v>30</v>
      </c>
      <c r="I110" s="37"/>
      <c r="J110" s="37"/>
      <c r="K110" s="37"/>
      <c r="L110" s="33">
        <f>K104</f>
        <v>308393.32</v>
      </c>
    </row>
    <row r="111" spans="1:12" ht="15.75" x14ac:dyDescent="0.25">
      <c r="H111" s="38" t="s">
        <v>31</v>
      </c>
      <c r="I111" s="39"/>
      <c r="J111" s="39"/>
      <c r="K111" s="39"/>
      <c r="L111" s="34">
        <f>L104</f>
        <v>21516</v>
      </c>
    </row>
    <row r="112" spans="1:12" ht="15.75" x14ac:dyDescent="0.25">
      <c r="H112" s="38" t="s">
        <v>32</v>
      </c>
      <c r="I112" s="39"/>
      <c r="J112" s="39"/>
      <c r="K112" s="39"/>
      <c r="L112" s="35"/>
    </row>
    <row r="113" spans="8:12" ht="15.75" x14ac:dyDescent="0.25">
      <c r="H113" s="40" t="s">
        <v>33</v>
      </c>
      <c r="I113" s="41"/>
      <c r="J113" s="41"/>
      <c r="K113" s="41"/>
      <c r="L113" s="96">
        <f>L111/L110</f>
        <v>6.9768048153572196E-2</v>
      </c>
    </row>
    <row r="114" spans="8:12" ht="15.75" x14ac:dyDescent="0.25">
      <c r="H114" s="83" t="s">
        <v>145</v>
      </c>
      <c r="I114" s="84"/>
      <c r="J114" s="84"/>
      <c r="K114" s="84"/>
      <c r="L114" s="85"/>
    </row>
  </sheetData>
  <mergeCells count="29">
    <mergeCell ref="D10:D15"/>
    <mergeCell ref="B16:B29"/>
    <mergeCell ref="A1:C1"/>
    <mergeCell ref="D1:F1"/>
    <mergeCell ref="G1:L1"/>
    <mergeCell ref="A2:L2"/>
    <mergeCell ref="D16:D29"/>
    <mergeCell ref="A4:A103"/>
    <mergeCell ref="B4:B9"/>
    <mergeCell ref="D4:D9"/>
    <mergeCell ref="B10:B15"/>
    <mergeCell ref="B30:B36"/>
    <mergeCell ref="D30:D36"/>
    <mergeCell ref="B37:B50"/>
    <mergeCell ref="D37:D50"/>
    <mergeCell ref="B51:B58"/>
    <mergeCell ref="D51:D58"/>
    <mergeCell ref="H109:L109"/>
    <mergeCell ref="H114:L114"/>
    <mergeCell ref="B59:B64"/>
    <mergeCell ref="D59:D64"/>
    <mergeCell ref="B65:B74"/>
    <mergeCell ref="D65:D74"/>
    <mergeCell ref="B75:B96"/>
    <mergeCell ref="D75:D96"/>
    <mergeCell ref="B99:B102"/>
    <mergeCell ref="D99:D102"/>
    <mergeCell ref="H107:L107"/>
    <mergeCell ref="H108:L108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89" t="s">
        <v>7</v>
      </c>
      <c r="B1" s="89"/>
      <c r="C1" s="89"/>
      <c r="D1" s="89"/>
      <c r="E1" s="89"/>
      <c r="F1" s="89"/>
      <c r="G1" s="89"/>
      <c r="H1" s="89"/>
    </row>
    <row r="2" spans="1:8" ht="20.25" x14ac:dyDescent="0.2">
      <c r="B2" s="3"/>
    </row>
    <row r="3" spans="1:8" ht="47.25" customHeight="1" x14ac:dyDescent="0.2">
      <c r="A3" s="90" t="s">
        <v>8</v>
      </c>
      <c r="B3" s="90"/>
      <c r="C3" s="90"/>
      <c r="D3" s="90"/>
      <c r="E3" s="90"/>
      <c r="F3" s="90"/>
      <c r="G3" s="90"/>
      <c r="H3" s="90"/>
    </row>
    <row r="4" spans="1:8" ht="35.25" customHeight="1" x14ac:dyDescent="0.2">
      <c r="B4" s="4"/>
    </row>
    <row r="5" spans="1:8" ht="15" customHeight="1" x14ac:dyDescent="0.2">
      <c r="A5" s="91" t="s">
        <v>9</v>
      </c>
      <c r="B5" s="91"/>
      <c r="C5" s="91"/>
      <c r="D5" s="91"/>
      <c r="E5" s="91"/>
      <c r="F5" s="91"/>
      <c r="G5" s="91"/>
      <c r="H5" s="91"/>
    </row>
    <row r="6" spans="1:8" ht="15" customHeight="1" x14ac:dyDescent="0.2">
      <c r="A6" s="91" t="s">
        <v>10</v>
      </c>
      <c r="B6" s="91"/>
      <c r="C6" s="91"/>
      <c r="D6" s="91"/>
      <c r="E6" s="91"/>
      <c r="F6" s="91"/>
      <c r="G6" s="91"/>
      <c r="H6" s="91"/>
    </row>
    <row r="7" spans="1:8" ht="15" customHeight="1" x14ac:dyDescent="0.2">
      <c r="A7" s="91" t="s">
        <v>11</v>
      </c>
      <c r="B7" s="91"/>
      <c r="C7" s="91"/>
      <c r="D7" s="91"/>
      <c r="E7" s="91"/>
      <c r="F7" s="91"/>
      <c r="G7" s="91"/>
      <c r="H7" s="91"/>
    </row>
    <row r="8" spans="1:8" ht="15" customHeight="1" x14ac:dyDescent="0.2">
      <c r="A8" s="91" t="s">
        <v>12</v>
      </c>
      <c r="B8" s="91"/>
      <c r="C8" s="91"/>
      <c r="D8" s="91"/>
      <c r="E8" s="91"/>
      <c r="F8" s="91"/>
      <c r="G8" s="91"/>
      <c r="H8" s="91"/>
    </row>
    <row r="9" spans="1:8" ht="30" customHeight="1" x14ac:dyDescent="0.2">
      <c r="B9" s="5"/>
    </row>
    <row r="10" spans="1:8" ht="105" customHeight="1" x14ac:dyDescent="0.2">
      <c r="A10" s="92" t="s">
        <v>13</v>
      </c>
      <c r="B10" s="92"/>
      <c r="C10" s="92"/>
      <c r="D10" s="92"/>
      <c r="E10" s="92"/>
      <c r="F10" s="92"/>
      <c r="G10" s="92"/>
      <c r="H10" s="92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93" t="s">
        <v>19</v>
      </c>
      <c r="B19" s="93"/>
      <c r="C19" s="93"/>
      <c r="D19" s="93"/>
      <c r="E19" s="93"/>
      <c r="F19" s="93"/>
      <c r="G19" s="93"/>
      <c r="H19" s="93"/>
    </row>
    <row r="20" spans="1:8" ht="14.25" x14ac:dyDescent="0.2">
      <c r="A20" s="94" t="s">
        <v>20</v>
      </c>
      <c r="B20" s="94"/>
      <c r="C20" s="94"/>
      <c r="D20" s="94"/>
      <c r="E20" s="94"/>
      <c r="F20" s="94"/>
      <c r="G20" s="94"/>
      <c r="H20" s="94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95" t="s">
        <v>21</v>
      </c>
      <c r="B24" s="95"/>
      <c r="C24" s="95"/>
      <c r="D24" s="95"/>
      <c r="E24" s="95"/>
      <c r="F24" s="95"/>
      <c r="G24" s="95"/>
      <c r="H24" s="95"/>
    </row>
    <row r="25" spans="1:8" ht="15" customHeight="1" x14ac:dyDescent="0.2">
      <c r="A25" s="95" t="s">
        <v>22</v>
      </c>
      <c r="B25" s="95"/>
      <c r="C25" s="95"/>
      <c r="D25" s="95"/>
      <c r="E25" s="95"/>
      <c r="F25" s="95"/>
      <c r="G25" s="95"/>
      <c r="H25" s="95"/>
    </row>
    <row r="26" spans="1:8" ht="15" customHeight="1" x14ac:dyDescent="0.2">
      <c r="A26" s="88" t="s">
        <v>23</v>
      </c>
      <c r="B26" s="88"/>
      <c r="C26" s="88"/>
      <c r="D26" s="88"/>
      <c r="E26" s="88"/>
      <c r="F26" s="88"/>
      <c r="G26" s="88"/>
      <c r="H26" s="88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Reitoria</vt:lpstr>
      <vt:lpstr>CEFID</vt:lpstr>
      <vt:lpstr>CERES</vt:lpstr>
      <vt:lpstr>CCT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2018-02-15T17:03:22Z</dcterms:modified>
</cp:coreProperties>
</file>