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defaultThemeVersion="124226"/>
  <mc:AlternateContent xmlns:mc="http://schemas.openxmlformats.org/markup-compatibility/2006">
    <mc:Choice Requires="x15">
      <x15ac:absPath xmlns:x15ac="http://schemas.microsoft.com/office/spreadsheetml/2010/11/ac" url="L:\SEGECON\2. Atas de Registro de Preços\UDESC\Vigência Expirada\PP 0509.2016 - UDESC - Rouparia - SRP - vigencia 03.08.17\"/>
    </mc:Choice>
  </mc:AlternateContent>
  <bookViews>
    <workbookView xWindow="0" yWindow="0" windowWidth="21600" windowHeight="9135" tabRatio="924" activeTab="14"/>
  </bookViews>
  <sheets>
    <sheet name="REITORIA_PROEX" sheetId="113" r:id="rId1"/>
    <sheet name="REITORIA_COVEST" sheetId="106" r:id="rId2"/>
    <sheet name="MUSEU" sheetId="125" r:id="rId3"/>
    <sheet name="ESAG" sheetId="105" state="hidden" r:id="rId4"/>
    <sheet name="CEART" sheetId="111" state="hidden" r:id="rId5"/>
    <sheet name="FAED" sheetId="112" r:id="rId6"/>
    <sheet name="CEAD" sheetId="114" r:id="rId7"/>
    <sheet name="CEFID" sheetId="110" r:id="rId8"/>
    <sheet name="CAV" sheetId="108" r:id="rId9"/>
    <sheet name="CCT" sheetId="117" r:id="rId10"/>
    <sheet name="CEPLAN" sheetId="122" state="hidden" r:id="rId11"/>
    <sheet name="CEO" sheetId="121" state="hidden" r:id="rId12"/>
    <sheet name="CEAVI" sheetId="123" state="hidden" r:id="rId13"/>
    <sheet name="CERES" sheetId="124" state="hidden" r:id="rId14"/>
    <sheet name="GESTOR" sheetId="91" r:id="rId15"/>
    <sheet name="Modelo Anexo II IN 002_2014" sheetId="77" r:id="rId16"/>
    <sheet name="Modelo Anexo I IN 002_2014" sheetId="126" r:id="rId17"/>
  </sheets>
  <definedNames>
    <definedName name="diasuteis" localSheetId="14">#REF!</definedName>
    <definedName name="diasuteis" localSheetId="2">#REF!</definedName>
    <definedName name="diasuteis">#REF!</definedName>
    <definedName name="Ferias" localSheetId="14">#REF!</definedName>
    <definedName name="Ferias" localSheetId="2">#REF!</definedName>
    <definedName name="Ferias">#REF!</definedName>
    <definedName name="RD" localSheetId="14">OFFSET(#REF!,(MATCH(SMALL(#REF!,ROW()-10),#REF!,0)-1),0)</definedName>
    <definedName name="RD" localSheetId="2">OFFSET(#REF!,(MATCH(SMALL(#REF!,ROW()-10),#REF!,0)-1),0)</definedName>
    <definedName name="RD">OFFSET(#REF!,(MATCH(SMALL(#REF!,ROW()-10),#REF!,0)-1),0)</definedName>
  </definedNames>
  <calcPr calcId="152511"/>
</workbook>
</file>

<file path=xl/calcChain.xml><?xml version="1.0" encoding="utf-8"?>
<calcChain xmlns="http://schemas.openxmlformats.org/spreadsheetml/2006/main">
  <c r="L6" i="91" l="1"/>
  <c r="L8" i="91"/>
  <c r="L10" i="91"/>
  <c r="L12" i="91"/>
  <c r="L14" i="91"/>
  <c r="L16" i="91"/>
  <c r="L18" i="91"/>
  <c r="I5" i="91"/>
  <c r="L5" i="91" s="1"/>
  <c r="I6" i="91"/>
  <c r="I7" i="91"/>
  <c r="L7" i="91" s="1"/>
  <c r="I8" i="91"/>
  <c r="I9" i="91"/>
  <c r="L9" i="91" s="1"/>
  <c r="I10" i="91"/>
  <c r="I11" i="91"/>
  <c r="L11" i="91" s="1"/>
  <c r="I12" i="91"/>
  <c r="I13" i="91"/>
  <c r="L13" i="91" s="1"/>
  <c r="I14" i="91"/>
  <c r="I15" i="91"/>
  <c r="L15" i="91" s="1"/>
  <c r="I16" i="91"/>
  <c r="I17" i="91"/>
  <c r="L17" i="91" s="1"/>
  <c r="I18" i="91"/>
  <c r="I4" i="91"/>
  <c r="L4" i="91" s="1"/>
  <c r="K16" i="124"/>
  <c r="L16" i="124" s="1"/>
  <c r="K18" i="124"/>
  <c r="L18" i="124" s="1"/>
  <c r="K17" i="124"/>
  <c r="L17" i="124" s="1"/>
  <c r="K15" i="124"/>
  <c r="L15" i="124" s="1"/>
  <c r="K14" i="124"/>
  <c r="L14" i="124" s="1"/>
  <c r="K13" i="124"/>
  <c r="L13" i="124" s="1"/>
  <c r="K12" i="124"/>
  <c r="L12" i="124" s="1"/>
  <c r="K11" i="124"/>
  <c r="L11" i="124" s="1"/>
  <c r="K10" i="124"/>
  <c r="L10" i="124" s="1"/>
  <c r="K9" i="124"/>
  <c r="L9" i="124" s="1"/>
  <c r="K8" i="124"/>
  <c r="L8" i="124" s="1"/>
  <c r="K7" i="124"/>
  <c r="L7" i="124" s="1"/>
  <c r="K6" i="124"/>
  <c r="L6" i="124" s="1"/>
  <c r="K5" i="124"/>
  <c r="L5" i="124" s="1"/>
  <c r="K4" i="124"/>
  <c r="L4" i="124" s="1"/>
  <c r="K18" i="123"/>
  <c r="L18" i="123" s="1"/>
  <c r="K17" i="123"/>
  <c r="L17" i="123" s="1"/>
  <c r="K16" i="123"/>
  <c r="L16" i="123" s="1"/>
  <c r="K15" i="123"/>
  <c r="L15" i="123" s="1"/>
  <c r="K14" i="123"/>
  <c r="L14" i="123" s="1"/>
  <c r="K13" i="123"/>
  <c r="L13" i="123" s="1"/>
  <c r="K12" i="123"/>
  <c r="L12" i="123" s="1"/>
  <c r="K11" i="123"/>
  <c r="L11" i="123" s="1"/>
  <c r="K10" i="123"/>
  <c r="L10" i="123" s="1"/>
  <c r="K9" i="123"/>
  <c r="L9" i="123" s="1"/>
  <c r="K8" i="123"/>
  <c r="L8" i="123" s="1"/>
  <c r="K7" i="123"/>
  <c r="L7" i="123" s="1"/>
  <c r="K6" i="123"/>
  <c r="L6" i="123" s="1"/>
  <c r="K5" i="123"/>
  <c r="L5" i="123" s="1"/>
  <c r="K4" i="123"/>
  <c r="L4" i="123" s="1"/>
  <c r="K18" i="121"/>
  <c r="L18" i="121" s="1"/>
  <c r="K17" i="121"/>
  <c r="L17" i="121" s="1"/>
  <c r="K16" i="121"/>
  <c r="L16" i="121" s="1"/>
  <c r="K15" i="121"/>
  <c r="L15" i="121" s="1"/>
  <c r="K14" i="121"/>
  <c r="L14" i="121" s="1"/>
  <c r="K13" i="121"/>
  <c r="L13" i="121" s="1"/>
  <c r="K12" i="121"/>
  <c r="L12" i="121" s="1"/>
  <c r="K11" i="121"/>
  <c r="L11" i="121" s="1"/>
  <c r="K10" i="121"/>
  <c r="L10" i="121" s="1"/>
  <c r="K9" i="121"/>
  <c r="L9" i="121" s="1"/>
  <c r="K8" i="121"/>
  <c r="L8" i="121" s="1"/>
  <c r="K7" i="121"/>
  <c r="L7" i="121" s="1"/>
  <c r="K6" i="121"/>
  <c r="L6" i="121" s="1"/>
  <c r="K5" i="121"/>
  <c r="L5" i="121" s="1"/>
  <c r="K4" i="121"/>
  <c r="L4" i="121" s="1"/>
  <c r="K18" i="122"/>
  <c r="L18" i="122" s="1"/>
  <c r="K17" i="122"/>
  <c r="K16" i="122"/>
  <c r="L16" i="122" s="1"/>
  <c r="K15" i="122"/>
  <c r="L15" i="122" s="1"/>
  <c r="K14" i="122"/>
  <c r="L14" i="122" s="1"/>
  <c r="K13" i="122"/>
  <c r="L13" i="122" s="1"/>
  <c r="K12" i="122"/>
  <c r="L12" i="122" s="1"/>
  <c r="K11" i="122"/>
  <c r="L11" i="122" s="1"/>
  <c r="K10" i="122"/>
  <c r="L10" i="122" s="1"/>
  <c r="K9" i="122"/>
  <c r="L9" i="122" s="1"/>
  <c r="K8" i="122"/>
  <c r="L8" i="122" s="1"/>
  <c r="K7" i="122"/>
  <c r="L7" i="122" s="1"/>
  <c r="K6" i="122"/>
  <c r="L6" i="122" s="1"/>
  <c r="K5" i="122"/>
  <c r="L5" i="122" s="1"/>
  <c r="K4" i="122"/>
  <c r="L4" i="122" s="1"/>
  <c r="L18" i="117"/>
  <c r="K18" i="117"/>
  <c r="K17" i="117"/>
  <c r="L17" i="117" s="1"/>
  <c r="K16" i="117"/>
  <c r="L16" i="117" s="1"/>
  <c r="K15" i="117"/>
  <c r="L15" i="117" s="1"/>
  <c r="K14" i="117"/>
  <c r="L14" i="117" s="1"/>
  <c r="K13" i="117"/>
  <c r="L13" i="117" s="1"/>
  <c r="K12" i="117"/>
  <c r="L12" i="117" s="1"/>
  <c r="K11" i="117"/>
  <c r="L11" i="117" s="1"/>
  <c r="K10" i="117"/>
  <c r="L10" i="117" s="1"/>
  <c r="K9" i="117"/>
  <c r="L9" i="117" s="1"/>
  <c r="K8" i="117"/>
  <c r="L8" i="117" s="1"/>
  <c r="K7" i="117"/>
  <c r="L7" i="117" s="1"/>
  <c r="K6" i="117"/>
  <c r="L6" i="117" s="1"/>
  <c r="K5" i="117"/>
  <c r="L5" i="117" s="1"/>
  <c r="K4" i="117"/>
  <c r="L4" i="117" s="1"/>
  <c r="L18" i="108"/>
  <c r="K18" i="108"/>
  <c r="K17" i="108"/>
  <c r="L17" i="108" s="1"/>
  <c r="K16" i="108"/>
  <c r="L16" i="108" s="1"/>
  <c r="K15" i="108"/>
  <c r="L15" i="108" s="1"/>
  <c r="K14" i="108"/>
  <c r="L14" i="108" s="1"/>
  <c r="K13" i="108"/>
  <c r="L13" i="108" s="1"/>
  <c r="K12" i="108"/>
  <c r="L12" i="108" s="1"/>
  <c r="K11" i="108"/>
  <c r="L11" i="108" s="1"/>
  <c r="K10" i="108"/>
  <c r="L10" i="108" s="1"/>
  <c r="K9" i="108"/>
  <c r="L9" i="108" s="1"/>
  <c r="K8" i="108"/>
  <c r="L8" i="108" s="1"/>
  <c r="K7" i="108"/>
  <c r="L7" i="108" s="1"/>
  <c r="K6" i="108"/>
  <c r="L6" i="108" s="1"/>
  <c r="K5" i="108"/>
  <c r="L5" i="108" s="1"/>
  <c r="K4" i="108"/>
  <c r="L4" i="108" s="1"/>
  <c r="K18" i="110"/>
  <c r="L18" i="110" s="1"/>
  <c r="K17" i="110"/>
  <c r="L17" i="110" s="1"/>
  <c r="K16" i="110"/>
  <c r="L16" i="110" s="1"/>
  <c r="K15" i="110"/>
  <c r="L15" i="110" s="1"/>
  <c r="K14" i="110"/>
  <c r="L14" i="110" s="1"/>
  <c r="K13" i="110"/>
  <c r="L13" i="110" s="1"/>
  <c r="K12" i="110"/>
  <c r="L12" i="110" s="1"/>
  <c r="K11" i="110"/>
  <c r="L11" i="110" s="1"/>
  <c r="K10" i="110"/>
  <c r="L10" i="110" s="1"/>
  <c r="K9" i="110"/>
  <c r="L9" i="110" s="1"/>
  <c r="K8" i="110"/>
  <c r="L8" i="110" s="1"/>
  <c r="K7" i="110"/>
  <c r="L7" i="110" s="1"/>
  <c r="K6" i="110"/>
  <c r="L6" i="110" s="1"/>
  <c r="K5" i="110"/>
  <c r="L5" i="110" s="1"/>
  <c r="K4" i="110"/>
  <c r="L4" i="110" s="1"/>
  <c r="K18" i="114"/>
  <c r="L18" i="114" s="1"/>
  <c r="K17" i="114"/>
  <c r="L17" i="114" s="1"/>
  <c r="K16" i="114"/>
  <c r="L16" i="114" s="1"/>
  <c r="K15" i="114"/>
  <c r="L15" i="114" s="1"/>
  <c r="K14" i="114"/>
  <c r="L14" i="114" s="1"/>
  <c r="L13" i="114"/>
  <c r="K13" i="114"/>
  <c r="K12" i="114"/>
  <c r="L12" i="114" s="1"/>
  <c r="K11" i="114"/>
  <c r="L11" i="114" s="1"/>
  <c r="K10" i="114"/>
  <c r="L10" i="114" s="1"/>
  <c r="L9" i="114"/>
  <c r="K9" i="114"/>
  <c r="K8" i="114"/>
  <c r="L8" i="114" s="1"/>
  <c r="K7" i="114"/>
  <c r="L7" i="114" s="1"/>
  <c r="K6" i="114"/>
  <c r="L6" i="114" s="1"/>
  <c r="L5" i="114"/>
  <c r="K5" i="114"/>
  <c r="K4" i="114"/>
  <c r="L4" i="114" s="1"/>
  <c r="K18" i="112"/>
  <c r="L18" i="112" s="1"/>
  <c r="K17" i="112"/>
  <c r="L17" i="112" s="1"/>
  <c r="K16" i="112"/>
  <c r="L16" i="112" s="1"/>
  <c r="K15" i="112"/>
  <c r="L15" i="112" s="1"/>
  <c r="L14" i="112"/>
  <c r="K14" i="112"/>
  <c r="K13" i="112"/>
  <c r="L13" i="112" s="1"/>
  <c r="L12" i="112"/>
  <c r="K12" i="112"/>
  <c r="K11" i="112"/>
  <c r="L11" i="112" s="1"/>
  <c r="L10" i="112"/>
  <c r="K10" i="112"/>
  <c r="K9" i="112"/>
  <c r="L9" i="112" s="1"/>
  <c r="L8" i="112"/>
  <c r="K8" i="112"/>
  <c r="K7" i="112"/>
  <c r="L7" i="112" s="1"/>
  <c r="L6" i="112"/>
  <c r="K6" i="112"/>
  <c r="K5" i="112"/>
  <c r="L5" i="112" s="1"/>
  <c r="L4" i="112"/>
  <c r="K4" i="112"/>
  <c r="K18" i="111"/>
  <c r="L18" i="111" s="1"/>
  <c r="K17" i="111"/>
  <c r="L17" i="111" s="1"/>
  <c r="K16" i="111"/>
  <c r="L16" i="111" s="1"/>
  <c r="K15" i="111"/>
  <c r="L15" i="111" s="1"/>
  <c r="K14" i="111"/>
  <c r="L14" i="111" s="1"/>
  <c r="K13" i="111"/>
  <c r="L13" i="111" s="1"/>
  <c r="K12" i="111"/>
  <c r="L12" i="111" s="1"/>
  <c r="K11" i="111"/>
  <c r="L11" i="111" s="1"/>
  <c r="K10" i="111"/>
  <c r="L10" i="111" s="1"/>
  <c r="K9" i="111"/>
  <c r="L9" i="111" s="1"/>
  <c r="K8" i="111"/>
  <c r="L8" i="111" s="1"/>
  <c r="K7" i="111"/>
  <c r="L7" i="111" s="1"/>
  <c r="K6" i="111"/>
  <c r="L6" i="111" s="1"/>
  <c r="K5" i="111"/>
  <c r="L5" i="111" s="1"/>
  <c r="K4" i="111"/>
  <c r="L4" i="111" s="1"/>
  <c r="K18" i="105"/>
  <c r="L18" i="105" s="1"/>
  <c r="L17" i="105"/>
  <c r="K17" i="105"/>
  <c r="K16" i="105"/>
  <c r="L16" i="105" s="1"/>
  <c r="K15" i="105"/>
  <c r="L15" i="105" s="1"/>
  <c r="K14" i="105"/>
  <c r="L14" i="105" s="1"/>
  <c r="K13" i="105"/>
  <c r="L13" i="105" s="1"/>
  <c r="K12" i="105"/>
  <c r="L12" i="105" s="1"/>
  <c r="K11" i="105"/>
  <c r="L11" i="105" s="1"/>
  <c r="K10" i="105"/>
  <c r="L10" i="105" s="1"/>
  <c r="K9" i="105"/>
  <c r="L9" i="105" s="1"/>
  <c r="K8" i="105"/>
  <c r="L8" i="105" s="1"/>
  <c r="K7" i="105"/>
  <c r="L7" i="105" s="1"/>
  <c r="K6" i="105"/>
  <c r="L6" i="105" s="1"/>
  <c r="K5" i="105"/>
  <c r="L5" i="105" s="1"/>
  <c r="K4" i="105"/>
  <c r="L4" i="105" s="1"/>
  <c r="K18" i="125"/>
  <c r="L18" i="125" s="1"/>
  <c r="K17" i="125"/>
  <c r="L17" i="125" s="1"/>
  <c r="K16" i="125"/>
  <c r="L16" i="125" s="1"/>
  <c r="K15" i="125"/>
  <c r="L15" i="125" s="1"/>
  <c r="K14" i="125"/>
  <c r="L14" i="125" s="1"/>
  <c r="K13" i="125"/>
  <c r="L13" i="125" s="1"/>
  <c r="K12" i="125"/>
  <c r="L12" i="125" s="1"/>
  <c r="K11" i="125"/>
  <c r="L11" i="125" s="1"/>
  <c r="K10" i="125"/>
  <c r="L10" i="125" s="1"/>
  <c r="K9" i="125"/>
  <c r="L9" i="125" s="1"/>
  <c r="K8" i="125"/>
  <c r="L8" i="125" s="1"/>
  <c r="K7" i="125"/>
  <c r="L7" i="125" s="1"/>
  <c r="K6" i="125"/>
  <c r="L6" i="125" s="1"/>
  <c r="K5" i="125"/>
  <c r="L5" i="125" s="1"/>
  <c r="K4" i="125"/>
  <c r="L4" i="125" s="1"/>
  <c r="K18" i="106"/>
  <c r="L18" i="106" s="1"/>
  <c r="K17" i="106"/>
  <c r="L17" i="106" s="1"/>
  <c r="K16" i="106"/>
  <c r="L16" i="106" s="1"/>
  <c r="K15" i="106"/>
  <c r="L15" i="106" s="1"/>
  <c r="K14" i="106"/>
  <c r="L14" i="106" s="1"/>
  <c r="K13" i="106"/>
  <c r="L13" i="106" s="1"/>
  <c r="K12" i="106"/>
  <c r="L12" i="106" s="1"/>
  <c r="K11" i="106"/>
  <c r="L11" i="106" s="1"/>
  <c r="K10" i="106"/>
  <c r="L10" i="106" s="1"/>
  <c r="K9" i="106"/>
  <c r="L9" i="106" s="1"/>
  <c r="K8" i="106"/>
  <c r="L8" i="106" s="1"/>
  <c r="K7" i="106"/>
  <c r="L7" i="106" s="1"/>
  <c r="K6" i="106"/>
  <c r="L6" i="106" s="1"/>
  <c r="K5" i="106"/>
  <c r="L5" i="106" s="1"/>
  <c r="K4" i="106"/>
  <c r="L4" i="106" s="1"/>
  <c r="J10" i="91" l="1"/>
  <c r="J14" i="91"/>
  <c r="J17" i="91"/>
  <c r="J4" i="91"/>
  <c r="J6" i="91"/>
  <c r="J18" i="91"/>
  <c r="L17" i="122"/>
  <c r="J9" i="91"/>
  <c r="J15" i="91"/>
  <c r="J11" i="91"/>
  <c r="J7" i="91"/>
  <c r="J13" i="91"/>
  <c r="J5" i="91"/>
  <c r="J16" i="91"/>
  <c r="J12" i="91"/>
  <c r="J8" i="91"/>
  <c r="K18" i="113"/>
  <c r="K17" i="113"/>
  <c r="K15" i="113"/>
  <c r="K14" i="113"/>
  <c r="K13" i="113"/>
  <c r="K12" i="113"/>
  <c r="K11" i="113"/>
  <c r="K10" i="113"/>
  <c r="K9" i="113"/>
  <c r="K8" i="113"/>
  <c r="K7" i="113"/>
  <c r="L6" i="113"/>
  <c r="K6" i="113"/>
  <c r="K5" i="113"/>
  <c r="L4" i="113"/>
  <c r="K4" i="113"/>
  <c r="K18" i="91" l="1"/>
  <c r="K9" i="91"/>
  <c r="K13" i="91"/>
  <c r="K8" i="91"/>
  <c r="K4" i="91"/>
  <c r="K10" i="91"/>
  <c r="L17" i="113"/>
  <c r="K17" i="91"/>
  <c r="L5" i="113"/>
  <c r="K5" i="91"/>
  <c r="K7" i="91"/>
  <c r="K11" i="91"/>
  <c r="K14" i="91"/>
  <c r="K12" i="91"/>
  <c r="K15" i="91"/>
  <c r="K6" i="91"/>
  <c r="L12" i="113"/>
  <c r="L8" i="113"/>
  <c r="K16" i="113"/>
  <c r="L14" i="113"/>
  <c r="L10" i="113"/>
  <c r="L19" i="91"/>
  <c r="M24" i="91" s="1"/>
  <c r="L7" i="113"/>
  <c r="L9" i="113"/>
  <c r="L11" i="113"/>
  <c r="L13" i="113"/>
  <c r="M9" i="91"/>
  <c r="M13" i="91"/>
  <c r="L18" i="113"/>
  <c r="L15" i="113"/>
  <c r="M18" i="91"/>
  <c r="M5" i="91" l="1"/>
  <c r="M15" i="91"/>
  <c r="M14" i="91"/>
  <c r="M7" i="91"/>
  <c r="M4" i="91"/>
  <c r="M17" i="91"/>
  <c r="M6" i="91"/>
  <c r="M12" i="91"/>
  <c r="M11" i="91"/>
  <c r="M10" i="91"/>
  <c r="M8" i="91"/>
  <c r="L16" i="113"/>
  <c r="K16" i="91" l="1"/>
  <c r="M16" i="91"/>
  <c r="M19" i="91" s="1"/>
  <c r="M25" i="91" s="1"/>
  <c r="M27" i="91" s="1"/>
</calcChain>
</file>

<file path=xl/comments1.xml><?xml version="1.0" encoding="utf-8"?>
<comments xmlns="http://schemas.openxmlformats.org/spreadsheetml/2006/main">
  <authors>
    <author>Gabriela Monteiro</author>
  </authors>
  <commentList>
    <comment ref="J16" authorId="0" shapeId="0">
      <text>
        <r>
          <rPr>
            <b/>
            <sz val="9"/>
            <color indexed="81"/>
            <rFont val="Segoe UI"/>
            <family val="2"/>
          </rPr>
          <t>Gabriela Monteiro:</t>
        </r>
        <r>
          <rPr>
            <sz val="9"/>
            <color indexed="81"/>
            <rFont val="Segoe UI"/>
            <family val="2"/>
          </rPr>
          <t xml:space="preserve">
500 - 1º Aditivo - PROEX / 100 ceavi 105 cefid 50 ceplan - 18/05/16
 </t>
        </r>
      </text>
    </comment>
  </commentList>
</comments>
</file>

<file path=xl/comments2.xml><?xml version="1.0" encoding="utf-8"?>
<comments xmlns="http://schemas.openxmlformats.org/spreadsheetml/2006/main">
  <authors>
    <author>Gabriela Monteiro</author>
  </authors>
  <commentList>
    <comment ref="J16" authorId="0" shapeId="0">
      <text>
        <r>
          <rPr>
            <b/>
            <sz val="9"/>
            <color indexed="81"/>
            <rFont val="Segoe UI"/>
            <family val="2"/>
          </rPr>
          <t>Gabriela Monteiro:</t>
        </r>
        <r>
          <rPr>
            <sz val="9"/>
            <color indexed="81"/>
            <rFont val="Segoe UI"/>
            <family val="2"/>
          </rPr>
          <t xml:space="preserve">
500 - 1º Aditivo - PROEX / 100 ceavi 105 cefid 50 ceplan - 18/05/16
 </t>
        </r>
      </text>
    </comment>
  </commentList>
</comments>
</file>

<file path=xl/sharedStrings.xml><?xml version="1.0" encoding="utf-8"?>
<sst xmlns="http://schemas.openxmlformats.org/spreadsheetml/2006/main" count="1799" uniqueCount="117">
  <si>
    <t>Saldo / Automático</t>
  </si>
  <si>
    <t>...../...../......</t>
  </si>
  <si>
    <t>ITEM</t>
  </si>
  <si>
    <t>Preço UNITÁRIO (R$)</t>
  </si>
  <si>
    <t>PRODUTO - CARACTERÍSTICAS MÍNIMAS</t>
  </si>
  <si>
    <t>ALERTA</t>
  </si>
  <si>
    <t>Item</t>
  </si>
  <si>
    <t>Unidade</t>
  </si>
  <si>
    <t>Lote</t>
  </si>
  <si>
    <t>ANEXO II – Instrução Normativa n.º 002/2014</t>
  </si>
  <si>
    <t>DECLARAÇÃO DE DISPONIBILIDADE DE QUANTITATIVO PARA EMISSÃO DE AUTORIZAÇÃO DE FORNECIMENTO/ORDEM DE SERVIÇO – SISTEMA DE REGISTRO DE PREÇOS/UDESC</t>
  </si>
  <si>
    <t>Processo CPA n.º XXXX/2014</t>
  </si>
  <si>
    <t>Pregão n.º  XXXX/2014</t>
  </si>
  <si>
    <t xml:space="preserve">Objeto: </t>
  </si>
  <si>
    <t>Vigência da Ata de Registro de Preços: XX/XX/XXXX até XX/XX/XXXXX</t>
  </si>
  <si>
    <t>Declaro que o Centro XXXXXXX, participante da Ata de Registro de Preços proveniente do Pregão n.º XXXX/2014, possui saldo em seu quantitativo para a emissão da Autorização de Fornecimento/Ordem de Serviço n.º XXXX/2014, no valor de R$ X.XXX,XX, a ser firmada com a empresa XXXXXXX, restando ainda em sua cota para próximas contratações com o referido fornecedor os seguintes quantitativos:</t>
  </si>
  <si>
    <t>Descrição Resumida</t>
  </si>
  <si>
    <t>Valor Unitário (R$)</t>
  </si>
  <si>
    <r>
      <t xml:space="preserve">Saldo Quantitativo </t>
    </r>
    <r>
      <rPr>
        <sz val="8"/>
        <color indexed="8"/>
        <rFont val="Arial"/>
        <family val="2"/>
      </rPr>
      <t>(antes da emissão desta AF/OS)</t>
    </r>
  </si>
  <si>
    <t>Quantitativo da AF/OS</t>
  </si>
  <si>
    <t>Saldo Atualizado</t>
  </si>
  <si>
    <t>__________________, ____/_____/____</t>
  </si>
  <si>
    <t>Cidade                                    Data</t>
  </si>
  <si>
    <t>_____________________________________________</t>
  </si>
  <si>
    <t xml:space="preserve">Diretor(a) de Administração </t>
  </si>
  <si>
    <t>(carimbo e assinatura)</t>
  </si>
  <si>
    <t>SALDO</t>
  </si>
  <si>
    <t>Qtde Registrada</t>
  </si>
  <si>
    <t>Valor Total Registrado</t>
  </si>
  <si>
    <t>Valor Total Utilizado</t>
  </si>
  <si>
    <t>Valor Total da Ata com Aditivo</t>
  </si>
  <si>
    <t>Valor Utilizado</t>
  </si>
  <si>
    <t>% Aditivos</t>
  </si>
  <si>
    <t>% Utilizado</t>
  </si>
  <si>
    <t>Qtde Utilizada</t>
  </si>
  <si>
    <t>CENTRO PARTICIPANTE: GESTOR</t>
  </si>
  <si>
    <t>DETALHAMENTO</t>
  </si>
  <si>
    <t>MARCA</t>
  </si>
  <si>
    <t>*Prazos de Entrega e Pagamento conforme termo de referência</t>
  </si>
  <si>
    <t>OBJETO: Aquisição de Rouparia para a UDESC</t>
  </si>
  <si>
    <t>Fronha de tecido cretone, 100% algodão, dimensões  aproximadas de 0,50cm de largura e 0,60cm de comprimento, com logomarca a ser definida impressa no centro com as dimensões de 14x13cm aproximadamente. Cor a definir.</t>
  </si>
  <si>
    <t>Lençol de tecido, sem elástico, 100% algodão, dimensões aproximadas: 1,30m de largura e 2m de comprimento, com logomarca a ser definida impressa no centro, com 14x13cm aproximadamente.</t>
  </si>
  <si>
    <t>Toalha de mesa, de cetim, medindo aproximadamente  1,20m x60cm. Com logomarca bordada no centro da toalha, tamanho mínimo 30cm x 30 cm.  Cor a definir.</t>
  </si>
  <si>
    <t>Toalha de mesa retangular, medindo aproximadamente 1,60mX2,70m.  Composição 53% algodão, 47% poliéster. Cor a definir.</t>
  </si>
  <si>
    <t xml:space="preserve">Toalha de banho, dupla face, em tecido 100% algodão, cor da definir, pré-lavada e pré-encolhida, gramatura de no mínimo 500gr/m², medindo no mínimo 70cm x 1,40m. Logomarca a ser definida e impressa em uma das pontas nas dimensões de 14x13cm aproximadamente. </t>
  </si>
  <si>
    <t xml:space="preserve">Toalha de rosto, dupla face, em tecido 100% algodão, cor da definir, pré-lavada e pré-encolhida, gramatura de no mínimo 500gr/m², medindo no mínimo 45x75cm. Logomarca a ser definida e impressa em uma das pontas nas dimensões de 14x13cm aproximadamente. </t>
  </si>
  <si>
    <t>Toalha de mesa redonda, medindo aproximadamente 178cm diâmetro, composição 59% algodão e 41% poliéster, cor a definir.</t>
  </si>
  <si>
    <t>Toalha de mesa retangular, medindo aproximadamente 7mx2,20m. Composição 53% algodão, 47% poliéster, com protetor de tecido. Cor a definir.</t>
  </si>
  <si>
    <t>Campos cirurgicos: Brim - tecido 100% algodão. Gramatura 260g/m². Cor verde bandeira ou marinho. Tamanho: 0,50 x 0,50 m</t>
  </si>
  <si>
    <t>Jalecos em tecido Microfibra, na cor branca, comprimento longo (mínimo de 85cm), manga longa, com 1 bolso superior esquerdo e 2 inferiores, mínimo de 05 botões (com sistema de abotoamento embutido, em que os botões não fiquem aparentes), marca da UDESC bordada na manga direita nas dimensões aproximadas de 8x3cm, do CEFID bordada na manga esquerda nas dimensões aproximadas de 8x3cm e marca da Clínica Escola de Fisioterapia bordada no lado esquerdo do peito (no bolso) nas dimensões aproximadas de 9x5cm. Definir cortes femininos e masculinos com o solicitante antes da execução do serviço.</t>
  </si>
  <si>
    <t>Par</t>
  </si>
  <si>
    <t>Peça</t>
  </si>
  <si>
    <t>Tracton</t>
  </si>
  <si>
    <t>339030-20</t>
  </si>
  <si>
    <t>339030-23</t>
  </si>
  <si>
    <t>PROCESSO: 0509/2016/UDESC</t>
  </si>
  <si>
    <t xml:space="preserve">CENTRO PARTICIPANTE: </t>
  </si>
  <si>
    <t>VIGÊNCIA DA ATA: 04/08/2016 até 03/08/17</t>
  </si>
  <si>
    <t xml:space="preserve"> AF nº  xx/2016 Qtde. DT</t>
  </si>
  <si>
    <t>NUC</t>
  </si>
  <si>
    <t xml:space="preserve">LOTE </t>
  </si>
  <si>
    <t xml:space="preserve">EMPRESA </t>
  </si>
  <si>
    <t xml:space="preserve">UNIDADE </t>
  </si>
  <si>
    <t>MERCANTT COMERCIAL EIRELI EPP</t>
  </si>
  <si>
    <t>MTT</t>
  </si>
  <si>
    <t>Lençol de tecido, com elástico, 100% algodão, dimensões aproximadas: 1,30m de largura e 2m de comprimento. Logomarca a ser definida impressa no centro, dimensões de 14x13cm aproximadamente.</t>
  </si>
  <si>
    <t>Coteminas</t>
  </si>
  <si>
    <t>JACKSON DA SILVA STUDIO ME</t>
  </si>
  <si>
    <r>
      <rPr>
        <b/>
        <sz val="10"/>
        <rFont val="Calibri"/>
        <family val="2"/>
        <scheme val="minor"/>
      </rPr>
      <t>Camiseta</t>
    </r>
    <r>
      <rPr>
        <sz val="10"/>
        <rFont val="Calibri"/>
        <family val="2"/>
        <scheme val="minor"/>
      </rPr>
      <t>, 30x1 penteado, gola ombro a ombro, a gola da camiseta de possuir elastano, sendo reforçada na costura. A camiseta terá uma área reservada para serigrafia de até 28x21cm na frente e nas costas, podendo conter até 8 cores em cada lado. Tamanho, cor e logomarca a definir.</t>
    </r>
  </si>
  <si>
    <t>Araça</t>
  </si>
  <si>
    <t>TRACTON IND. E COM. LTDA EPP</t>
  </si>
  <si>
    <r>
      <rPr>
        <b/>
        <sz val="10"/>
        <rFont val="Calibri"/>
        <family val="2"/>
        <scheme val="minor"/>
      </rPr>
      <t>Colete</t>
    </r>
    <r>
      <rPr>
        <sz val="10"/>
        <rFont val="Calibri"/>
        <family val="2"/>
        <scheme val="minor"/>
      </rPr>
      <t xml:space="preserve"> confecionado em tecido 100% poliamida (tactel), contendo dois bolsos -um na esquerda e outro na direita. Viés de acabamento da mesma cor. Na frente logomarca a definir, e palavra de identificação (a definir), no lado direito.  Ajuste nas laterais com dois elásticos, de aproximadamente 18 cm, um em cada lado. Tamanho e cor a definir.</t>
    </r>
  </si>
  <si>
    <t>ANDRÉ DUARTE VIEIRA 10705160904</t>
  </si>
  <si>
    <t>Arki 13</t>
  </si>
  <si>
    <r>
      <t xml:space="preserve">Luva de segurança confeccionada em Raspa curtida ao cromo, com punho longo 15cm, contendo tira de reforço entre os dedos polegar e indicador e reforço interno na palma e dedos. </t>
    </r>
    <r>
      <rPr>
        <b/>
        <u/>
        <sz val="10"/>
        <rFont val="Calibri"/>
        <family val="2"/>
        <scheme val="minor"/>
      </rPr>
      <t>Utilização:</t>
    </r>
    <r>
      <rPr>
        <sz val="10"/>
        <rFont val="Calibri"/>
        <family val="2"/>
        <scheme val="minor"/>
      </rPr>
      <t xml:space="preserve"> Para proteção das mãos e braços de materiais cortantes ou escoriantes, em chaparias, ferragens, madeiras, fundições e em serviços em geral.</t>
    </r>
  </si>
  <si>
    <t>ipibrasil/zanel</t>
  </si>
  <si>
    <t>Avental em raspa tipo barbeiro, 120x60cm com emendas, com tiras em raspa e fivela metálica, fechado nas costas, com regulagem em velcro na gola e elástico nas mangas</t>
  </si>
  <si>
    <t>339030-36</t>
  </si>
  <si>
    <t>339030-28</t>
  </si>
  <si>
    <t>01179-7-001</t>
  </si>
  <si>
    <t>01180-0-014</t>
  </si>
  <si>
    <t>01180-0-018</t>
  </si>
  <si>
    <t>02907-6-006</t>
  </si>
  <si>
    <t>02907-6-007</t>
  </si>
  <si>
    <t>01184-3-006</t>
  </si>
  <si>
    <t>01187-8-006</t>
  </si>
  <si>
    <t>02907-6-010</t>
  </si>
  <si>
    <t>02907-6-009</t>
  </si>
  <si>
    <t>03103-8-114</t>
  </si>
  <si>
    <t>02884-3-003</t>
  </si>
  <si>
    <t>00946-6-045</t>
  </si>
  <si>
    <t>03118-6-057</t>
  </si>
  <si>
    <t>00460-0-005</t>
  </si>
  <si>
    <t>08416-6-001</t>
  </si>
  <si>
    <t>ANEXO I – Instrução Normativa n.º 002/2014</t>
  </si>
  <si>
    <t>Pregão n.º XXXX/2014</t>
  </si>
  <si>
    <t>Objeto:</t>
  </si>
  <si>
    <r>
      <t xml:space="preserve">                                    </t>
    </r>
    <r>
      <rPr>
        <sz val="11"/>
        <rFont val="Arial"/>
        <family val="2"/>
      </rPr>
      <t xml:space="preserve">, </t>
    </r>
    <r>
      <rPr>
        <u/>
        <sz val="11"/>
        <rFont val="Arial"/>
        <family val="2"/>
      </rPr>
      <t xml:space="preserve">        </t>
    </r>
    <r>
      <rPr>
        <sz val="11"/>
        <rFont val="Arial"/>
        <family val="2"/>
      </rPr>
      <t>/</t>
    </r>
    <r>
      <rPr>
        <u/>
        <sz val="11"/>
        <rFont val="Arial"/>
        <family val="2"/>
      </rPr>
      <t xml:space="preserve">          </t>
    </r>
    <r>
      <rPr>
        <sz val="11"/>
        <rFont val="Arial"/>
        <family val="2"/>
      </rPr>
      <t>/</t>
    </r>
    <r>
      <rPr>
        <u/>
        <sz val="11"/>
        <rFont val="Arial"/>
        <family val="2"/>
      </rPr>
      <t xml:space="preserve"> </t>
    </r>
  </si>
  <si>
    <t>Cidade                      Data</t>
  </si>
  <si>
    <t>Diretor(a) de Administração</t>
  </si>
  <si>
    <t xml:space="preserve">Declaro que o Centro XXXXXXX, participante da Ata de Registro de Preços proveniente do Pregão n.º XXXX/2014, possui saldo em seu quantitativo para a emissão da Autorização  de  Fornecimento/Ordem  de  Serviço  n.º  XXXX/2014,  no  valor  de  R$ X.XXX,XX, a ser firmada com a empresa XXXXXXX.
</t>
  </si>
  <si>
    <t>Pregão 0509/2016/UDESC - SRP</t>
  </si>
  <si>
    <t>Camiseta, 30x1 penteado, gola ombro a ombro, a gola da camiseta de possuir elastano, sendo reforçada na costura. A camiseta terá uma área reservada para serigrafia de até 28x21cm na frente e nas costas, podendo conter até 8 cores em cada lado. Tamanho, cor e logomarca a definir.</t>
  </si>
  <si>
    <t>Colete confecionado em tecido 100% poliamida (tactel), contendo dois bolsos -um na esquerda e outro na direita. Viés de acabamento da mesma cor. Na frente logomarca a definir, e palavra de identificação (a definir), no lado direito.  Ajuste nas laterais com dois elásticos, de aproximadamente 18 cm, um em cada lado. Tamanho e cor a definir.</t>
  </si>
  <si>
    <r>
      <t xml:space="preserve">Luva de segurança confeccionada em Raspa curtida ao cromo, com punho longo 15cm, contendo tira de reforço entre os dedos polegar e indicador e reforço interno na palma e dedos. </t>
    </r>
    <r>
      <rPr>
        <u/>
        <sz val="11"/>
        <rFont val="Calibri"/>
        <family val="2"/>
        <scheme val="minor"/>
      </rPr>
      <t>Utilização:</t>
    </r>
    <r>
      <rPr>
        <sz val="11"/>
        <rFont val="Calibri"/>
        <family val="2"/>
        <scheme val="minor"/>
      </rPr>
      <t xml:space="preserve"> Para proteção das mãos e braços de materiais cortantes ou escoriantes, em chaparias, ferragens, madeiras, fundições e em serviços em geral.</t>
    </r>
  </si>
  <si>
    <t>CENTRO PARTICIPANTE: REITORIA/PROEX</t>
  </si>
  <si>
    <t>CENTRO PARTICIPANTE: REITORIA/COVEST</t>
  </si>
  <si>
    <t>CENTRO PARTICIPANTE: MUSEU</t>
  </si>
  <si>
    <t>CENTRO PARTICIPANTE: FAED</t>
  </si>
  <si>
    <t>CENTRO PARTICIPANTE: CEAD</t>
  </si>
  <si>
    <t>CENTRO PARTICIPANTE: CEFID</t>
  </si>
  <si>
    <t>CENTRO PARTICIPANTE: CAV</t>
  </si>
  <si>
    <t>CENTRO PARTICIPANTE: CCT</t>
  </si>
  <si>
    <t xml:space="preserve"> AF nº  1117/2016 Qtde. DT</t>
  </si>
  <si>
    <t xml:space="preserve"> AF nº 922/2016 Qtde. DT</t>
  </si>
  <si>
    <t xml:space="preserve"> AF nº  1395/2016 Qtde. DT</t>
  </si>
  <si>
    <t>Resumo Atualizado em Setembro/2017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</si>
</sst>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R$&quot;\ * #,##0.00_-;\-&quot;R$&quot;\ * #,##0.00_-;_-&quot;R$&quot;\ * &quot;-&quot;??_-;_-@_-"/>
    <numFmt numFmtId="43" formatCode="_-* #,##0.00_-;\-* #,##0.00_-;_-* &quot;-&quot;??_-;_-@_-"/>
    <numFmt numFmtId="164" formatCode="_(* #,##0.00_);_(* \(#,##0.00\);_(* &quot;-&quot;??_);_(@_)"/>
    <numFmt numFmtId="165" formatCode="_(* #,##0.00_);_(* \(#,##0.00\);_(* \-??_);_(@_)"/>
    <numFmt numFmtId="166" formatCode="#,##0;[Red]#,##0"/>
    <numFmt numFmtId="167" formatCode="_-* #,##0.00\ &quot;€&quot;_-;\-* #,##0.00\ &quot;€&quot;_-;_-* &quot;-&quot;??\ &quot;€&quot;_-;_-@_-"/>
    <numFmt numFmtId="168" formatCode="_-[$R$-416]\ * #,##0.00_-;\-[$R$-416]\ * #,##0.00_-;_-[$R$-416]\ * &quot;-&quot;??_-;_-@_-"/>
    <numFmt numFmtId="169" formatCode="_-* #,##0_-;\-* #,##0_-;_-* &quot;-&quot;??_-;_-@_-"/>
  </numFmts>
  <fonts count="42" x14ac:knownFonts="1">
    <font>
      <sz val="10"/>
      <name val="Arial"/>
    </font>
    <font>
      <sz val="11"/>
      <color theme="1"/>
      <name val="Calibri"/>
      <family val="2"/>
      <scheme val="minor"/>
    </font>
    <font>
      <sz val="10"/>
      <name val="Arial"/>
      <family val="2"/>
    </font>
    <font>
      <b/>
      <sz val="18"/>
      <color indexed="56"/>
      <name val="Cambria"/>
      <family val="2"/>
    </font>
    <font>
      <sz val="8"/>
      <color indexed="8"/>
      <name val="Arial"/>
      <family val="2"/>
    </font>
    <font>
      <sz val="11"/>
      <name val="Calibri"/>
      <family val="2"/>
      <scheme val="minor"/>
    </font>
    <font>
      <b/>
      <sz val="11"/>
      <name val="Calibri"/>
      <family val="2"/>
      <scheme val="minor"/>
    </font>
    <font>
      <b/>
      <sz val="16"/>
      <color theme="1"/>
      <name val="Arial"/>
      <family val="2"/>
    </font>
    <font>
      <sz val="12"/>
      <color theme="1"/>
      <name val="Arial"/>
      <family val="2"/>
    </font>
    <font>
      <i/>
      <sz val="12"/>
      <color theme="1"/>
      <name val="Arial"/>
      <family val="2"/>
    </font>
    <font>
      <b/>
      <sz val="11"/>
      <color theme="1"/>
      <name val="Arial"/>
      <family val="2"/>
    </font>
    <font>
      <b/>
      <sz val="10"/>
      <color theme="1"/>
      <name val="Arial"/>
      <family val="2"/>
    </font>
    <font>
      <sz val="11"/>
      <color theme="1"/>
      <name val="Arial"/>
      <family val="2"/>
    </font>
    <font>
      <i/>
      <sz val="11"/>
      <color theme="1"/>
      <name val="Arial"/>
      <family val="2"/>
    </font>
    <font>
      <b/>
      <sz val="12"/>
      <color theme="1"/>
      <name val="Arial"/>
      <family val="2"/>
    </font>
    <font>
      <sz val="10"/>
      <name val="Arial"/>
      <family val="2"/>
    </font>
    <font>
      <sz val="12"/>
      <name val="Calibri"/>
      <family val="2"/>
      <scheme val="minor"/>
    </font>
    <font>
      <sz val="9"/>
      <color indexed="81"/>
      <name val="Segoe UI"/>
      <family val="2"/>
    </font>
    <font>
      <b/>
      <sz val="9"/>
      <color indexed="81"/>
      <name val="Segoe UI"/>
      <family val="2"/>
    </font>
    <font>
      <b/>
      <sz val="11"/>
      <color theme="1"/>
      <name val="Calibri"/>
      <family val="2"/>
      <scheme val="minor"/>
    </font>
    <font>
      <sz val="20"/>
      <color theme="1"/>
      <name val="Calibri"/>
      <family val="2"/>
      <scheme val="minor"/>
    </font>
    <font>
      <sz val="16"/>
      <color theme="1"/>
      <name val="Calibri"/>
      <family val="2"/>
      <scheme val="minor"/>
    </font>
    <font>
      <sz val="10"/>
      <name val="Calibri"/>
      <family val="2"/>
      <scheme val="minor"/>
    </font>
    <font>
      <sz val="10"/>
      <color theme="1"/>
      <name val="Calibri"/>
      <family val="2"/>
      <scheme val="minor"/>
    </font>
    <font>
      <sz val="12"/>
      <color theme="1"/>
      <name val="Calibri"/>
      <family val="2"/>
      <scheme val="minor"/>
    </font>
    <font>
      <b/>
      <sz val="10"/>
      <name val="Calibri"/>
      <family val="2"/>
      <scheme val="minor"/>
    </font>
    <font>
      <b/>
      <sz val="20"/>
      <name val="Calibri"/>
      <family val="2"/>
      <scheme val="minor"/>
    </font>
    <font>
      <sz val="16"/>
      <name val="Calibri"/>
      <family val="2"/>
      <scheme val="minor"/>
    </font>
    <font>
      <b/>
      <u/>
      <sz val="10"/>
      <name val="Calibri"/>
      <family val="2"/>
      <scheme val="minor"/>
    </font>
    <font>
      <sz val="10"/>
      <name val="Times New Roman"/>
      <family val="1"/>
    </font>
    <font>
      <b/>
      <sz val="16"/>
      <name val="Arial"/>
      <family val="2"/>
    </font>
    <font>
      <b/>
      <sz val="12"/>
      <name val="Arial"/>
      <family val="2"/>
    </font>
    <font>
      <sz val="12"/>
      <name val="Arial"/>
      <family val="2"/>
    </font>
    <font>
      <sz val="5.5"/>
      <name val="Times New Roman"/>
      <family val="1"/>
    </font>
    <font>
      <i/>
      <sz val="12"/>
      <name val="Arial"/>
      <family val="2"/>
    </font>
    <font>
      <sz val="6.5"/>
      <name val="Times New Roman"/>
      <family val="1"/>
    </font>
    <font>
      <sz val="12"/>
      <name val="Times New Roman"/>
      <family val="1"/>
    </font>
    <font>
      <u/>
      <sz val="11"/>
      <name val="Arial"/>
      <family val="2"/>
    </font>
    <font>
      <sz val="11"/>
      <name val="Arial"/>
      <family val="2"/>
    </font>
    <font>
      <i/>
      <sz val="11"/>
      <name val="Arial"/>
      <family val="2"/>
    </font>
    <font>
      <sz val="14"/>
      <name val="Times New Roman"/>
      <family val="1"/>
    </font>
    <font>
      <u/>
      <sz val="11"/>
      <name val="Calibri"/>
      <family val="2"/>
      <scheme val="minor"/>
    </font>
  </fonts>
  <fills count="13">
    <fill>
      <patternFill patternType="none"/>
    </fill>
    <fill>
      <patternFill patternType="gray125"/>
    </fill>
    <fill>
      <patternFill patternType="solid">
        <fgColor indexed="41"/>
        <bgColor indexed="64"/>
      </patternFill>
    </fill>
    <fill>
      <patternFill patternType="solid">
        <fgColor indexed="10"/>
        <bgColor indexed="10"/>
      </patternFill>
    </fill>
    <fill>
      <patternFill patternType="solid">
        <fgColor indexed="11"/>
        <bgColor indexed="64"/>
      </patternFill>
    </fill>
    <fill>
      <patternFill patternType="solid">
        <fgColor indexed="13"/>
        <bgColor indexed="26"/>
      </patternFill>
    </fill>
    <fill>
      <patternFill patternType="solid">
        <fgColor indexed="53"/>
        <bgColor indexed="64"/>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3" tint="0.79998168889431442"/>
        <bgColor indexed="10"/>
      </patternFill>
    </fill>
    <fill>
      <patternFill patternType="solid">
        <fgColor theme="0"/>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20">
    <xf numFmtId="0" fontId="0" fillId="0" borderId="0"/>
    <xf numFmtId="0" fontId="2" fillId="0" borderId="0"/>
    <xf numFmtId="164" fontId="2" fillId="0" borderId="0" applyFill="0" applyBorder="0" applyAlignment="0" applyProtection="0"/>
    <xf numFmtId="165" fontId="2" fillId="0" borderId="0" applyFill="0" applyBorder="0" applyAlignment="0" applyProtection="0"/>
    <xf numFmtId="0" fontId="3" fillId="0" borderId="0" applyNumberFormat="0" applyFill="0" applyBorder="0" applyAlignment="0" applyProtection="0"/>
    <xf numFmtId="44" fontId="15" fillId="0" borderId="0" applyFont="0" applyFill="0" applyBorder="0" applyAlignment="0" applyProtection="0"/>
    <xf numFmtId="167" fontId="15" fillId="0" borderId="0" applyFont="0" applyFill="0" applyBorder="0" applyAlignment="0" applyProtection="0"/>
    <xf numFmtId="43" fontId="2" fillId="0" borderId="0" applyFill="0" applyBorder="0" applyAlignment="0" applyProtection="0"/>
    <xf numFmtId="43" fontId="2" fillId="0" borderId="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43" fontId="2" fillId="0" borderId="0" applyFill="0" applyBorder="0" applyAlignment="0" applyProtection="0"/>
    <xf numFmtId="43" fontId="2" fillId="0" borderId="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ill="0" applyBorder="0" applyAlignment="0" applyProtection="0"/>
    <xf numFmtId="43" fontId="2" fillId="0" borderId="0" applyFill="0" applyBorder="0" applyAlignment="0" applyProtection="0"/>
    <xf numFmtId="44" fontId="2" fillId="0" borderId="0" applyFont="0" applyFill="0" applyBorder="0" applyAlignment="0" applyProtection="0"/>
    <xf numFmtId="43" fontId="2" fillId="0" borderId="0" applyFill="0" applyBorder="0" applyAlignment="0" applyProtection="0"/>
    <xf numFmtId="43" fontId="2" fillId="0" borderId="0" applyFill="0" applyBorder="0" applyAlignment="0" applyProtection="0"/>
  </cellStyleXfs>
  <cellXfs count="192">
    <xf numFmtId="0" fontId="0" fillId="0" borderId="0" xfId="0"/>
    <xf numFmtId="0" fontId="5" fillId="0" borderId="0" xfId="1" applyFont="1" applyFill="1" applyAlignment="1">
      <alignment horizontal="center" vertical="center" wrapText="1"/>
    </xf>
    <xf numFmtId="0" fontId="6" fillId="0" borderId="0" xfId="1" applyFont="1" applyFill="1" applyAlignment="1">
      <alignment horizontal="center" vertical="center" wrapText="1"/>
    </xf>
    <xf numFmtId="166" fontId="6" fillId="0" borderId="0" xfId="0" applyNumberFormat="1" applyFont="1" applyFill="1" applyAlignment="1">
      <alignment horizontal="center" vertical="center" wrapText="1"/>
    </xf>
    <xf numFmtId="0" fontId="0" fillId="0" borderId="0" xfId="0" applyAlignment="1">
      <alignment wrapText="1"/>
    </xf>
    <xf numFmtId="0" fontId="7" fillId="0" borderId="0" xfId="0" applyFont="1" applyAlignment="1">
      <alignment horizontal="center" vertical="center" wrapText="1"/>
    </xf>
    <xf numFmtId="0" fontId="8" fillId="0" borderId="0" xfId="0" applyFont="1" applyAlignment="1">
      <alignment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10" fillId="0" borderId="2" xfId="0" applyFont="1" applyBorder="1" applyAlignment="1">
      <alignment horizontal="center" vertical="center" textRotation="90" wrapText="1"/>
    </xf>
    <xf numFmtId="0" fontId="11" fillId="0" borderId="3" xfId="0" applyFont="1" applyBorder="1" applyAlignment="1">
      <alignment horizontal="center"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wrapText="1"/>
    </xf>
    <xf numFmtId="0" fontId="6" fillId="2" borderId="1" xfId="0" applyFont="1" applyFill="1" applyBorder="1" applyAlignment="1">
      <alignment horizontal="center" vertical="center" wrapText="1"/>
    </xf>
    <xf numFmtId="165" fontId="6" fillId="2" borderId="1" xfId="3" applyFont="1" applyFill="1" applyBorder="1" applyAlignment="1" applyProtection="1">
      <alignment horizontal="center" vertical="center" wrapText="1"/>
    </xf>
    <xf numFmtId="0" fontId="6" fillId="2" borderId="1" xfId="1" applyNumberFormat="1" applyFont="1" applyFill="1" applyBorder="1" applyAlignment="1" applyProtection="1">
      <alignment horizontal="center" vertical="center" wrapText="1"/>
      <protection locked="0"/>
    </xf>
    <xf numFmtId="0" fontId="5" fillId="0" borderId="0" xfId="1" applyFont="1" applyAlignment="1">
      <alignment wrapText="1"/>
    </xf>
    <xf numFmtId="0" fontId="5" fillId="0" borderId="0" xfId="1" applyFont="1" applyFill="1" applyAlignment="1">
      <alignment vertical="center" wrapText="1"/>
    </xf>
    <xf numFmtId="4" fontId="6" fillId="0" borderId="0" xfId="1" applyNumberFormat="1" applyFont="1" applyFill="1" applyAlignment="1">
      <alignment horizontal="center" vertical="center" wrapText="1"/>
    </xf>
    <xf numFmtId="0" fontId="5" fillId="0" borderId="0" xfId="1" applyFont="1" applyFill="1" applyAlignment="1" applyProtection="1">
      <alignment wrapText="1"/>
      <protection locked="0"/>
    </xf>
    <xf numFmtId="3" fontId="5" fillId="0" borderId="0" xfId="1" applyNumberFormat="1" applyFont="1" applyAlignment="1" applyProtection="1">
      <alignment wrapText="1"/>
      <protection locked="0"/>
    </xf>
    <xf numFmtId="0" fontId="5" fillId="0" borderId="0" xfId="1" applyFont="1" applyAlignment="1" applyProtection="1">
      <alignment wrapText="1"/>
      <protection locked="0"/>
    </xf>
    <xf numFmtId="0" fontId="6" fillId="2" borderId="1" xfId="1" applyFont="1" applyFill="1" applyBorder="1" applyAlignment="1" applyProtection="1">
      <alignment horizontal="center" vertical="center" wrapText="1"/>
      <protection locked="0"/>
    </xf>
    <xf numFmtId="0" fontId="6" fillId="2" borderId="1" xfId="1" applyFont="1" applyFill="1" applyBorder="1" applyAlignment="1" applyProtection="1">
      <alignment horizontal="center" vertical="center" wrapText="1"/>
    </xf>
    <xf numFmtId="166" fontId="6" fillId="2" borderId="1" xfId="1" applyNumberFormat="1" applyFont="1" applyFill="1" applyBorder="1" applyAlignment="1">
      <alignment horizontal="center" vertical="center" wrapText="1"/>
    </xf>
    <xf numFmtId="166" fontId="6" fillId="4" borderId="1" xfId="0" applyNumberFormat="1" applyFont="1" applyFill="1" applyBorder="1" applyAlignment="1">
      <alignment horizontal="center" vertical="center" wrapText="1"/>
    </xf>
    <xf numFmtId="3" fontId="6" fillId="3" borderId="1" xfId="1" applyNumberFormat="1" applyFont="1" applyFill="1" applyBorder="1" applyAlignment="1" applyProtection="1">
      <alignment horizontal="center" vertical="center" wrapText="1"/>
      <protection locked="0"/>
    </xf>
    <xf numFmtId="44" fontId="5" fillId="8" borderId="1" xfId="9" applyFont="1" applyFill="1" applyBorder="1" applyAlignment="1">
      <alignment vertical="center" wrapText="1"/>
    </xf>
    <xf numFmtId="44" fontId="5" fillId="8" borderId="1" xfId="1" applyNumberFormat="1" applyFont="1" applyFill="1" applyBorder="1" applyAlignment="1">
      <alignment vertical="center" wrapText="1"/>
    </xf>
    <xf numFmtId="3" fontId="5" fillId="0" borderId="1" xfId="1" applyNumberFormat="1" applyFont="1" applyFill="1" applyBorder="1" applyAlignment="1" applyProtection="1">
      <alignment horizontal="center" vertical="center" wrapText="1"/>
      <protection locked="0"/>
    </xf>
    <xf numFmtId="0" fontId="5" fillId="7" borderId="1" xfId="0" applyFont="1" applyFill="1" applyBorder="1" applyAlignment="1">
      <alignment horizontal="center" vertical="center" wrapText="1"/>
    </xf>
    <xf numFmtId="0" fontId="5" fillId="7" borderId="1" xfId="1" applyFont="1" applyFill="1" applyBorder="1" applyAlignment="1" applyProtection="1">
      <alignment horizontal="center" vertical="center" wrapText="1"/>
      <protection locked="0"/>
    </xf>
    <xf numFmtId="1" fontId="5" fillId="0" borderId="0" xfId="1" applyNumberFormat="1" applyFont="1" applyFill="1" applyBorder="1" applyAlignment="1">
      <alignment horizontal="center" vertical="center" wrapText="1"/>
    </xf>
    <xf numFmtId="0" fontId="5" fillId="0" borderId="0" xfId="1" applyFont="1" applyFill="1" applyBorder="1" applyAlignment="1">
      <alignment horizontal="justify" vertical="center" wrapText="1"/>
    </xf>
    <xf numFmtId="0" fontId="5" fillId="0" borderId="0" xfId="1" applyFont="1" applyFill="1" applyBorder="1" applyAlignment="1">
      <alignment horizontal="center" vertical="center" wrapText="1"/>
    </xf>
    <xf numFmtId="44" fontId="5" fillId="0" borderId="0" xfId="5" applyFont="1" applyFill="1" applyBorder="1" applyAlignment="1">
      <alignment vertical="center" wrapText="1"/>
    </xf>
    <xf numFmtId="0" fontId="5" fillId="0" borderId="0" xfId="0" applyFont="1" applyFill="1" applyBorder="1" applyAlignment="1">
      <alignment horizontal="center" vertical="center" wrapText="1"/>
    </xf>
    <xf numFmtId="14" fontId="6" fillId="2" borderId="1" xfId="1" applyNumberFormat="1" applyFont="1" applyFill="1" applyBorder="1" applyAlignment="1" applyProtection="1">
      <alignment horizontal="center" vertical="center" wrapText="1"/>
      <protection locked="0"/>
    </xf>
    <xf numFmtId="0" fontId="19" fillId="11" borderId="1" xfId="0" applyNumberFormat="1" applyFont="1" applyFill="1" applyBorder="1" applyAlignment="1">
      <alignment horizontal="center" vertical="center" wrapText="1"/>
    </xf>
    <xf numFmtId="0" fontId="22" fillId="11" borderId="1" xfId="0" applyFont="1" applyFill="1" applyBorder="1" applyAlignment="1">
      <alignment horizontal="left" wrapText="1"/>
    </xf>
    <xf numFmtId="0" fontId="16" fillId="11" borderId="1" xfId="0" applyFont="1" applyFill="1" applyBorder="1" applyAlignment="1">
      <alignment horizontal="center" vertical="center" wrapText="1"/>
    </xf>
    <xf numFmtId="0" fontId="23" fillId="0" borderId="1" xfId="0" applyNumberFormat="1" applyFont="1" applyBorder="1" applyAlignment="1">
      <alignment horizontal="center" vertical="center" wrapText="1"/>
    </xf>
    <xf numFmtId="0" fontId="22" fillId="11" borderId="1" xfId="0" applyFont="1" applyFill="1" applyBorder="1" applyAlignment="1">
      <alignment wrapText="1"/>
    </xf>
    <xf numFmtId="0" fontId="23" fillId="11" borderId="1" xfId="0" applyFont="1" applyFill="1" applyBorder="1" applyAlignment="1">
      <alignment wrapText="1"/>
    </xf>
    <xf numFmtId="0" fontId="24" fillId="11" borderId="1" xfId="0" applyFont="1" applyFill="1" applyBorder="1" applyAlignment="1">
      <alignment horizontal="center" vertical="center" wrapText="1"/>
    </xf>
    <xf numFmtId="0" fontId="20" fillId="12" borderId="1" xfId="0" applyFont="1" applyFill="1" applyBorder="1" applyAlignment="1">
      <alignment horizontal="center" vertical="center"/>
    </xf>
    <xf numFmtId="0" fontId="21" fillId="12" borderId="1" xfId="0" applyFont="1" applyFill="1" applyBorder="1" applyAlignment="1">
      <alignment horizontal="center" vertical="center" wrapText="1"/>
    </xf>
    <xf numFmtId="0" fontId="19" fillId="12" borderId="1" xfId="0" applyNumberFormat="1" applyFont="1" applyFill="1" applyBorder="1" applyAlignment="1">
      <alignment horizontal="center" vertical="center" wrapText="1"/>
    </xf>
    <xf numFmtId="0" fontId="22" fillId="12" borderId="1" xfId="0" applyFont="1" applyFill="1" applyBorder="1" applyAlignment="1">
      <alignment wrapText="1"/>
    </xf>
    <xf numFmtId="0" fontId="16" fillId="12" borderId="1" xfId="0" applyFont="1" applyFill="1" applyBorder="1" applyAlignment="1">
      <alignment horizontal="center" vertical="center" wrapText="1"/>
    </xf>
    <xf numFmtId="0" fontId="23" fillId="12" borderId="1" xfId="0" applyNumberFormat="1" applyFont="1" applyFill="1" applyBorder="1" applyAlignment="1">
      <alignment horizontal="center" vertical="center" wrapText="1"/>
    </xf>
    <xf numFmtId="0" fontId="20" fillId="11" borderId="1" xfId="0" applyFont="1" applyFill="1" applyBorder="1" applyAlignment="1">
      <alignment horizontal="center" vertical="center"/>
    </xf>
    <xf numFmtId="0" fontId="21" fillId="11" borderId="1" xfId="0" applyFont="1" applyFill="1" applyBorder="1" applyAlignment="1">
      <alignment horizontal="center" vertical="center" wrapText="1"/>
    </xf>
    <xf numFmtId="0" fontId="23" fillId="11" borderId="1" xfId="0" applyNumberFormat="1" applyFont="1" applyFill="1" applyBorder="1" applyAlignment="1">
      <alignment horizontal="center" vertical="center" wrapText="1"/>
    </xf>
    <xf numFmtId="0" fontId="23" fillId="12" borderId="1" xfId="0" applyNumberFormat="1" applyFont="1" applyFill="1" applyBorder="1" applyAlignment="1">
      <alignment wrapText="1"/>
    </xf>
    <xf numFmtId="0" fontId="24" fillId="12" borderId="1" xfId="0" applyNumberFormat="1" applyFont="1" applyFill="1" applyBorder="1" applyAlignment="1">
      <alignment horizontal="center" vertical="center" wrapText="1"/>
    </xf>
    <xf numFmtId="0" fontId="23" fillId="12" borderId="1" xfId="0" applyFont="1" applyFill="1" applyBorder="1" applyAlignment="1">
      <alignment horizontal="center" vertical="center"/>
    </xf>
    <xf numFmtId="0" fontId="19" fillId="12" borderId="6" xfId="0" applyNumberFormat="1" applyFont="1" applyFill="1" applyBorder="1" applyAlignment="1">
      <alignment horizontal="center" vertical="center" wrapText="1"/>
    </xf>
    <xf numFmtId="0" fontId="23" fillId="12" borderId="6" xfId="0" applyNumberFormat="1" applyFont="1" applyFill="1" applyBorder="1" applyAlignment="1">
      <alignment wrapText="1"/>
    </xf>
    <xf numFmtId="0" fontId="24" fillId="12" borderId="6" xfId="0" applyNumberFormat="1" applyFont="1" applyFill="1" applyBorder="1" applyAlignment="1">
      <alignment horizontal="center" vertical="center" wrapText="1"/>
    </xf>
    <xf numFmtId="0" fontId="23" fillId="12" borderId="6" xfId="0" applyFont="1" applyFill="1" applyBorder="1" applyAlignment="1">
      <alignment horizontal="center" vertical="center"/>
    </xf>
    <xf numFmtId="0" fontId="25" fillId="11" borderId="1" xfId="0" applyFont="1" applyFill="1" applyBorder="1" applyAlignment="1">
      <alignment horizontal="center" vertical="center"/>
    </xf>
    <xf numFmtId="0" fontId="22" fillId="11" borderId="1" xfId="0" applyFont="1" applyFill="1" applyBorder="1" applyAlignment="1">
      <alignment horizontal="justify" vertical="center" wrapText="1"/>
    </xf>
    <xf numFmtId="0" fontId="22" fillId="11" borderId="1" xfId="0" applyFont="1" applyFill="1" applyBorder="1" applyAlignment="1">
      <alignment horizontal="center" vertical="center"/>
    </xf>
    <xf numFmtId="0" fontId="23" fillId="11" borderId="1" xfId="0" applyFont="1" applyFill="1" applyBorder="1" applyAlignment="1">
      <alignment horizontal="center" vertical="center"/>
    </xf>
    <xf numFmtId="43" fontId="23" fillId="0" borderId="1" xfId="0" applyNumberFormat="1" applyFont="1" applyBorder="1" applyAlignment="1">
      <alignment horizontal="center" vertical="center"/>
    </xf>
    <xf numFmtId="43" fontId="23" fillId="12" borderId="1" xfId="0" applyNumberFormat="1" applyFont="1" applyFill="1" applyBorder="1" applyAlignment="1">
      <alignment horizontal="center" vertical="center"/>
    </xf>
    <xf numFmtId="43" fontId="23" fillId="11" borderId="1" xfId="0" applyNumberFormat="1" applyFont="1" applyFill="1" applyBorder="1" applyAlignment="1">
      <alignment horizontal="center" vertical="center"/>
    </xf>
    <xf numFmtId="43" fontId="23" fillId="12" borderId="6" xfId="0" applyNumberFormat="1" applyFont="1" applyFill="1" applyBorder="1" applyAlignment="1">
      <alignment horizontal="center" vertical="center"/>
    </xf>
    <xf numFmtId="41" fontId="23" fillId="7" borderId="1" xfId="0" applyNumberFormat="1" applyFont="1" applyFill="1" applyBorder="1" applyAlignment="1">
      <alignment horizontal="center" vertical="center"/>
    </xf>
    <xf numFmtId="41" fontId="23" fillId="7" borderId="6" xfId="0" applyNumberFormat="1" applyFont="1" applyFill="1" applyBorder="1" applyAlignment="1">
      <alignment horizontal="center" vertical="center"/>
    </xf>
    <xf numFmtId="0" fontId="30" fillId="0" borderId="0" xfId="0" applyFont="1" applyAlignment="1">
      <alignment horizontal="center" vertical="center"/>
    </xf>
    <xf numFmtId="0" fontId="29" fillId="0" borderId="0" xfId="0" applyFont="1" applyAlignment="1">
      <alignment vertical="center"/>
    </xf>
    <xf numFmtId="0" fontId="33" fillId="0" borderId="0" xfId="0" applyFont="1" applyAlignment="1">
      <alignment vertical="center"/>
    </xf>
    <xf numFmtId="0" fontId="34" fillId="0" borderId="0" xfId="0" applyFont="1" applyAlignment="1">
      <alignment horizontal="justify"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horizontal="center" vertical="center"/>
    </xf>
    <xf numFmtId="0" fontId="39" fillId="0" borderId="0" xfId="0" applyFont="1" applyAlignment="1">
      <alignment horizontal="center" vertical="center"/>
    </xf>
    <xf numFmtId="0" fontId="40" fillId="0" borderId="0" xfId="0" applyFont="1" applyAlignment="1">
      <alignment vertical="center"/>
    </xf>
    <xf numFmtId="0" fontId="32" fillId="0" borderId="0" xfId="0" applyFont="1" applyAlignment="1">
      <alignment horizontal="center" vertical="center"/>
    </xf>
    <xf numFmtId="0" fontId="31" fillId="0" borderId="0" xfId="0" applyFont="1" applyAlignment="1">
      <alignment horizontal="center" vertical="justify"/>
    </xf>
    <xf numFmtId="0" fontId="34" fillId="0" borderId="0" xfId="0" applyFont="1" applyAlignment="1">
      <alignment horizontal="justify" vertical="center" wrapText="1"/>
    </xf>
    <xf numFmtId="0" fontId="5" fillId="2"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1" xfId="1" applyFont="1" applyFill="1" applyBorder="1" applyAlignment="1" applyProtection="1">
      <alignment horizontal="center" vertical="center" wrapText="1"/>
    </xf>
    <xf numFmtId="166" fontId="5" fillId="2" borderId="1" xfId="1" applyNumberFormat="1" applyFont="1" applyFill="1" applyBorder="1" applyAlignment="1">
      <alignment horizontal="center" vertical="center" wrapText="1"/>
    </xf>
    <xf numFmtId="14" fontId="5" fillId="2" borderId="1" xfId="1" applyNumberFormat="1" applyFont="1" applyFill="1" applyBorder="1" applyAlignment="1" applyProtection="1">
      <alignment horizontal="center" vertical="center" wrapText="1"/>
      <protection locked="0"/>
    </xf>
    <xf numFmtId="0" fontId="5" fillId="2" borderId="1" xfId="1" applyNumberFormat="1" applyFont="1" applyFill="1" applyBorder="1" applyAlignment="1" applyProtection="1">
      <alignment horizontal="center" vertical="center" wrapText="1"/>
      <protection locked="0"/>
    </xf>
    <xf numFmtId="0" fontId="1" fillId="11" borderId="1" xfId="0" applyNumberFormat="1" applyFont="1" applyFill="1" applyBorder="1" applyAlignment="1">
      <alignment horizontal="center" vertical="center" wrapText="1"/>
    </xf>
    <xf numFmtId="166" fontId="5" fillId="4" borderId="1" xfId="0" applyNumberFormat="1" applyFont="1" applyFill="1" applyBorder="1" applyAlignment="1">
      <alignment horizontal="center" vertical="center" wrapText="1"/>
    </xf>
    <xf numFmtId="3" fontId="5" fillId="3" borderId="1" xfId="1" applyNumberFormat="1" applyFont="1" applyFill="1" applyBorder="1" applyAlignment="1" applyProtection="1">
      <alignment horizontal="center" vertical="center" wrapText="1"/>
      <protection locked="0"/>
    </xf>
    <xf numFmtId="0" fontId="1" fillId="12" borderId="1" xfId="0" applyNumberFormat="1" applyFont="1" applyFill="1" applyBorder="1" applyAlignment="1">
      <alignment horizontal="center" vertical="center" wrapText="1"/>
    </xf>
    <xf numFmtId="0" fontId="1" fillId="12" borderId="6" xfId="0" applyNumberFormat="1" applyFont="1" applyFill="1" applyBorder="1" applyAlignment="1">
      <alignment horizontal="center" vertical="center" wrapText="1"/>
    </xf>
    <xf numFmtId="4" fontId="5" fillId="0" borderId="0" xfId="1" applyNumberFormat="1" applyFont="1" applyFill="1" applyAlignment="1">
      <alignment horizontal="center" vertical="center" wrapText="1"/>
    </xf>
    <xf numFmtId="166" fontId="5" fillId="0" borderId="0" xfId="0" applyNumberFormat="1" applyFont="1" applyFill="1" applyAlignment="1">
      <alignment horizontal="center" vertical="center" wrapText="1"/>
    </xf>
    <xf numFmtId="0" fontId="5" fillId="11" borderId="1" xfId="0" applyFont="1" applyFill="1" applyBorder="1" applyAlignment="1">
      <alignment horizontal="left" wrapText="1"/>
    </xf>
    <xf numFmtId="0" fontId="5" fillId="11" borderId="1" xfId="0"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5" fillId="11" borderId="1" xfId="0" applyFont="1" applyFill="1" applyBorder="1" applyAlignment="1">
      <alignment wrapText="1"/>
    </xf>
    <xf numFmtId="0" fontId="1" fillId="11" borderId="1" xfId="0" applyFont="1" applyFill="1" applyBorder="1" applyAlignment="1">
      <alignment wrapText="1"/>
    </xf>
    <xf numFmtId="0" fontId="1" fillId="11"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5" fillId="12" borderId="1" xfId="0" applyFont="1" applyFill="1" applyBorder="1" applyAlignment="1">
      <alignment wrapText="1"/>
    </xf>
    <xf numFmtId="0" fontId="5" fillId="12"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1" fillId="12" borderId="1" xfId="0" applyNumberFormat="1" applyFont="1" applyFill="1" applyBorder="1" applyAlignment="1">
      <alignment wrapText="1"/>
    </xf>
    <xf numFmtId="0" fontId="1" fillId="12" borderId="6" xfId="0" applyNumberFormat="1" applyFont="1" applyFill="1" applyBorder="1" applyAlignment="1">
      <alignment wrapText="1"/>
    </xf>
    <xf numFmtId="0" fontId="1" fillId="12" borderId="6" xfId="0" applyFont="1" applyFill="1" applyBorder="1" applyAlignment="1">
      <alignment horizontal="center" vertical="center"/>
    </xf>
    <xf numFmtId="0" fontId="5" fillId="11" borderId="1" xfId="0" applyFont="1" applyFill="1" applyBorder="1" applyAlignment="1">
      <alignment horizontal="center" vertical="center"/>
    </xf>
    <xf numFmtId="0" fontId="5" fillId="11" borderId="1" xfId="0" applyFont="1" applyFill="1" applyBorder="1" applyAlignment="1">
      <alignment horizontal="justify" vertical="center" wrapText="1"/>
    </xf>
    <xf numFmtId="44" fontId="5" fillId="2" borderId="1" xfId="5" applyFont="1" applyFill="1" applyBorder="1" applyAlignment="1" applyProtection="1">
      <alignment horizontal="center" vertical="center" wrapText="1"/>
    </xf>
    <xf numFmtId="44" fontId="1" fillId="0" borderId="1" xfId="5" applyFont="1" applyBorder="1" applyAlignment="1">
      <alignment horizontal="center" vertical="center"/>
    </xf>
    <xf numFmtId="44" fontId="1" fillId="12" borderId="1" xfId="5" applyFont="1" applyFill="1" applyBorder="1" applyAlignment="1">
      <alignment horizontal="center" vertical="center"/>
    </xf>
    <xf numFmtId="44" fontId="1" fillId="11" borderId="1" xfId="5" applyFont="1" applyFill="1" applyBorder="1" applyAlignment="1">
      <alignment horizontal="center" vertical="center"/>
    </xf>
    <xf numFmtId="44" fontId="1" fillId="12" borderId="6" xfId="5" applyFont="1" applyFill="1" applyBorder="1" applyAlignment="1">
      <alignment horizontal="center" vertical="center"/>
    </xf>
    <xf numFmtId="44" fontId="5" fillId="0" borderId="0" xfId="5" applyFont="1" applyFill="1" applyAlignment="1">
      <alignment vertical="center" wrapText="1"/>
    </xf>
    <xf numFmtId="168" fontId="5" fillId="2" borderId="1" xfId="3" applyNumberFormat="1" applyFont="1" applyFill="1" applyBorder="1" applyAlignment="1" applyProtection="1">
      <alignment horizontal="center" vertical="center" wrapText="1"/>
    </xf>
    <xf numFmtId="3" fontId="5" fillId="10" borderId="1" xfId="1" applyNumberFormat="1" applyFont="1" applyFill="1" applyBorder="1" applyAlignment="1" applyProtection="1">
      <alignment horizontal="center" vertical="center" wrapText="1"/>
      <protection locked="0"/>
    </xf>
    <xf numFmtId="166" fontId="5" fillId="0" borderId="0" xfId="0" applyNumberFormat="1" applyFont="1" applyFill="1" applyBorder="1" applyAlignment="1">
      <alignment horizontal="center" vertical="center" wrapText="1"/>
    </xf>
    <xf numFmtId="3" fontId="5" fillId="0" borderId="0" xfId="1" applyNumberFormat="1" applyFont="1" applyFill="1" applyBorder="1" applyAlignment="1" applyProtection="1">
      <alignment horizontal="center" vertical="center" wrapText="1"/>
      <protection locked="0"/>
    </xf>
    <xf numFmtId="0" fontId="5" fillId="0" borderId="0" xfId="1" applyFont="1" applyFill="1" applyAlignment="1">
      <alignment horizontal="left" vertical="center" wrapText="1"/>
    </xf>
    <xf numFmtId="0" fontId="5" fillId="9" borderId="12" xfId="1" applyFont="1" applyFill="1" applyBorder="1" applyAlignment="1" applyProtection="1">
      <alignment horizontal="left"/>
      <protection locked="0"/>
    </xf>
    <xf numFmtId="0" fontId="5" fillId="9" borderId="19" xfId="1" applyFont="1" applyFill="1" applyBorder="1" applyAlignment="1" applyProtection="1">
      <alignment horizontal="left"/>
      <protection locked="0"/>
    </xf>
    <xf numFmtId="168" fontId="5" fillId="9" borderId="6" xfId="1" applyNumberFormat="1" applyFont="1" applyFill="1" applyBorder="1" applyAlignment="1" applyProtection="1">
      <alignment horizontal="right"/>
      <protection locked="0"/>
    </xf>
    <xf numFmtId="0" fontId="5" fillId="9" borderId="14" xfId="1" applyFont="1" applyFill="1" applyBorder="1" applyAlignment="1" applyProtection="1">
      <alignment horizontal="left"/>
      <protection locked="0"/>
    </xf>
    <xf numFmtId="0" fontId="5" fillId="9" borderId="0" xfId="1" applyFont="1" applyFill="1" applyBorder="1" applyAlignment="1" applyProtection="1">
      <alignment horizontal="left"/>
      <protection locked="0"/>
    </xf>
    <xf numFmtId="168" fontId="5" fillId="9" borderId="7" xfId="1" applyNumberFormat="1" applyFont="1" applyFill="1" applyBorder="1" applyAlignment="1" applyProtection="1">
      <alignment horizontal="right"/>
      <protection locked="0"/>
    </xf>
    <xf numFmtId="2" fontId="5" fillId="9" borderId="7" xfId="1" applyNumberFormat="1" applyFont="1" applyFill="1" applyBorder="1" applyAlignment="1">
      <alignment horizontal="right"/>
    </xf>
    <xf numFmtId="0" fontId="5" fillId="9" borderId="16" xfId="1" applyFont="1" applyFill="1" applyBorder="1" applyAlignment="1" applyProtection="1">
      <alignment horizontal="left"/>
      <protection locked="0"/>
    </xf>
    <xf numFmtId="0" fontId="5" fillId="9" borderId="18" xfId="1" applyFont="1" applyFill="1" applyBorder="1" applyAlignment="1" applyProtection="1">
      <alignment horizontal="left"/>
      <protection locked="0"/>
    </xf>
    <xf numFmtId="9" fontId="5" fillId="9" borderId="8" xfId="13" applyFont="1" applyFill="1" applyBorder="1" applyAlignment="1" applyProtection="1">
      <alignment horizontal="right"/>
      <protection locked="0"/>
    </xf>
    <xf numFmtId="169" fontId="5" fillId="7" borderId="1" xfId="0" applyNumberFormat="1" applyFont="1" applyFill="1" applyBorder="1" applyAlignment="1">
      <alignment horizontal="center" vertical="center" wrapText="1"/>
    </xf>
    <xf numFmtId="3" fontId="5" fillId="5" borderId="1" xfId="1" applyNumberFormat="1" applyFont="1" applyFill="1" applyBorder="1" applyAlignment="1" applyProtection="1">
      <alignment horizontal="center" vertical="center" wrapText="1"/>
      <protection locked="0"/>
    </xf>
    <xf numFmtId="0" fontId="5" fillId="6" borderId="1" xfId="0" applyNumberFormat="1" applyFont="1" applyFill="1" applyBorder="1" applyAlignment="1">
      <alignment horizontal="left" vertical="center" wrapText="1"/>
    </xf>
    <xf numFmtId="0" fontId="5" fillId="6" borderId="9" xfId="0" applyNumberFormat="1" applyFont="1" applyFill="1" applyBorder="1" applyAlignment="1">
      <alignment horizontal="center" vertical="center" wrapText="1"/>
    </xf>
    <xf numFmtId="0" fontId="5" fillId="6" borderId="10" xfId="0" applyNumberFormat="1" applyFont="1" applyFill="1" applyBorder="1" applyAlignment="1">
      <alignment horizontal="center" vertical="center" wrapText="1"/>
    </xf>
    <xf numFmtId="0" fontId="5" fillId="6" borderId="11" xfId="0" applyNumberFormat="1"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6" xfId="0" applyFont="1" applyFill="1" applyBorder="1" applyAlignment="1">
      <alignment horizontal="center" vertical="center"/>
    </xf>
    <xf numFmtId="0" fontId="1" fillId="12" borderId="6" xfId="0" applyFont="1" applyFill="1" applyBorder="1" applyAlignment="1">
      <alignment horizontal="center" vertical="center" wrapText="1"/>
    </xf>
    <xf numFmtId="0" fontId="1" fillId="12" borderId="8" xfId="0" applyFont="1" applyFill="1" applyBorder="1" applyAlignment="1">
      <alignment horizontal="center" vertical="center" wrapText="1"/>
    </xf>
    <xf numFmtId="0" fontId="5" fillId="11" borderId="1" xfId="0" applyFont="1" applyFill="1" applyBorder="1" applyAlignment="1">
      <alignment horizontal="center" vertical="center"/>
    </xf>
    <xf numFmtId="0" fontId="5" fillId="11" borderId="6"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1" fillId="11" borderId="1" xfId="0" applyFont="1" applyFill="1" applyBorder="1" applyAlignment="1">
      <alignment horizontal="center" vertical="center"/>
    </xf>
    <xf numFmtId="0" fontId="1" fillId="11" borderId="6"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26" fillId="11" borderId="1" xfId="0" applyFont="1" applyFill="1" applyBorder="1" applyAlignment="1">
      <alignment horizontal="center" vertical="center"/>
    </xf>
    <xf numFmtId="0" fontId="27" fillId="11" borderId="6" xfId="0" applyFont="1" applyFill="1" applyBorder="1" applyAlignment="1">
      <alignment horizontal="center" vertical="center" wrapText="1"/>
    </xf>
    <xf numFmtId="0" fontId="27" fillId="11" borderId="8" xfId="0" applyFont="1" applyFill="1" applyBorder="1" applyAlignment="1">
      <alignment horizontal="center" vertical="center" wrapText="1"/>
    </xf>
    <xf numFmtId="3" fontId="6" fillId="5" borderId="1" xfId="1" applyNumberFormat="1" applyFont="1" applyFill="1" applyBorder="1" applyAlignment="1" applyProtection="1">
      <alignment horizontal="center" vertical="center" wrapText="1"/>
      <protection locked="0"/>
    </xf>
    <xf numFmtId="0" fontId="6" fillId="6" borderId="1" xfId="0" applyNumberFormat="1" applyFont="1" applyFill="1" applyBorder="1" applyAlignment="1">
      <alignment horizontal="left" vertical="center" wrapText="1"/>
    </xf>
    <xf numFmtId="0" fontId="6" fillId="6" borderId="9" xfId="0" applyNumberFormat="1" applyFont="1" applyFill="1" applyBorder="1" applyAlignment="1">
      <alignment horizontal="center" vertical="center" wrapText="1"/>
    </xf>
    <xf numFmtId="0" fontId="6" fillId="6" borderId="10" xfId="0" applyNumberFormat="1" applyFont="1" applyFill="1" applyBorder="1" applyAlignment="1">
      <alignment horizontal="center" vertical="center" wrapText="1"/>
    </xf>
    <xf numFmtId="0" fontId="6" fillId="6" borderId="11" xfId="0" applyNumberFormat="1" applyFont="1" applyFill="1" applyBorder="1" applyAlignment="1">
      <alignment horizontal="center" vertical="center" wrapText="1"/>
    </xf>
    <xf numFmtId="0" fontId="20" fillId="12" borderId="1" xfId="0" applyFont="1" applyFill="1" applyBorder="1" applyAlignment="1">
      <alignment horizontal="center" vertical="center"/>
    </xf>
    <xf numFmtId="0" fontId="20" fillId="12" borderId="6" xfId="0" applyFont="1" applyFill="1" applyBorder="1" applyAlignment="1">
      <alignment horizontal="center" vertical="center"/>
    </xf>
    <xf numFmtId="0" fontId="21" fillId="12" borderId="6" xfId="0" applyFont="1" applyFill="1" applyBorder="1" applyAlignment="1">
      <alignment horizontal="center" vertical="center" wrapText="1"/>
    </xf>
    <xf numFmtId="0" fontId="21" fillId="12" borderId="8" xfId="0" applyFont="1" applyFill="1" applyBorder="1" applyAlignment="1">
      <alignment horizontal="center" vertical="center" wrapText="1"/>
    </xf>
    <xf numFmtId="0" fontId="20" fillId="11" borderId="1" xfId="0" applyFont="1" applyFill="1" applyBorder="1" applyAlignment="1">
      <alignment horizontal="center" vertical="center"/>
    </xf>
    <xf numFmtId="0" fontId="21" fillId="11" borderId="6"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5" fillId="9" borderId="16" xfId="1" applyFont="1" applyFill="1" applyBorder="1" applyAlignment="1">
      <alignment vertical="center" wrapText="1"/>
    </xf>
    <xf numFmtId="0" fontId="5" fillId="9" borderId="18" xfId="1" applyFont="1" applyFill="1" applyBorder="1" applyAlignment="1">
      <alignment vertical="center" wrapText="1"/>
    </xf>
    <xf numFmtId="0" fontId="5" fillId="9" borderId="17" xfId="1" applyFont="1" applyFill="1" applyBorder="1" applyAlignment="1">
      <alignment vertical="center" wrapText="1"/>
    </xf>
    <xf numFmtId="0" fontId="5" fillId="9" borderId="9" xfId="1" applyFont="1" applyFill="1" applyBorder="1" applyAlignment="1" applyProtection="1">
      <alignment horizontal="left"/>
      <protection locked="0"/>
    </xf>
    <xf numFmtId="0" fontId="5" fillId="9" borderId="10" xfId="1" applyFont="1" applyFill="1" applyBorder="1" applyAlignment="1" applyProtection="1">
      <alignment horizontal="left"/>
      <protection locked="0"/>
    </xf>
    <xf numFmtId="0" fontId="5" fillId="9" borderId="11" xfId="1" applyFont="1" applyFill="1" applyBorder="1" applyAlignment="1" applyProtection="1">
      <alignment horizontal="left"/>
      <protection locked="0"/>
    </xf>
    <xf numFmtId="0" fontId="5" fillId="9" borderId="12" xfId="1" applyFont="1" applyFill="1" applyBorder="1" applyAlignment="1">
      <alignment vertical="center" wrapText="1"/>
    </xf>
    <xf numFmtId="0" fontId="5" fillId="9" borderId="19" xfId="1" applyFont="1" applyFill="1" applyBorder="1" applyAlignment="1">
      <alignment vertical="center" wrapText="1"/>
    </xf>
    <xf numFmtId="0" fontId="5" fillId="9" borderId="13" xfId="1" applyFont="1" applyFill="1" applyBorder="1" applyAlignment="1">
      <alignment vertical="center" wrapText="1"/>
    </xf>
    <xf numFmtId="0" fontId="5" fillId="9" borderId="14" xfId="1" applyFont="1" applyFill="1" applyBorder="1" applyAlignment="1">
      <alignment vertical="center" wrapText="1"/>
    </xf>
    <xf numFmtId="0" fontId="5" fillId="9" borderId="0" xfId="1" applyFont="1" applyFill="1" applyBorder="1" applyAlignment="1">
      <alignment vertical="center" wrapText="1"/>
    </xf>
    <xf numFmtId="0" fontId="5" fillId="9" borderId="15" xfId="1" applyFont="1" applyFill="1" applyBorder="1" applyAlignment="1">
      <alignment vertical="center" wrapText="1"/>
    </xf>
    <xf numFmtId="0" fontId="5" fillId="6" borderId="1" xfId="0" applyNumberFormat="1" applyFont="1" applyFill="1" applyBorder="1" applyAlignment="1">
      <alignment horizontal="center" vertical="center" wrapText="1"/>
    </xf>
    <xf numFmtId="0" fontId="13" fillId="0" borderId="0" xfId="0" applyFont="1" applyAlignment="1">
      <alignment horizontal="center" vertical="center" wrapText="1"/>
    </xf>
    <xf numFmtId="0" fontId="7" fillId="0" borderId="0" xfId="0" applyFont="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justify"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8" fillId="0" borderId="0" xfId="0" applyFont="1" applyAlignment="1">
      <alignment horizontal="center" vertical="center" wrapText="1"/>
    </xf>
    <xf numFmtId="43" fontId="5" fillId="0" borderId="0" xfId="1" applyNumberFormat="1" applyFont="1" applyFill="1" applyAlignment="1" applyProtection="1">
      <alignment wrapText="1"/>
      <protection locked="0"/>
    </xf>
  </cellXfs>
  <cellStyles count="20">
    <cellStyle name="Moeda" xfId="5" builtinId="4"/>
    <cellStyle name="Moeda 2" xfId="6"/>
    <cellStyle name="Moeda 2 2" xfId="10"/>
    <cellStyle name="Moeda 3" xfId="9"/>
    <cellStyle name="Moeda 3 2" xfId="17"/>
    <cellStyle name="Moeda 4" xfId="14"/>
    <cellStyle name="Normal" xfId="0" builtinId="0"/>
    <cellStyle name="Normal 2" xfId="1"/>
    <cellStyle name="Porcentagem 2" xfId="13"/>
    <cellStyle name="Separador de milhares 2" xfId="2"/>
    <cellStyle name="Separador de milhares 2 2" xfId="8"/>
    <cellStyle name="Separador de milhares 2 2 2" xfId="12"/>
    <cellStyle name="Separador de milhares 2 2 2 2" xfId="19"/>
    <cellStyle name="Separador de milhares 2 2 3" xfId="16"/>
    <cellStyle name="Separador de milhares 2 3" xfId="7"/>
    <cellStyle name="Separador de milhares 2 3 2" xfId="11"/>
    <cellStyle name="Separador de milhares 2 3 2 2" xfId="18"/>
    <cellStyle name="Separador de milhares 2 3 3" xfId="15"/>
    <cellStyle name="Separador de milhares 3" xfId="3"/>
    <cellStyle name="Título 5" xfId="4"/>
  </cellStyles>
  <dxfs count="186">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0]!Mudar1" textlink="">
      <xdr:nvSpPr>
        <xdr:cNvPr id="2" name="Retângulo de cantos arredondados 1"/>
        <xdr:cNvSpPr>
          <a:spLocks noChangeArrowheads="1"/>
        </xdr:cNvSpPr>
      </xdr:nvSpPr>
      <xdr:spPr bwMode="auto">
        <a:xfrm>
          <a:off x="1333500" y="0"/>
          <a:ext cx="0" cy="0"/>
        </a:xfrm>
        <a:prstGeom prst="roundRect">
          <a:avLst>
            <a:gd name="adj" fmla="val 16667"/>
          </a:avLst>
        </a:prstGeom>
        <a:solidFill>
          <a:srgbClr val="4F81BD"/>
        </a:solidFill>
        <a:ln w="25400" algn="ctr">
          <a:solidFill>
            <a:srgbClr val="385D8A"/>
          </a:solidFill>
          <a:round/>
          <a:headEnd/>
          <a:tailEnd/>
        </a:ln>
      </xdr:spPr>
      <xdr:txBody>
        <a:bodyPr vertOverflow="clip" wrap="square" lIns="27432" tIns="27432" rIns="27432" bIns="27432" anchor="ctr" upright="1"/>
        <a:lstStyle/>
        <a:p>
          <a:pPr algn="ctr" rtl="0">
            <a:defRPr sz="1000"/>
          </a:pPr>
          <a:r>
            <a:rPr lang="pt-BR" sz="1100" b="0" i="0" u="none" strike="noStrike" baseline="0">
              <a:solidFill>
                <a:srgbClr val="FFFFFF"/>
              </a:solidFill>
              <a:latin typeface="Calibri"/>
              <a:cs typeface="Calibri"/>
            </a:rPr>
            <a:t>VOLTAR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27</xdr:row>
      <xdr:rowOff>228600</xdr:rowOff>
    </xdr:from>
    <xdr:to>
      <xdr:col>9</xdr:col>
      <xdr:colOff>200025</xdr:colOff>
      <xdr:row>27</xdr:row>
      <xdr:rowOff>228600</xdr:rowOff>
    </xdr:to>
    <xdr:grpSp>
      <xdr:nvGrpSpPr>
        <xdr:cNvPr id="22529" name="Group 1"/>
        <xdr:cNvGrpSpPr>
          <a:grpSpLocks/>
        </xdr:cNvGrpSpPr>
      </xdr:nvGrpSpPr>
      <xdr:grpSpPr bwMode="auto">
        <a:xfrm>
          <a:off x="9153525" y="8258175"/>
          <a:ext cx="3810000" cy="0"/>
          <a:chOff x="2948" y="-22"/>
          <a:chExt cx="6002" cy="0"/>
        </a:xfrm>
      </xdr:grpSpPr>
      <xdr:sp macro="" textlink="">
        <xdr:nvSpPr>
          <xdr:cNvPr id="22530" name="Freeform 2"/>
          <xdr:cNvSpPr>
            <a:spLocks/>
          </xdr:cNvSpPr>
        </xdr:nvSpPr>
        <xdr:spPr bwMode="auto">
          <a:xfrm>
            <a:off x="2948" y="-22"/>
            <a:ext cx="6002" cy="0"/>
          </a:xfrm>
          <a:custGeom>
            <a:avLst/>
            <a:gdLst>
              <a:gd name="T0" fmla="+- 0 2948 2948"/>
              <a:gd name="T1" fmla="*/ T0 w 6002"/>
              <a:gd name="T2" fmla="+- 0 8950 2948"/>
              <a:gd name="T3" fmla="*/ T2 w 6002"/>
            </a:gdLst>
            <a:ahLst/>
            <a:cxnLst>
              <a:cxn ang="0">
                <a:pos x="T1" y="0"/>
              </a:cxn>
              <a:cxn ang="0">
                <a:pos x="T3" y="0"/>
              </a:cxn>
            </a:cxnLst>
            <a:rect l="0" t="0" r="r" b="b"/>
            <a:pathLst>
              <a:path w="6002">
                <a:moveTo>
                  <a:pt x="0" y="0"/>
                </a:moveTo>
                <a:lnTo>
                  <a:pt x="6002" y="0"/>
                </a:lnTo>
              </a:path>
            </a:pathLst>
          </a:custGeom>
          <a:noFill/>
          <a:ln w="9601">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opLeftCell="A10" zoomScale="80" zoomScaleNormal="80" workbookViewId="0">
      <selection activeCell="I6" sqref="I6"/>
    </sheetView>
  </sheetViews>
  <sheetFormatPr defaultColWidth="9.7109375" defaultRowHeight="15" x14ac:dyDescent="0.25"/>
  <cols>
    <col min="1" max="1" width="9.5703125" style="1" customWidth="1"/>
    <col min="2" max="2" width="26.85546875" style="1" customWidth="1"/>
    <col min="3" max="3" width="6" style="98" bestFit="1" customWidth="1"/>
    <col min="4" max="4" width="60.28515625" style="1" customWidth="1"/>
    <col min="5" max="6" width="12.42578125" style="1" customWidth="1"/>
    <col min="7" max="8" width="16.7109375" style="1" customWidth="1"/>
    <col min="9" max="9" width="12.7109375" style="121" bestFit="1" customWidth="1"/>
    <col min="10" max="10" width="11.28515625" style="23" customWidth="1"/>
    <col min="11" max="11" width="13.28515625" style="99" customWidth="1"/>
    <col min="12" max="12" width="12.5703125" style="24" customWidth="1"/>
    <col min="13" max="24" width="18.7109375" style="25" customWidth="1"/>
    <col min="25" max="16384" width="9.7109375" style="20"/>
  </cols>
  <sheetData>
    <row r="1" spans="1:24" ht="30.75" customHeight="1" x14ac:dyDescent="0.25">
      <c r="A1" s="139" t="s">
        <v>55</v>
      </c>
      <c r="B1" s="139"/>
      <c r="C1" s="139"/>
      <c r="D1" s="140" t="s">
        <v>39</v>
      </c>
      <c r="E1" s="141"/>
      <c r="F1" s="142"/>
      <c r="G1" s="140" t="s">
        <v>57</v>
      </c>
      <c r="H1" s="141"/>
      <c r="I1" s="141"/>
      <c r="J1" s="141"/>
      <c r="K1" s="141"/>
      <c r="L1" s="142"/>
      <c r="M1" s="138" t="s">
        <v>58</v>
      </c>
      <c r="N1" s="138" t="s">
        <v>58</v>
      </c>
      <c r="O1" s="138" t="s">
        <v>58</v>
      </c>
      <c r="P1" s="138" t="s">
        <v>58</v>
      </c>
      <c r="Q1" s="138" t="s">
        <v>58</v>
      </c>
      <c r="R1" s="138" t="s">
        <v>58</v>
      </c>
      <c r="S1" s="138" t="s">
        <v>58</v>
      </c>
      <c r="T1" s="138" t="s">
        <v>58</v>
      </c>
      <c r="U1" s="138" t="s">
        <v>58</v>
      </c>
      <c r="V1" s="138" t="s">
        <v>58</v>
      </c>
      <c r="W1" s="138" t="s">
        <v>58</v>
      </c>
      <c r="X1" s="138" t="s">
        <v>58</v>
      </c>
    </row>
    <row r="2" spans="1:24" ht="24.75" customHeight="1" x14ac:dyDescent="0.25">
      <c r="A2" s="139" t="s">
        <v>105</v>
      </c>
      <c r="B2" s="139"/>
      <c r="C2" s="139"/>
      <c r="D2" s="139"/>
      <c r="E2" s="139"/>
      <c r="F2" s="139"/>
      <c r="G2" s="139"/>
      <c r="H2" s="139"/>
      <c r="I2" s="139"/>
      <c r="J2" s="139"/>
      <c r="K2" s="139"/>
      <c r="L2" s="139"/>
      <c r="M2" s="138"/>
      <c r="N2" s="138"/>
      <c r="O2" s="138"/>
      <c r="P2" s="138"/>
      <c r="Q2" s="138"/>
      <c r="R2" s="138"/>
      <c r="S2" s="138"/>
      <c r="T2" s="138"/>
      <c r="U2" s="138"/>
      <c r="V2" s="138"/>
      <c r="W2" s="138"/>
      <c r="X2" s="138"/>
    </row>
    <row r="3" spans="1:24" s="21" customFormat="1" ht="45" x14ac:dyDescent="0.2">
      <c r="A3" s="87" t="s">
        <v>60</v>
      </c>
      <c r="B3" s="87" t="s">
        <v>61</v>
      </c>
      <c r="C3" s="88" t="s">
        <v>2</v>
      </c>
      <c r="D3" s="88" t="s">
        <v>4</v>
      </c>
      <c r="E3" s="88" t="s">
        <v>37</v>
      </c>
      <c r="F3" s="88" t="s">
        <v>62</v>
      </c>
      <c r="G3" s="88" t="s">
        <v>36</v>
      </c>
      <c r="H3" s="88" t="s">
        <v>59</v>
      </c>
      <c r="I3" s="116" t="s">
        <v>3</v>
      </c>
      <c r="J3" s="89" t="s">
        <v>27</v>
      </c>
      <c r="K3" s="90" t="s">
        <v>0</v>
      </c>
      <c r="L3" s="87" t="s">
        <v>5</v>
      </c>
      <c r="M3" s="91" t="s">
        <v>1</v>
      </c>
      <c r="N3" s="91" t="s">
        <v>1</v>
      </c>
      <c r="O3" s="91" t="s">
        <v>1</v>
      </c>
      <c r="P3" s="92" t="s">
        <v>1</v>
      </c>
      <c r="Q3" s="92" t="s">
        <v>1</v>
      </c>
      <c r="R3" s="92" t="s">
        <v>1</v>
      </c>
      <c r="S3" s="92" t="s">
        <v>1</v>
      </c>
      <c r="T3" s="92" t="s">
        <v>1</v>
      </c>
      <c r="U3" s="92" t="s">
        <v>1</v>
      </c>
      <c r="V3" s="92" t="s">
        <v>1</v>
      </c>
      <c r="W3" s="92" t="s">
        <v>1</v>
      </c>
      <c r="X3" s="92" t="s">
        <v>1</v>
      </c>
    </row>
    <row r="4" spans="1:24" ht="60" x14ac:dyDescent="0.25">
      <c r="A4" s="150">
        <v>1</v>
      </c>
      <c r="B4" s="151" t="s">
        <v>63</v>
      </c>
      <c r="C4" s="93">
        <v>1</v>
      </c>
      <c r="D4" s="100" t="s">
        <v>40</v>
      </c>
      <c r="E4" s="101" t="s">
        <v>64</v>
      </c>
      <c r="F4" s="102" t="s">
        <v>7</v>
      </c>
      <c r="G4" s="93" t="s">
        <v>53</v>
      </c>
      <c r="H4" s="102" t="s">
        <v>79</v>
      </c>
      <c r="I4" s="117">
        <v>32</v>
      </c>
      <c r="J4" s="34"/>
      <c r="K4" s="94">
        <f>J4-(SUM(M4:X4))</f>
        <v>0</v>
      </c>
      <c r="L4" s="95" t="str">
        <f>IF(K4&lt;0,"ATENÇÃO","OK")</f>
        <v>OK</v>
      </c>
      <c r="M4" s="33"/>
      <c r="N4" s="33"/>
      <c r="O4" s="33"/>
      <c r="P4" s="33"/>
      <c r="Q4" s="33"/>
      <c r="R4" s="33"/>
      <c r="S4" s="33"/>
      <c r="T4" s="33"/>
      <c r="U4" s="33"/>
      <c r="V4" s="33"/>
      <c r="W4" s="33"/>
      <c r="X4" s="33"/>
    </row>
    <row r="5" spans="1:24" ht="60" x14ac:dyDescent="0.25">
      <c r="A5" s="150"/>
      <c r="B5" s="152"/>
      <c r="C5" s="93">
        <v>2</v>
      </c>
      <c r="D5" s="103" t="s">
        <v>65</v>
      </c>
      <c r="E5" s="101" t="s">
        <v>64</v>
      </c>
      <c r="F5" s="102" t="s">
        <v>7</v>
      </c>
      <c r="G5" s="93" t="s">
        <v>53</v>
      </c>
      <c r="H5" s="102" t="s">
        <v>80</v>
      </c>
      <c r="I5" s="117">
        <v>72.209999999999994</v>
      </c>
      <c r="J5" s="34"/>
      <c r="K5" s="94">
        <f t="shared" ref="K5:K18" si="0">J5-(SUM(M5:X5))</f>
        <v>0</v>
      </c>
      <c r="L5" s="95" t="str">
        <f t="shared" ref="L5:L18" si="1">IF(K5&lt;0,"ATENÇÃO","OK")</f>
        <v>OK</v>
      </c>
      <c r="M5" s="33"/>
      <c r="N5" s="33"/>
      <c r="O5" s="33"/>
      <c r="P5" s="33"/>
      <c r="Q5" s="33"/>
      <c r="R5" s="33"/>
      <c r="S5" s="33"/>
      <c r="T5" s="33"/>
      <c r="U5" s="33"/>
      <c r="V5" s="33"/>
      <c r="W5" s="33"/>
      <c r="X5" s="33"/>
    </row>
    <row r="6" spans="1:24" ht="60" x14ac:dyDescent="0.25">
      <c r="A6" s="150"/>
      <c r="B6" s="152"/>
      <c r="C6" s="93">
        <v>3</v>
      </c>
      <c r="D6" s="103" t="s">
        <v>41</v>
      </c>
      <c r="E6" s="101" t="s">
        <v>64</v>
      </c>
      <c r="F6" s="102" t="s">
        <v>7</v>
      </c>
      <c r="G6" s="93" t="s">
        <v>53</v>
      </c>
      <c r="H6" s="102" t="s">
        <v>81</v>
      </c>
      <c r="I6" s="117">
        <v>71</v>
      </c>
      <c r="J6" s="35"/>
      <c r="K6" s="94">
        <f t="shared" si="0"/>
        <v>0</v>
      </c>
      <c r="L6" s="95" t="str">
        <f t="shared" si="1"/>
        <v>OK</v>
      </c>
      <c r="M6" s="33"/>
      <c r="N6" s="33"/>
      <c r="O6" s="33"/>
      <c r="P6" s="33"/>
      <c r="Q6" s="33"/>
      <c r="R6" s="33"/>
      <c r="S6" s="33"/>
      <c r="T6" s="33"/>
      <c r="U6" s="33"/>
      <c r="V6" s="33"/>
      <c r="W6" s="33"/>
      <c r="X6" s="33"/>
    </row>
    <row r="7" spans="1:24" ht="45" x14ac:dyDescent="0.25">
      <c r="A7" s="150"/>
      <c r="B7" s="152"/>
      <c r="C7" s="93">
        <v>4</v>
      </c>
      <c r="D7" s="103" t="s">
        <v>42</v>
      </c>
      <c r="E7" s="101" t="s">
        <v>64</v>
      </c>
      <c r="F7" s="102" t="s">
        <v>7</v>
      </c>
      <c r="G7" s="93" t="s">
        <v>53</v>
      </c>
      <c r="H7" s="102" t="s">
        <v>82</v>
      </c>
      <c r="I7" s="117">
        <v>76</v>
      </c>
      <c r="J7" s="35"/>
      <c r="K7" s="94">
        <f t="shared" si="0"/>
        <v>0</v>
      </c>
      <c r="L7" s="95" t="str">
        <f t="shared" si="1"/>
        <v>OK</v>
      </c>
      <c r="M7" s="33"/>
      <c r="N7" s="33"/>
      <c r="O7" s="33"/>
      <c r="P7" s="33"/>
      <c r="Q7" s="33"/>
      <c r="R7" s="33"/>
      <c r="S7" s="33"/>
      <c r="T7" s="33"/>
      <c r="U7" s="33"/>
      <c r="V7" s="33"/>
      <c r="W7" s="33"/>
      <c r="X7" s="33"/>
    </row>
    <row r="8" spans="1:24" ht="45" x14ac:dyDescent="0.25">
      <c r="A8" s="150"/>
      <c r="B8" s="152"/>
      <c r="C8" s="93">
        <v>5</v>
      </c>
      <c r="D8" s="104" t="s">
        <v>43</v>
      </c>
      <c r="E8" s="101" t="s">
        <v>64</v>
      </c>
      <c r="F8" s="102" t="s">
        <v>7</v>
      </c>
      <c r="G8" s="93" t="s">
        <v>53</v>
      </c>
      <c r="H8" s="102" t="s">
        <v>83</v>
      </c>
      <c r="I8" s="117">
        <v>107</v>
      </c>
      <c r="J8" s="35"/>
      <c r="K8" s="94">
        <f t="shared" si="0"/>
        <v>0</v>
      </c>
      <c r="L8" s="95" t="str">
        <f t="shared" si="1"/>
        <v>OK</v>
      </c>
      <c r="M8" s="33"/>
      <c r="N8" s="33"/>
      <c r="O8" s="33"/>
      <c r="P8" s="33"/>
      <c r="Q8" s="33"/>
      <c r="R8" s="33"/>
      <c r="S8" s="33"/>
      <c r="T8" s="33"/>
      <c r="U8" s="33"/>
      <c r="V8" s="33"/>
      <c r="W8" s="33"/>
      <c r="X8" s="33"/>
    </row>
    <row r="9" spans="1:24" ht="75" x14ac:dyDescent="0.25">
      <c r="A9" s="150"/>
      <c r="B9" s="152"/>
      <c r="C9" s="93">
        <v>6</v>
      </c>
      <c r="D9" s="104" t="s">
        <v>44</v>
      </c>
      <c r="E9" s="105" t="s">
        <v>66</v>
      </c>
      <c r="F9" s="102" t="s">
        <v>7</v>
      </c>
      <c r="G9" s="93" t="s">
        <v>53</v>
      </c>
      <c r="H9" s="102" t="s">
        <v>84</v>
      </c>
      <c r="I9" s="117">
        <v>49.21</v>
      </c>
      <c r="J9" s="35"/>
      <c r="K9" s="94">
        <f t="shared" si="0"/>
        <v>0</v>
      </c>
      <c r="L9" s="95" t="str">
        <f t="shared" si="1"/>
        <v>OK</v>
      </c>
      <c r="M9" s="33"/>
      <c r="N9" s="33"/>
      <c r="O9" s="33"/>
      <c r="P9" s="33"/>
      <c r="Q9" s="33"/>
      <c r="R9" s="33"/>
      <c r="S9" s="33"/>
      <c r="T9" s="33"/>
      <c r="U9" s="33"/>
      <c r="V9" s="33"/>
      <c r="W9" s="33"/>
      <c r="X9" s="33"/>
    </row>
    <row r="10" spans="1:24" ht="75" x14ac:dyDescent="0.25">
      <c r="A10" s="150"/>
      <c r="B10" s="152"/>
      <c r="C10" s="93">
        <v>7</v>
      </c>
      <c r="D10" s="104" t="s">
        <v>45</v>
      </c>
      <c r="E10" s="105" t="s">
        <v>64</v>
      </c>
      <c r="F10" s="102" t="s">
        <v>7</v>
      </c>
      <c r="G10" s="93" t="s">
        <v>53</v>
      </c>
      <c r="H10" s="102" t="s">
        <v>85</v>
      </c>
      <c r="I10" s="117">
        <v>30</v>
      </c>
      <c r="J10" s="35"/>
      <c r="K10" s="94">
        <f t="shared" si="0"/>
        <v>0</v>
      </c>
      <c r="L10" s="95" t="str">
        <f t="shared" si="1"/>
        <v>OK</v>
      </c>
      <c r="M10" s="33"/>
      <c r="N10" s="33"/>
      <c r="O10" s="33"/>
      <c r="P10" s="33"/>
      <c r="Q10" s="33"/>
      <c r="R10" s="33"/>
      <c r="S10" s="33"/>
      <c r="T10" s="33"/>
      <c r="U10" s="33"/>
      <c r="V10" s="33"/>
      <c r="W10" s="33"/>
      <c r="X10" s="33"/>
    </row>
    <row r="11" spans="1:24" ht="30" x14ac:dyDescent="0.25">
      <c r="A11" s="150"/>
      <c r="B11" s="152"/>
      <c r="C11" s="93">
        <v>8</v>
      </c>
      <c r="D11" s="104" t="s">
        <v>46</v>
      </c>
      <c r="E11" s="105" t="s">
        <v>64</v>
      </c>
      <c r="F11" s="102" t="s">
        <v>7</v>
      </c>
      <c r="G11" s="93" t="s">
        <v>53</v>
      </c>
      <c r="H11" s="102" t="s">
        <v>86</v>
      </c>
      <c r="I11" s="117">
        <v>77</v>
      </c>
      <c r="J11" s="35"/>
      <c r="K11" s="94">
        <f t="shared" si="0"/>
        <v>0</v>
      </c>
      <c r="L11" s="95" t="str">
        <f t="shared" si="1"/>
        <v>OK</v>
      </c>
      <c r="M11" s="33"/>
      <c r="N11" s="33"/>
      <c r="O11" s="33"/>
      <c r="P11" s="33"/>
      <c r="Q11" s="33"/>
      <c r="R11" s="33"/>
      <c r="S11" s="33"/>
      <c r="T11" s="33"/>
      <c r="U11" s="33"/>
      <c r="V11" s="33"/>
      <c r="W11" s="33"/>
      <c r="X11" s="33"/>
    </row>
    <row r="12" spans="1:24" ht="45" x14ac:dyDescent="0.25">
      <c r="A12" s="150"/>
      <c r="B12" s="153"/>
      <c r="C12" s="93">
        <v>9</v>
      </c>
      <c r="D12" s="104" t="s">
        <v>47</v>
      </c>
      <c r="E12" s="105" t="s">
        <v>64</v>
      </c>
      <c r="F12" s="102" t="s">
        <v>7</v>
      </c>
      <c r="G12" s="93" t="s">
        <v>53</v>
      </c>
      <c r="H12" s="102" t="s">
        <v>87</v>
      </c>
      <c r="I12" s="117">
        <v>119</v>
      </c>
      <c r="J12" s="35"/>
      <c r="K12" s="94">
        <f t="shared" si="0"/>
        <v>0</v>
      </c>
      <c r="L12" s="95" t="str">
        <f t="shared" si="1"/>
        <v>OK</v>
      </c>
      <c r="M12" s="33"/>
      <c r="N12" s="33"/>
      <c r="O12" s="33"/>
      <c r="P12" s="33"/>
      <c r="Q12" s="33"/>
      <c r="R12" s="33"/>
      <c r="S12" s="33"/>
      <c r="T12" s="33"/>
      <c r="U12" s="33"/>
      <c r="V12" s="33"/>
      <c r="W12" s="33"/>
      <c r="X12" s="33"/>
    </row>
    <row r="13" spans="1:24" ht="75" x14ac:dyDescent="0.25">
      <c r="A13" s="106">
        <v>2</v>
      </c>
      <c r="B13" s="107" t="s">
        <v>67</v>
      </c>
      <c r="C13" s="96">
        <v>10</v>
      </c>
      <c r="D13" s="108" t="s">
        <v>102</v>
      </c>
      <c r="E13" s="109" t="s">
        <v>69</v>
      </c>
      <c r="F13" s="96" t="s">
        <v>7</v>
      </c>
      <c r="G13" s="96" t="s">
        <v>54</v>
      </c>
      <c r="H13" s="96" t="s">
        <v>88</v>
      </c>
      <c r="I13" s="118">
        <v>19.73</v>
      </c>
      <c r="J13" s="35">
        <v>600</v>
      </c>
      <c r="K13" s="94">
        <f t="shared" si="0"/>
        <v>600</v>
      </c>
      <c r="L13" s="95" t="str">
        <f t="shared" si="1"/>
        <v>OK</v>
      </c>
      <c r="M13" s="33"/>
      <c r="N13" s="33"/>
      <c r="O13" s="33"/>
      <c r="P13" s="33"/>
      <c r="Q13" s="33"/>
      <c r="R13" s="33"/>
      <c r="S13" s="33"/>
      <c r="T13" s="33"/>
      <c r="U13" s="33"/>
      <c r="V13" s="33"/>
      <c r="W13" s="33"/>
      <c r="X13" s="33"/>
    </row>
    <row r="14" spans="1:24" ht="90" x14ac:dyDescent="0.25">
      <c r="A14" s="110">
        <v>3</v>
      </c>
      <c r="B14" s="105" t="s">
        <v>70</v>
      </c>
      <c r="C14" s="93">
        <v>11</v>
      </c>
      <c r="D14" s="103" t="s">
        <v>103</v>
      </c>
      <c r="E14" s="101" t="s">
        <v>52</v>
      </c>
      <c r="F14" s="93" t="s">
        <v>7</v>
      </c>
      <c r="G14" s="93" t="s">
        <v>54</v>
      </c>
      <c r="H14" s="93" t="s">
        <v>89</v>
      </c>
      <c r="I14" s="119">
        <v>39.04</v>
      </c>
      <c r="J14" s="35"/>
      <c r="K14" s="94">
        <f t="shared" si="0"/>
        <v>0</v>
      </c>
      <c r="L14" s="95" t="str">
        <f t="shared" si="1"/>
        <v>OK</v>
      </c>
      <c r="M14" s="33"/>
      <c r="N14" s="33"/>
      <c r="O14" s="33"/>
      <c r="P14" s="33"/>
      <c r="Q14" s="33"/>
      <c r="R14" s="33"/>
      <c r="S14" s="33"/>
      <c r="T14" s="33"/>
      <c r="U14" s="33"/>
      <c r="V14" s="33"/>
      <c r="W14" s="33"/>
      <c r="X14" s="33"/>
    </row>
    <row r="15" spans="1:24" ht="30" x14ac:dyDescent="0.25">
      <c r="A15" s="143">
        <v>4</v>
      </c>
      <c r="B15" s="145" t="s">
        <v>72</v>
      </c>
      <c r="C15" s="96">
        <v>12</v>
      </c>
      <c r="D15" s="111" t="s">
        <v>48</v>
      </c>
      <c r="E15" s="96" t="s">
        <v>73</v>
      </c>
      <c r="F15" s="106" t="s">
        <v>51</v>
      </c>
      <c r="G15" s="106" t="s">
        <v>77</v>
      </c>
      <c r="H15" s="106" t="s">
        <v>90</v>
      </c>
      <c r="I15" s="118">
        <v>10.39</v>
      </c>
      <c r="J15" s="35"/>
      <c r="K15" s="94">
        <f t="shared" si="0"/>
        <v>0</v>
      </c>
      <c r="L15" s="95" t="str">
        <f t="shared" si="1"/>
        <v>OK</v>
      </c>
      <c r="M15" s="33"/>
      <c r="N15" s="33"/>
      <c r="O15" s="33"/>
      <c r="P15" s="33"/>
      <c r="Q15" s="33"/>
      <c r="R15" s="33"/>
      <c r="S15" s="33"/>
      <c r="T15" s="33"/>
      <c r="U15" s="33"/>
      <c r="V15" s="33"/>
      <c r="W15" s="33"/>
      <c r="X15" s="33"/>
    </row>
    <row r="16" spans="1:24" ht="165" x14ac:dyDescent="0.25">
      <c r="A16" s="144"/>
      <c r="B16" s="146"/>
      <c r="C16" s="97">
        <v>13</v>
      </c>
      <c r="D16" s="112" t="s">
        <v>49</v>
      </c>
      <c r="E16" s="97" t="s">
        <v>73</v>
      </c>
      <c r="F16" s="113" t="s">
        <v>51</v>
      </c>
      <c r="G16" s="113" t="s">
        <v>54</v>
      </c>
      <c r="H16" s="113" t="s">
        <v>91</v>
      </c>
      <c r="I16" s="120">
        <v>87.96</v>
      </c>
      <c r="J16" s="35"/>
      <c r="K16" s="94">
        <f t="shared" si="0"/>
        <v>0</v>
      </c>
      <c r="L16" s="95" t="str">
        <f t="shared" si="1"/>
        <v>OK</v>
      </c>
      <c r="M16" s="33"/>
      <c r="N16" s="33"/>
      <c r="O16" s="33"/>
      <c r="P16" s="33"/>
      <c r="Q16" s="33"/>
      <c r="R16" s="33"/>
      <c r="S16" s="33"/>
      <c r="T16" s="33"/>
      <c r="U16" s="33"/>
      <c r="V16" s="33"/>
      <c r="W16" s="33"/>
      <c r="X16" s="33"/>
    </row>
    <row r="17" spans="1:24" ht="90" x14ac:dyDescent="0.25">
      <c r="A17" s="147">
        <v>5</v>
      </c>
      <c r="B17" s="148" t="s">
        <v>72</v>
      </c>
      <c r="C17" s="114">
        <v>14</v>
      </c>
      <c r="D17" s="115" t="s">
        <v>104</v>
      </c>
      <c r="E17" s="101" t="s">
        <v>75</v>
      </c>
      <c r="F17" s="114" t="s">
        <v>50</v>
      </c>
      <c r="G17" s="114" t="s">
        <v>78</v>
      </c>
      <c r="H17" s="114" t="s">
        <v>92</v>
      </c>
      <c r="I17" s="119">
        <v>10.26</v>
      </c>
      <c r="J17" s="35"/>
      <c r="K17" s="94">
        <f t="shared" si="0"/>
        <v>0</v>
      </c>
      <c r="L17" s="95" t="str">
        <f t="shared" si="1"/>
        <v>OK</v>
      </c>
      <c r="M17" s="33"/>
      <c r="N17" s="33"/>
      <c r="O17" s="33"/>
      <c r="P17" s="33"/>
      <c r="Q17" s="33"/>
      <c r="R17" s="33"/>
      <c r="S17" s="33"/>
      <c r="T17" s="33"/>
      <c r="U17" s="33"/>
      <c r="V17" s="33"/>
      <c r="W17" s="33"/>
      <c r="X17" s="33"/>
    </row>
    <row r="18" spans="1:24" ht="45" x14ac:dyDescent="0.25">
      <c r="A18" s="147"/>
      <c r="B18" s="149"/>
      <c r="C18" s="114">
        <v>15</v>
      </c>
      <c r="D18" s="115" t="s">
        <v>76</v>
      </c>
      <c r="E18" s="101" t="s">
        <v>75</v>
      </c>
      <c r="F18" s="114" t="s">
        <v>51</v>
      </c>
      <c r="G18" s="114" t="s">
        <v>78</v>
      </c>
      <c r="H18" s="110" t="s">
        <v>93</v>
      </c>
      <c r="I18" s="119">
        <v>66.400000000000006</v>
      </c>
      <c r="J18" s="35"/>
      <c r="K18" s="94">
        <f t="shared" si="0"/>
        <v>0</v>
      </c>
      <c r="L18" s="95" t="str">
        <f t="shared" si="1"/>
        <v>OK</v>
      </c>
      <c r="M18" s="33"/>
      <c r="N18" s="33"/>
      <c r="O18" s="33"/>
      <c r="P18" s="33"/>
      <c r="Q18" s="33"/>
      <c r="R18" s="33"/>
      <c r="S18" s="33"/>
      <c r="T18" s="33"/>
      <c r="U18" s="33"/>
      <c r="V18" s="33"/>
      <c r="W18" s="33"/>
      <c r="X18" s="33"/>
    </row>
  </sheetData>
  <mergeCells count="22">
    <mergeCell ref="A15:A16"/>
    <mergeCell ref="B15:B16"/>
    <mergeCell ref="A17:A18"/>
    <mergeCell ref="B17:B18"/>
    <mergeCell ref="A4:A12"/>
    <mergeCell ref="B4:B12"/>
    <mergeCell ref="X1:X2"/>
    <mergeCell ref="V1:V2"/>
    <mergeCell ref="W1:W2"/>
    <mergeCell ref="M1:M2"/>
    <mergeCell ref="A2:L2"/>
    <mergeCell ref="A1:C1"/>
    <mergeCell ref="U1:U2"/>
    <mergeCell ref="N1:N2"/>
    <mergeCell ref="O1:O2"/>
    <mergeCell ref="P1:P2"/>
    <mergeCell ref="Q1:Q2"/>
    <mergeCell ref="R1:R2"/>
    <mergeCell ref="S1:S2"/>
    <mergeCell ref="T1:T2"/>
    <mergeCell ref="G1:L1"/>
    <mergeCell ref="D1:F1"/>
  </mergeCells>
  <conditionalFormatting sqref="P5:X18">
    <cfRule type="cellIs" dxfId="185" priority="31" stopIfTrue="1" operator="greaterThan">
      <formula>0</formula>
    </cfRule>
    <cfRule type="cellIs" dxfId="184" priority="32" stopIfTrue="1" operator="greaterThan">
      <formula>0</formula>
    </cfRule>
    <cfRule type="cellIs" dxfId="183" priority="33" stopIfTrue="1" operator="greaterThan">
      <formula>0</formula>
    </cfRule>
  </conditionalFormatting>
  <conditionalFormatting sqref="P4:X4">
    <cfRule type="cellIs" dxfId="182" priority="25" stopIfTrue="1" operator="greaterThan">
      <formula>0</formula>
    </cfRule>
    <cfRule type="cellIs" dxfId="181" priority="26" stopIfTrue="1" operator="greaterThan">
      <formula>0</formula>
    </cfRule>
    <cfRule type="cellIs" dxfId="180" priority="27" stopIfTrue="1" operator="greaterThan">
      <formula>0</formula>
    </cfRule>
  </conditionalFormatting>
  <conditionalFormatting sqref="M4 M5:O18">
    <cfRule type="cellIs" dxfId="179" priority="4" stopIfTrue="1" operator="greaterThan">
      <formula>0</formula>
    </cfRule>
    <cfRule type="cellIs" dxfId="178" priority="5" stopIfTrue="1" operator="greaterThan">
      <formula>0</formula>
    </cfRule>
    <cfRule type="cellIs" dxfId="177" priority="6" stopIfTrue="1" operator="greaterThan">
      <formula>0</formula>
    </cfRule>
  </conditionalFormatting>
  <conditionalFormatting sqref="N4:O4">
    <cfRule type="cellIs" dxfId="176" priority="1" stopIfTrue="1" operator="greaterThan">
      <formula>0</formula>
    </cfRule>
    <cfRule type="cellIs" dxfId="175" priority="2" stopIfTrue="1" operator="greaterThan">
      <formula>0</formula>
    </cfRule>
    <cfRule type="cellIs" dxfId="174" priority="3" stopIfTrue="1" operator="greaterThan">
      <formula>0</formula>
    </cfRule>
  </conditionalFormatting>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zoomScale="80" zoomScaleNormal="80" workbookViewId="0">
      <selection activeCell="L6" sqref="L6"/>
    </sheetView>
  </sheetViews>
  <sheetFormatPr defaultColWidth="9.7109375" defaultRowHeight="15" x14ac:dyDescent="0.25"/>
  <cols>
    <col min="1" max="1" width="9.5703125" style="1" customWidth="1"/>
    <col min="2" max="2" width="26.85546875" style="1" customWidth="1"/>
    <col min="3" max="3" width="6" style="98" bestFit="1" customWidth="1"/>
    <col min="4" max="4" width="60.28515625" style="1" customWidth="1"/>
    <col min="5" max="6" width="12.42578125" style="1" customWidth="1"/>
    <col min="7" max="8" width="16.7109375" style="1" customWidth="1"/>
    <col min="9" max="9" width="12.7109375" style="121" bestFit="1" customWidth="1"/>
    <col min="10" max="10" width="11.28515625" style="23" customWidth="1"/>
    <col min="11" max="11" width="13.28515625" style="99" customWidth="1"/>
    <col min="12" max="12" width="12.5703125" style="24" customWidth="1"/>
    <col min="13" max="24" width="18.7109375" style="25" customWidth="1"/>
    <col min="25" max="16384" width="9.7109375" style="20"/>
  </cols>
  <sheetData>
    <row r="1" spans="1:24" ht="30.75" customHeight="1" x14ac:dyDescent="0.25">
      <c r="A1" s="139" t="s">
        <v>55</v>
      </c>
      <c r="B1" s="139"/>
      <c r="C1" s="139"/>
      <c r="D1" s="140" t="s">
        <v>39</v>
      </c>
      <c r="E1" s="141"/>
      <c r="F1" s="142"/>
      <c r="G1" s="140" t="s">
        <v>57</v>
      </c>
      <c r="H1" s="141"/>
      <c r="I1" s="141"/>
      <c r="J1" s="141"/>
      <c r="K1" s="141"/>
      <c r="L1" s="142"/>
      <c r="M1" s="138" t="s">
        <v>115</v>
      </c>
      <c r="N1" s="138" t="s">
        <v>58</v>
      </c>
      <c r="O1" s="138" t="s">
        <v>58</v>
      </c>
      <c r="P1" s="138" t="s">
        <v>58</v>
      </c>
      <c r="Q1" s="138" t="s">
        <v>58</v>
      </c>
      <c r="R1" s="138" t="s">
        <v>58</v>
      </c>
      <c r="S1" s="138" t="s">
        <v>58</v>
      </c>
      <c r="T1" s="138" t="s">
        <v>58</v>
      </c>
      <c r="U1" s="138" t="s">
        <v>58</v>
      </c>
      <c r="V1" s="138" t="s">
        <v>58</v>
      </c>
      <c r="W1" s="138" t="s">
        <v>58</v>
      </c>
      <c r="X1" s="138" t="s">
        <v>58</v>
      </c>
    </row>
    <row r="2" spans="1:24" ht="24.75" customHeight="1" x14ac:dyDescent="0.25">
      <c r="A2" s="139" t="s">
        <v>112</v>
      </c>
      <c r="B2" s="139"/>
      <c r="C2" s="139"/>
      <c r="D2" s="139"/>
      <c r="E2" s="139"/>
      <c r="F2" s="139"/>
      <c r="G2" s="139"/>
      <c r="H2" s="139"/>
      <c r="I2" s="139"/>
      <c r="J2" s="139"/>
      <c r="K2" s="139"/>
      <c r="L2" s="139"/>
      <c r="M2" s="138"/>
      <c r="N2" s="138"/>
      <c r="O2" s="138"/>
      <c r="P2" s="138"/>
      <c r="Q2" s="138"/>
      <c r="R2" s="138"/>
      <c r="S2" s="138"/>
      <c r="T2" s="138"/>
      <c r="U2" s="138"/>
      <c r="V2" s="138"/>
      <c r="W2" s="138"/>
      <c r="X2" s="138"/>
    </row>
    <row r="3" spans="1:24" s="21" customFormat="1" ht="45" x14ac:dyDescent="0.2">
      <c r="A3" s="87" t="s">
        <v>60</v>
      </c>
      <c r="B3" s="87" t="s">
        <v>61</v>
      </c>
      <c r="C3" s="88" t="s">
        <v>2</v>
      </c>
      <c r="D3" s="88" t="s">
        <v>4</v>
      </c>
      <c r="E3" s="88" t="s">
        <v>37</v>
      </c>
      <c r="F3" s="88" t="s">
        <v>62</v>
      </c>
      <c r="G3" s="88" t="s">
        <v>36</v>
      </c>
      <c r="H3" s="88" t="s">
        <v>59</v>
      </c>
      <c r="I3" s="116" t="s">
        <v>3</v>
      </c>
      <c r="J3" s="89" t="s">
        <v>27</v>
      </c>
      <c r="K3" s="90" t="s">
        <v>0</v>
      </c>
      <c r="L3" s="87" t="s">
        <v>5</v>
      </c>
      <c r="M3" s="91">
        <v>42668</v>
      </c>
      <c r="N3" s="91" t="s">
        <v>1</v>
      </c>
      <c r="O3" s="91" t="s">
        <v>1</v>
      </c>
      <c r="P3" s="92" t="s">
        <v>1</v>
      </c>
      <c r="Q3" s="92" t="s">
        <v>1</v>
      </c>
      <c r="R3" s="92" t="s">
        <v>1</v>
      </c>
      <c r="S3" s="92" t="s">
        <v>1</v>
      </c>
      <c r="T3" s="92" t="s">
        <v>1</v>
      </c>
      <c r="U3" s="92" t="s">
        <v>1</v>
      </c>
      <c r="V3" s="92" t="s">
        <v>1</v>
      </c>
      <c r="W3" s="92" t="s">
        <v>1</v>
      </c>
      <c r="X3" s="92" t="s">
        <v>1</v>
      </c>
    </row>
    <row r="4" spans="1:24" ht="60" x14ac:dyDescent="0.25">
      <c r="A4" s="150">
        <v>1</v>
      </c>
      <c r="B4" s="151" t="s">
        <v>63</v>
      </c>
      <c r="C4" s="93">
        <v>1</v>
      </c>
      <c r="D4" s="100" t="s">
        <v>40</v>
      </c>
      <c r="E4" s="101" t="s">
        <v>64</v>
      </c>
      <c r="F4" s="102" t="s">
        <v>7</v>
      </c>
      <c r="G4" s="93" t="s">
        <v>53</v>
      </c>
      <c r="H4" s="102" t="s">
        <v>79</v>
      </c>
      <c r="I4" s="117">
        <v>32</v>
      </c>
      <c r="J4" s="34"/>
      <c r="K4" s="94">
        <f>J4-(SUM(M4:X4))</f>
        <v>0</v>
      </c>
      <c r="L4" s="95" t="str">
        <f>IF(K4&lt;0,"ATENÇÃO","OK")</f>
        <v>OK</v>
      </c>
      <c r="M4" s="33"/>
      <c r="N4" s="33"/>
      <c r="O4" s="33"/>
      <c r="P4" s="33"/>
      <c r="Q4" s="33"/>
      <c r="R4" s="33"/>
      <c r="S4" s="33"/>
      <c r="T4" s="33"/>
      <c r="U4" s="33"/>
      <c r="V4" s="33"/>
      <c r="W4" s="33"/>
      <c r="X4" s="33"/>
    </row>
    <row r="5" spans="1:24" ht="60" x14ac:dyDescent="0.25">
      <c r="A5" s="150"/>
      <c r="B5" s="152"/>
      <c r="C5" s="93">
        <v>2</v>
      </c>
      <c r="D5" s="103" t="s">
        <v>65</v>
      </c>
      <c r="E5" s="101" t="s">
        <v>64</v>
      </c>
      <c r="F5" s="102" t="s">
        <v>7</v>
      </c>
      <c r="G5" s="93" t="s">
        <v>53</v>
      </c>
      <c r="H5" s="102" t="s">
        <v>80</v>
      </c>
      <c r="I5" s="117">
        <v>72.209999999999994</v>
      </c>
      <c r="J5" s="34"/>
      <c r="K5" s="94">
        <f t="shared" ref="K5:K18" si="0">J5-(SUM(M5:X5))</f>
        <v>0</v>
      </c>
      <c r="L5" s="95" t="str">
        <f t="shared" ref="L5:L18" si="1">IF(K5&lt;0,"ATENÇÃO","OK")</f>
        <v>OK</v>
      </c>
      <c r="M5" s="33"/>
      <c r="N5" s="33"/>
      <c r="O5" s="33"/>
      <c r="P5" s="33"/>
      <c r="Q5" s="33"/>
      <c r="R5" s="33"/>
      <c r="S5" s="33"/>
      <c r="T5" s="33"/>
      <c r="U5" s="33"/>
      <c r="V5" s="33"/>
      <c r="W5" s="33"/>
      <c r="X5" s="33"/>
    </row>
    <row r="6" spans="1:24" ht="60" x14ac:dyDescent="0.25">
      <c r="A6" s="150"/>
      <c r="B6" s="152"/>
      <c r="C6" s="93">
        <v>3</v>
      </c>
      <c r="D6" s="103" t="s">
        <v>41</v>
      </c>
      <c r="E6" s="101" t="s">
        <v>64</v>
      </c>
      <c r="F6" s="102" t="s">
        <v>7</v>
      </c>
      <c r="G6" s="93" t="s">
        <v>53</v>
      </c>
      <c r="H6" s="102" t="s">
        <v>81</v>
      </c>
      <c r="I6" s="117">
        <v>71</v>
      </c>
      <c r="J6" s="35"/>
      <c r="K6" s="94">
        <f t="shared" si="0"/>
        <v>0</v>
      </c>
      <c r="L6" s="95" t="str">
        <f t="shared" si="1"/>
        <v>OK</v>
      </c>
      <c r="M6" s="33"/>
      <c r="N6" s="33"/>
      <c r="O6" s="33"/>
      <c r="P6" s="33"/>
      <c r="Q6" s="33"/>
      <c r="R6" s="33"/>
      <c r="S6" s="33"/>
      <c r="T6" s="33"/>
      <c r="U6" s="33"/>
      <c r="V6" s="33"/>
      <c r="W6" s="33"/>
      <c r="X6" s="33"/>
    </row>
    <row r="7" spans="1:24" ht="45" x14ac:dyDescent="0.25">
      <c r="A7" s="150"/>
      <c r="B7" s="152"/>
      <c r="C7" s="93">
        <v>4</v>
      </c>
      <c r="D7" s="103" t="s">
        <v>42</v>
      </c>
      <c r="E7" s="101" t="s">
        <v>64</v>
      </c>
      <c r="F7" s="102" t="s">
        <v>7</v>
      </c>
      <c r="G7" s="93" t="s">
        <v>53</v>
      </c>
      <c r="H7" s="102" t="s">
        <v>82</v>
      </c>
      <c r="I7" s="117">
        <v>76</v>
      </c>
      <c r="J7" s="35"/>
      <c r="K7" s="94">
        <f t="shared" si="0"/>
        <v>0</v>
      </c>
      <c r="L7" s="95" t="str">
        <f t="shared" si="1"/>
        <v>OK</v>
      </c>
      <c r="M7" s="33"/>
      <c r="N7" s="33"/>
      <c r="O7" s="33"/>
      <c r="P7" s="33"/>
      <c r="Q7" s="33"/>
      <c r="R7" s="33"/>
      <c r="S7" s="33"/>
      <c r="T7" s="33"/>
      <c r="U7" s="33"/>
      <c r="V7" s="33"/>
      <c r="W7" s="33"/>
      <c r="X7" s="33"/>
    </row>
    <row r="8" spans="1:24" ht="45" x14ac:dyDescent="0.25">
      <c r="A8" s="150"/>
      <c r="B8" s="152"/>
      <c r="C8" s="93">
        <v>5</v>
      </c>
      <c r="D8" s="104" t="s">
        <v>43</v>
      </c>
      <c r="E8" s="101" t="s">
        <v>64</v>
      </c>
      <c r="F8" s="102" t="s">
        <v>7</v>
      </c>
      <c r="G8" s="93" t="s">
        <v>53</v>
      </c>
      <c r="H8" s="102" t="s">
        <v>83</v>
      </c>
      <c r="I8" s="117">
        <v>107</v>
      </c>
      <c r="J8" s="35">
        <v>7</v>
      </c>
      <c r="K8" s="94">
        <f t="shared" si="0"/>
        <v>7</v>
      </c>
      <c r="L8" s="95" t="str">
        <f t="shared" si="1"/>
        <v>OK</v>
      </c>
      <c r="M8" s="33"/>
      <c r="N8" s="33"/>
      <c r="O8" s="33"/>
      <c r="P8" s="33"/>
      <c r="Q8" s="33"/>
      <c r="R8" s="33"/>
      <c r="S8" s="33"/>
      <c r="T8" s="33"/>
      <c r="U8" s="33"/>
      <c r="V8" s="33"/>
      <c r="W8" s="33"/>
      <c r="X8" s="33"/>
    </row>
    <row r="9" spans="1:24" ht="75" x14ac:dyDescent="0.25">
      <c r="A9" s="150"/>
      <c r="B9" s="152"/>
      <c r="C9" s="93">
        <v>6</v>
      </c>
      <c r="D9" s="104" t="s">
        <v>44</v>
      </c>
      <c r="E9" s="105" t="s">
        <v>66</v>
      </c>
      <c r="F9" s="102" t="s">
        <v>7</v>
      </c>
      <c r="G9" s="93" t="s">
        <v>53</v>
      </c>
      <c r="H9" s="102" t="s">
        <v>84</v>
      </c>
      <c r="I9" s="117">
        <v>49.21</v>
      </c>
      <c r="J9" s="35"/>
      <c r="K9" s="94">
        <f t="shared" si="0"/>
        <v>0</v>
      </c>
      <c r="L9" s="95" t="str">
        <f t="shared" si="1"/>
        <v>OK</v>
      </c>
      <c r="M9" s="33"/>
      <c r="N9" s="33"/>
      <c r="O9" s="33"/>
      <c r="P9" s="33"/>
      <c r="Q9" s="33"/>
      <c r="R9" s="33"/>
      <c r="S9" s="33"/>
      <c r="T9" s="33"/>
      <c r="U9" s="33"/>
      <c r="V9" s="33"/>
      <c r="W9" s="33"/>
      <c r="X9" s="33"/>
    </row>
    <row r="10" spans="1:24" ht="75" x14ac:dyDescent="0.25">
      <c r="A10" s="150"/>
      <c r="B10" s="152"/>
      <c r="C10" s="93">
        <v>7</v>
      </c>
      <c r="D10" s="104" t="s">
        <v>45</v>
      </c>
      <c r="E10" s="105" t="s">
        <v>64</v>
      </c>
      <c r="F10" s="102" t="s">
        <v>7</v>
      </c>
      <c r="G10" s="93" t="s">
        <v>53</v>
      </c>
      <c r="H10" s="102" t="s">
        <v>85</v>
      </c>
      <c r="I10" s="117">
        <v>30</v>
      </c>
      <c r="J10" s="35"/>
      <c r="K10" s="94">
        <f t="shared" si="0"/>
        <v>0</v>
      </c>
      <c r="L10" s="95" t="str">
        <f t="shared" si="1"/>
        <v>OK</v>
      </c>
      <c r="M10" s="33"/>
      <c r="N10" s="33"/>
      <c r="O10" s="33"/>
      <c r="P10" s="33"/>
      <c r="Q10" s="33"/>
      <c r="R10" s="33"/>
      <c r="S10" s="33"/>
      <c r="T10" s="33"/>
      <c r="U10" s="33"/>
      <c r="V10" s="33"/>
      <c r="W10" s="33"/>
      <c r="X10" s="33"/>
    </row>
    <row r="11" spans="1:24" ht="30" x14ac:dyDescent="0.25">
      <c r="A11" s="150"/>
      <c r="B11" s="152"/>
      <c r="C11" s="93">
        <v>8</v>
      </c>
      <c r="D11" s="104" t="s">
        <v>46</v>
      </c>
      <c r="E11" s="105" t="s">
        <v>64</v>
      </c>
      <c r="F11" s="102" t="s">
        <v>7</v>
      </c>
      <c r="G11" s="93" t="s">
        <v>53</v>
      </c>
      <c r="H11" s="102" t="s">
        <v>86</v>
      </c>
      <c r="I11" s="117">
        <v>77</v>
      </c>
      <c r="J11" s="35">
        <v>5</v>
      </c>
      <c r="K11" s="94">
        <f t="shared" si="0"/>
        <v>5</v>
      </c>
      <c r="L11" s="95" t="str">
        <f t="shared" si="1"/>
        <v>OK</v>
      </c>
      <c r="M11" s="33"/>
      <c r="N11" s="33"/>
      <c r="O11" s="33"/>
      <c r="P11" s="33"/>
      <c r="Q11" s="33"/>
      <c r="R11" s="33"/>
      <c r="S11" s="33"/>
      <c r="T11" s="33"/>
      <c r="U11" s="33"/>
      <c r="V11" s="33"/>
      <c r="W11" s="33"/>
      <c r="X11" s="33"/>
    </row>
    <row r="12" spans="1:24" ht="45" x14ac:dyDescent="0.25">
      <c r="A12" s="150"/>
      <c r="B12" s="153"/>
      <c r="C12" s="93">
        <v>9</v>
      </c>
      <c r="D12" s="104" t="s">
        <v>47</v>
      </c>
      <c r="E12" s="105" t="s">
        <v>64</v>
      </c>
      <c r="F12" s="102" t="s">
        <v>7</v>
      </c>
      <c r="G12" s="93" t="s">
        <v>53</v>
      </c>
      <c r="H12" s="102" t="s">
        <v>87</v>
      </c>
      <c r="I12" s="117">
        <v>119</v>
      </c>
      <c r="J12" s="35">
        <v>5</v>
      </c>
      <c r="K12" s="94">
        <f t="shared" si="0"/>
        <v>5</v>
      </c>
      <c r="L12" s="95" t="str">
        <f t="shared" si="1"/>
        <v>OK</v>
      </c>
      <c r="M12" s="33"/>
      <c r="N12" s="33"/>
      <c r="O12" s="33"/>
      <c r="P12" s="33"/>
      <c r="Q12" s="33"/>
      <c r="R12" s="33"/>
      <c r="S12" s="33"/>
      <c r="T12" s="33"/>
      <c r="U12" s="33"/>
      <c r="V12" s="33"/>
      <c r="W12" s="33"/>
      <c r="X12" s="33"/>
    </row>
    <row r="13" spans="1:24" ht="75" x14ac:dyDescent="0.25">
      <c r="A13" s="106">
        <v>2</v>
      </c>
      <c r="B13" s="107" t="s">
        <v>67</v>
      </c>
      <c r="C13" s="96">
        <v>10</v>
      </c>
      <c r="D13" s="108" t="s">
        <v>102</v>
      </c>
      <c r="E13" s="109" t="s">
        <v>69</v>
      </c>
      <c r="F13" s="96" t="s">
        <v>7</v>
      </c>
      <c r="G13" s="96" t="s">
        <v>54</v>
      </c>
      <c r="H13" s="96" t="s">
        <v>88</v>
      </c>
      <c r="I13" s="118">
        <v>19.73</v>
      </c>
      <c r="J13" s="35"/>
      <c r="K13" s="94">
        <f t="shared" si="0"/>
        <v>0</v>
      </c>
      <c r="L13" s="95" t="str">
        <f t="shared" si="1"/>
        <v>OK</v>
      </c>
      <c r="M13" s="33"/>
      <c r="N13" s="33"/>
      <c r="O13" s="33"/>
      <c r="P13" s="33"/>
      <c r="Q13" s="33"/>
      <c r="R13" s="33"/>
      <c r="S13" s="33"/>
      <c r="T13" s="33"/>
      <c r="U13" s="33"/>
      <c r="V13" s="33"/>
      <c r="W13" s="33"/>
      <c r="X13" s="33"/>
    </row>
    <row r="14" spans="1:24" ht="90" x14ac:dyDescent="0.25">
      <c r="A14" s="110">
        <v>3</v>
      </c>
      <c r="B14" s="105" t="s">
        <v>70</v>
      </c>
      <c r="C14" s="93">
        <v>11</v>
      </c>
      <c r="D14" s="103" t="s">
        <v>103</v>
      </c>
      <c r="E14" s="101" t="s">
        <v>52</v>
      </c>
      <c r="F14" s="93" t="s">
        <v>7</v>
      </c>
      <c r="G14" s="93" t="s">
        <v>54</v>
      </c>
      <c r="H14" s="93" t="s">
        <v>89</v>
      </c>
      <c r="I14" s="119">
        <v>39.04</v>
      </c>
      <c r="J14" s="35"/>
      <c r="K14" s="94">
        <f t="shared" si="0"/>
        <v>0</v>
      </c>
      <c r="L14" s="95" t="str">
        <f t="shared" si="1"/>
        <v>OK</v>
      </c>
      <c r="M14" s="33"/>
      <c r="N14" s="33"/>
      <c r="O14" s="33"/>
      <c r="P14" s="33"/>
      <c r="Q14" s="33"/>
      <c r="R14" s="33"/>
      <c r="S14" s="33"/>
      <c r="T14" s="33"/>
      <c r="U14" s="33"/>
      <c r="V14" s="33"/>
      <c r="W14" s="33"/>
      <c r="X14" s="33"/>
    </row>
    <row r="15" spans="1:24" ht="30" x14ac:dyDescent="0.25">
      <c r="A15" s="143">
        <v>4</v>
      </c>
      <c r="B15" s="145" t="s">
        <v>72</v>
      </c>
      <c r="C15" s="96">
        <v>12</v>
      </c>
      <c r="D15" s="111" t="s">
        <v>48</v>
      </c>
      <c r="E15" s="96" t="s">
        <v>73</v>
      </c>
      <c r="F15" s="106" t="s">
        <v>51</v>
      </c>
      <c r="G15" s="106" t="s">
        <v>77</v>
      </c>
      <c r="H15" s="106" t="s">
        <v>90</v>
      </c>
      <c r="I15" s="118">
        <v>10.39</v>
      </c>
      <c r="J15" s="35"/>
      <c r="K15" s="94">
        <f t="shared" si="0"/>
        <v>0</v>
      </c>
      <c r="L15" s="95" t="str">
        <f t="shared" si="1"/>
        <v>OK</v>
      </c>
      <c r="M15" s="33"/>
      <c r="N15" s="33"/>
      <c r="O15" s="33"/>
      <c r="P15" s="33"/>
      <c r="Q15" s="33"/>
      <c r="R15" s="33"/>
      <c r="S15" s="33"/>
      <c r="T15" s="33"/>
      <c r="U15" s="33"/>
      <c r="V15" s="33"/>
      <c r="W15" s="33"/>
      <c r="X15" s="33"/>
    </row>
    <row r="16" spans="1:24" ht="165" x14ac:dyDescent="0.25">
      <c r="A16" s="144"/>
      <c r="B16" s="146"/>
      <c r="C16" s="97">
        <v>13</v>
      </c>
      <c r="D16" s="112" t="s">
        <v>49</v>
      </c>
      <c r="E16" s="97" t="s">
        <v>73</v>
      </c>
      <c r="F16" s="113" t="s">
        <v>51</v>
      </c>
      <c r="G16" s="113" t="s">
        <v>54</v>
      </c>
      <c r="H16" s="113" t="s">
        <v>91</v>
      </c>
      <c r="I16" s="120">
        <v>87.96</v>
      </c>
      <c r="J16" s="35"/>
      <c r="K16" s="94">
        <f t="shared" si="0"/>
        <v>0</v>
      </c>
      <c r="L16" s="95" t="str">
        <f t="shared" si="1"/>
        <v>OK</v>
      </c>
      <c r="M16" s="33"/>
      <c r="N16" s="33"/>
      <c r="O16" s="33"/>
      <c r="P16" s="33"/>
      <c r="Q16" s="33"/>
      <c r="R16" s="33"/>
      <c r="S16" s="33"/>
      <c r="T16" s="33"/>
      <c r="U16" s="33"/>
      <c r="V16" s="33"/>
      <c r="W16" s="33"/>
      <c r="X16" s="33"/>
    </row>
    <row r="17" spans="1:24" ht="90" x14ac:dyDescent="0.25">
      <c r="A17" s="147">
        <v>5</v>
      </c>
      <c r="B17" s="148" t="s">
        <v>72</v>
      </c>
      <c r="C17" s="114">
        <v>14</v>
      </c>
      <c r="D17" s="115" t="s">
        <v>104</v>
      </c>
      <c r="E17" s="101" t="s">
        <v>75</v>
      </c>
      <c r="F17" s="114" t="s">
        <v>50</v>
      </c>
      <c r="G17" s="114" t="s">
        <v>78</v>
      </c>
      <c r="H17" s="114" t="s">
        <v>92</v>
      </c>
      <c r="I17" s="119">
        <v>10.26</v>
      </c>
      <c r="J17" s="35">
        <v>15</v>
      </c>
      <c r="K17" s="94">
        <f t="shared" si="0"/>
        <v>0</v>
      </c>
      <c r="L17" s="95" t="str">
        <f t="shared" si="1"/>
        <v>OK</v>
      </c>
      <c r="M17" s="33">
        <v>15</v>
      </c>
      <c r="N17" s="33"/>
      <c r="O17" s="33"/>
      <c r="P17" s="33"/>
      <c r="Q17" s="33"/>
      <c r="R17" s="33"/>
      <c r="S17" s="33"/>
      <c r="T17" s="33"/>
      <c r="U17" s="33"/>
      <c r="V17" s="33"/>
      <c r="W17" s="33"/>
      <c r="X17" s="33"/>
    </row>
    <row r="18" spans="1:24" ht="45" x14ac:dyDescent="0.25">
      <c r="A18" s="147"/>
      <c r="B18" s="149"/>
      <c r="C18" s="114">
        <v>15</v>
      </c>
      <c r="D18" s="115" t="s">
        <v>76</v>
      </c>
      <c r="E18" s="101" t="s">
        <v>75</v>
      </c>
      <c r="F18" s="114" t="s">
        <v>51</v>
      </c>
      <c r="G18" s="114" t="s">
        <v>78</v>
      </c>
      <c r="H18" s="110" t="s">
        <v>93</v>
      </c>
      <c r="I18" s="119">
        <v>66.400000000000006</v>
      </c>
      <c r="J18" s="35">
        <v>15</v>
      </c>
      <c r="K18" s="94">
        <f t="shared" si="0"/>
        <v>0</v>
      </c>
      <c r="L18" s="95" t="str">
        <f t="shared" si="1"/>
        <v>OK</v>
      </c>
      <c r="M18" s="33">
        <v>15</v>
      </c>
      <c r="N18" s="33"/>
      <c r="O18" s="33"/>
      <c r="P18" s="33"/>
      <c r="Q18" s="33"/>
      <c r="R18" s="33"/>
      <c r="S18" s="33"/>
      <c r="T18" s="33"/>
      <c r="U18" s="33"/>
      <c r="V18" s="33"/>
      <c r="W18" s="33"/>
      <c r="X18" s="33"/>
    </row>
  </sheetData>
  <mergeCells count="22">
    <mergeCell ref="X1:X2"/>
    <mergeCell ref="A2:L2"/>
    <mergeCell ref="A15:A16"/>
    <mergeCell ref="B15:B16"/>
    <mergeCell ref="A4:A12"/>
    <mergeCell ref="B4:B12"/>
    <mergeCell ref="A17:A18"/>
    <mergeCell ref="B17:B18"/>
    <mergeCell ref="W1:W2"/>
    <mergeCell ref="N1:N2"/>
    <mergeCell ref="U1:U2"/>
    <mergeCell ref="V1:V2"/>
    <mergeCell ref="Q1:Q2"/>
    <mergeCell ref="R1:R2"/>
    <mergeCell ref="S1:S2"/>
    <mergeCell ref="T1:T2"/>
    <mergeCell ref="O1:O2"/>
    <mergeCell ref="P1:P2"/>
    <mergeCell ref="A1:C1"/>
    <mergeCell ref="M1:M2"/>
    <mergeCell ref="D1:F1"/>
    <mergeCell ref="G1:L1"/>
  </mergeCells>
  <conditionalFormatting sqref="P5:X18">
    <cfRule type="cellIs" dxfId="71" priority="13" stopIfTrue="1" operator="greaterThan">
      <formula>0</formula>
    </cfRule>
    <cfRule type="cellIs" dxfId="70" priority="14" stopIfTrue="1" operator="greaterThan">
      <formula>0</formula>
    </cfRule>
    <cfRule type="cellIs" dxfId="69" priority="15" stopIfTrue="1" operator="greaterThan">
      <formula>0</formula>
    </cfRule>
  </conditionalFormatting>
  <conditionalFormatting sqref="P4:X4">
    <cfRule type="cellIs" dxfId="68" priority="10" stopIfTrue="1" operator="greaterThan">
      <formula>0</formula>
    </cfRule>
    <cfRule type="cellIs" dxfId="67" priority="11" stopIfTrue="1" operator="greaterThan">
      <formula>0</formula>
    </cfRule>
    <cfRule type="cellIs" dxfId="66" priority="12" stopIfTrue="1" operator="greaterThan">
      <formula>0</formula>
    </cfRule>
  </conditionalFormatting>
  <conditionalFormatting sqref="N5:O18">
    <cfRule type="cellIs" dxfId="65" priority="7" stopIfTrue="1" operator="greaterThan">
      <formula>0</formula>
    </cfRule>
    <cfRule type="cellIs" dxfId="64" priority="8" stopIfTrue="1" operator="greaterThan">
      <formula>0</formula>
    </cfRule>
    <cfRule type="cellIs" dxfId="63" priority="9" stopIfTrue="1" operator="greaterThan">
      <formula>0</formula>
    </cfRule>
  </conditionalFormatting>
  <conditionalFormatting sqref="N4:O4">
    <cfRule type="cellIs" dxfId="62" priority="4" stopIfTrue="1" operator="greaterThan">
      <formula>0</formula>
    </cfRule>
    <cfRule type="cellIs" dxfId="61" priority="5" stopIfTrue="1" operator="greaterThan">
      <formula>0</formula>
    </cfRule>
    <cfRule type="cellIs" dxfId="60" priority="6" stopIfTrue="1" operator="greaterThan">
      <formula>0</formula>
    </cfRule>
  </conditionalFormatting>
  <conditionalFormatting sqref="M4:M18">
    <cfRule type="cellIs" dxfId="59" priority="1" stopIfTrue="1" operator="greaterThan">
      <formula>0</formula>
    </cfRule>
    <cfRule type="cellIs" dxfId="58" priority="2" stopIfTrue="1" operator="greaterThan">
      <formula>0</formula>
    </cfRule>
    <cfRule type="cellIs" dxfId="57" priority="3" stopIfTrue="1" operator="greaterThan">
      <formula>0</formula>
    </cfRule>
  </conditionalFormatting>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zoomScale="80" zoomScaleNormal="80" workbookViewId="0">
      <selection activeCell="J18" sqref="J4:J18"/>
    </sheetView>
  </sheetViews>
  <sheetFormatPr defaultColWidth="9.7109375" defaultRowHeight="15" x14ac:dyDescent="0.25"/>
  <cols>
    <col min="1" max="1" width="9.5703125" style="1" customWidth="1"/>
    <col min="2" max="2" width="26.85546875" style="2" customWidth="1"/>
    <col min="3" max="3" width="6" style="22" bestFit="1" customWidth="1"/>
    <col min="4" max="4" width="60.28515625" style="2" customWidth="1"/>
    <col min="5" max="6" width="12.42578125" style="2" customWidth="1"/>
    <col min="7" max="8" width="16.7109375" style="2" customWidth="1"/>
    <col min="9" max="9" width="12.7109375" style="21" bestFit="1" customWidth="1"/>
    <col min="10" max="10" width="11.28515625" style="23" customWidth="1"/>
    <col min="11" max="11" width="13.28515625" style="3" customWidth="1"/>
    <col min="12" max="12" width="12.5703125" style="24" customWidth="1"/>
    <col min="13" max="24" width="18.7109375" style="25" customWidth="1"/>
    <col min="25" max="16384" width="9.7109375" style="20"/>
  </cols>
  <sheetData>
    <row r="1" spans="1:24" ht="30.75" customHeight="1" x14ac:dyDescent="0.25">
      <c r="A1" s="158" t="s">
        <v>55</v>
      </c>
      <c r="B1" s="158"/>
      <c r="C1" s="158"/>
      <c r="D1" s="159" t="s">
        <v>39</v>
      </c>
      <c r="E1" s="160"/>
      <c r="F1" s="161"/>
      <c r="G1" s="159" t="s">
        <v>57</v>
      </c>
      <c r="H1" s="160"/>
      <c r="I1" s="160"/>
      <c r="J1" s="160"/>
      <c r="K1" s="160"/>
      <c r="L1" s="161"/>
      <c r="M1" s="157" t="s">
        <v>58</v>
      </c>
      <c r="N1" s="157" t="s">
        <v>58</v>
      </c>
      <c r="O1" s="157" t="s">
        <v>58</v>
      </c>
      <c r="P1" s="157" t="s">
        <v>58</v>
      </c>
      <c r="Q1" s="157" t="s">
        <v>58</v>
      </c>
      <c r="R1" s="157" t="s">
        <v>58</v>
      </c>
      <c r="S1" s="157" t="s">
        <v>58</v>
      </c>
      <c r="T1" s="157" t="s">
        <v>58</v>
      </c>
      <c r="U1" s="157" t="s">
        <v>58</v>
      </c>
      <c r="V1" s="157" t="s">
        <v>58</v>
      </c>
      <c r="W1" s="157" t="s">
        <v>58</v>
      </c>
      <c r="X1" s="157" t="s">
        <v>58</v>
      </c>
    </row>
    <row r="2" spans="1:24" ht="24.75" customHeight="1" x14ac:dyDescent="0.25">
      <c r="A2" s="158" t="s">
        <v>56</v>
      </c>
      <c r="B2" s="158"/>
      <c r="C2" s="158"/>
      <c r="D2" s="158"/>
      <c r="E2" s="158"/>
      <c r="F2" s="158"/>
      <c r="G2" s="158"/>
      <c r="H2" s="158"/>
      <c r="I2" s="158"/>
      <c r="J2" s="158"/>
      <c r="K2" s="158"/>
      <c r="L2" s="158"/>
      <c r="M2" s="157"/>
      <c r="N2" s="157"/>
      <c r="O2" s="157"/>
      <c r="P2" s="157"/>
      <c r="Q2" s="157"/>
      <c r="R2" s="157"/>
      <c r="S2" s="157"/>
      <c r="T2" s="157"/>
      <c r="U2" s="157"/>
      <c r="V2" s="157"/>
      <c r="W2" s="157"/>
      <c r="X2" s="157"/>
    </row>
    <row r="3" spans="1:24" s="21" customFormat="1" ht="45" x14ac:dyDescent="0.2">
      <c r="A3" s="26" t="s">
        <v>60</v>
      </c>
      <c r="B3" s="26" t="s">
        <v>61</v>
      </c>
      <c r="C3" s="17" t="s">
        <v>2</v>
      </c>
      <c r="D3" s="17" t="s">
        <v>4</v>
      </c>
      <c r="E3" s="17" t="s">
        <v>37</v>
      </c>
      <c r="F3" s="17" t="s">
        <v>62</v>
      </c>
      <c r="G3" s="17" t="s">
        <v>36</v>
      </c>
      <c r="H3" s="17" t="s">
        <v>59</v>
      </c>
      <c r="I3" s="18" t="s">
        <v>3</v>
      </c>
      <c r="J3" s="27" t="s">
        <v>27</v>
      </c>
      <c r="K3" s="28" t="s">
        <v>0</v>
      </c>
      <c r="L3" s="26" t="s">
        <v>5</v>
      </c>
      <c r="M3" s="41" t="s">
        <v>1</v>
      </c>
      <c r="N3" s="41" t="s">
        <v>1</v>
      </c>
      <c r="O3" s="41" t="s">
        <v>1</v>
      </c>
      <c r="P3" s="19" t="s">
        <v>1</v>
      </c>
      <c r="Q3" s="19" t="s">
        <v>1</v>
      </c>
      <c r="R3" s="19" t="s">
        <v>1</v>
      </c>
      <c r="S3" s="19" t="s">
        <v>1</v>
      </c>
      <c r="T3" s="19" t="s">
        <v>1</v>
      </c>
      <c r="U3" s="19" t="s">
        <v>1</v>
      </c>
      <c r="V3" s="19" t="s">
        <v>1</v>
      </c>
      <c r="W3" s="19" t="s">
        <v>1</v>
      </c>
      <c r="X3" s="19" t="s">
        <v>1</v>
      </c>
    </row>
    <row r="4" spans="1:24" ht="51.75" x14ac:dyDescent="0.25">
      <c r="A4" s="166">
        <v>1</v>
      </c>
      <c r="B4" s="167" t="s">
        <v>63</v>
      </c>
      <c r="C4" s="42">
        <v>1</v>
      </c>
      <c r="D4" s="43" t="s">
        <v>40</v>
      </c>
      <c r="E4" s="44" t="s">
        <v>64</v>
      </c>
      <c r="F4" s="45" t="s">
        <v>7</v>
      </c>
      <c r="G4" s="57" t="s">
        <v>53</v>
      </c>
      <c r="H4" s="45" t="s">
        <v>79</v>
      </c>
      <c r="I4" s="69">
        <v>32</v>
      </c>
      <c r="J4" s="34"/>
      <c r="K4" s="29">
        <f>J4-(SUM(M4:X4))</f>
        <v>0</v>
      </c>
      <c r="L4" s="30" t="str">
        <f>IF(K4&lt;0,"ATENÇÃO","OK")</f>
        <v>OK</v>
      </c>
      <c r="M4" s="33"/>
      <c r="N4" s="33"/>
      <c r="O4" s="33"/>
      <c r="P4" s="33"/>
      <c r="Q4" s="33"/>
      <c r="R4" s="33"/>
      <c r="S4" s="33"/>
      <c r="T4" s="33"/>
      <c r="U4" s="33"/>
      <c r="V4" s="33"/>
      <c r="W4" s="33"/>
      <c r="X4" s="33"/>
    </row>
    <row r="5" spans="1:24" ht="39" x14ac:dyDescent="0.25">
      <c r="A5" s="166"/>
      <c r="B5" s="168"/>
      <c r="C5" s="42">
        <v>2</v>
      </c>
      <c r="D5" s="46" t="s">
        <v>65</v>
      </c>
      <c r="E5" s="44" t="s">
        <v>64</v>
      </c>
      <c r="F5" s="45" t="s">
        <v>7</v>
      </c>
      <c r="G5" s="57" t="s">
        <v>53</v>
      </c>
      <c r="H5" s="45" t="s">
        <v>80</v>
      </c>
      <c r="I5" s="69">
        <v>72.209999999999994</v>
      </c>
      <c r="J5" s="34"/>
      <c r="K5" s="29">
        <f t="shared" ref="K5:K18" si="0">J5-(SUM(M5:X5))</f>
        <v>0</v>
      </c>
      <c r="L5" s="30" t="str">
        <f t="shared" ref="L5:L18" si="1">IF(K5&lt;0,"ATENÇÃO","OK")</f>
        <v>OK</v>
      </c>
      <c r="M5" s="33"/>
      <c r="N5" s="33"/>
      <c r="O5" s="33"/>
      <c r="P5" s="33"/>
      <c r="Q5" s="33"/>
      <c r="R5" s="33"/>
      <c r="S5" s="33"/>
      <c r="T5" s="33"/>
      <c r="U5" s="33"/>
      <c r="V5" s="33"/>
      <c r="W5" s="33"/>
      <c r="X5" s="33"/>
    </row>
    <row r="6" spans="1:24" ht="39" x14ac:dyDescent="0.25">
      <c r="A6" s="166"/>
      <c r="B6" s="168"/>
      <c r="C6" s="42">
        <v>3</v>
      </c>
      <c r="D6" s="46" t="s">
        <v>41</v>
      </c>
      <c r="E6" s="44" t="s">
        <v>64</v>
      </c>
      <c r="F6" s="45" t="s">
        <v>7</v>
      </c>
      <c r="G6" s="57" t="s">
        <v>53</v>
      </c>
      <c r="H6" s="45" t="s">
        <v>81</v>
      </c>
      <c r="I6" s="69">
        <v>71</v>
      </c>
      <c r="J6" s="35"/>
      <c r="K6" s="29">
        <f t="shared" si="0"/>
        <v>0</v>
      </c>
      <c r="L6" s="30" t="str">
        <f t="shared" si="1"/>
        <v>OK</v>
      </c>
      <c r="M6" s="33"/>
      <c r="N6" s="33"/>
      <c r="O6" s="33"/>
      <c r="P6" s="33"/>
      <c r="Q6" s="33"/>
      <c r="R6" s="33"/>
      <c r="S6" s="33"/>
      <c r="T6" s="33"/>
      <c r="U6" s="33"/>
      <c r="V6" s="33"/>
      <c r="W6" s="33"/>
      <c r="X6" s="33"/>
    </row>
    <row r="7" spans="1:24" ht="39" x14ac:dyDescent="0.25">
      <c r="A7" s="166"/>
      <c r="B7" s="168"/>
      <c r="C7" s="42">
        <v>4</v>
      </c>
      <c r="D7" s="46" t="s">
        <v>42</v>
      </c>
      <c r="E7" s="44" t="s">
        <v>64</v>
      </c>
      <c r="F7" s="45" t="s">
        <v>7</v>
      </c>
      <c r="G7" s="57" t="s">
        <v>53</v>
      </c>
      <c r="H7" s="45" t="s">
        <v>82</v>
      </c>
      <c r="I7" s="69">
        <v>76</v>
      </c>
      <c r="J7" s="35"/>
      <c r="K7" s="29">
        <f t="shared" si="0"/>
        <v>0</v>
      </c>
      <c r="L7" s="30" t="str">
        <f t="shared" si="1"/>
        <v>OK</v>
      </c>
      <c r="M7" s="33"/>
      <c r="N7" s="33"/>
      <c r="O7" s="33"/>
      <c r="P7" s="33"/>
      <c r="Q7" s="33"/>
      <c r="R7" s="33"/>
      <c r="S7" s="33"/>
      <c r="T7" s="33"/>
      <c r="U7" s="33"/>
      <c r="V7" s="33"/>
      <c r="W7" s="33"/>
      <c r="X7" s="33"/>
    </row>
    <row r="8" spans="1:24" ht="26.25" x14ac:dyDescent="0.25">
      <c r="A8" s="166"/>
      <c r="B8" s="168"/>
      <c r="C8" s="42">
        <v>5</v>
      </c>
      <c r="D8" s="47" t="s">
        <v>43</v>
      </c>
      <c r="E8" s="44" t="s">
        <v>64</v>
      </c>
      <c r="F8" s="45" t="s">
        <v>7</v>
      </c>
      <c r="G8" s="57" t="s">
        <v>53</v>
      </c>
      <c r="H8" s="45" t="s">
        <v>83</v>
      </c>
      <c r="I8" s="69">
        <v>107</v>
      </c>
      <c r="J8" s="35"/>
      <c r="K8" s="29">
        <f t="shared" si="0"/>
        <v>0</v>
      </c>
      <c r="L8" s="30" t="str">
        <f t="shared" si="1"/>
        <v>OK</v>
      </c>
      <c r="M8" s="33"/>
      <c r="N8" s="33"/>
      <c r="O8" s="33"/>
      <c r="P8" s="33"/>
      <c r="Q8" s="33"/>
      <c r="R8" s="33"/>
      <c r="S8" s="33"/>
      <c r="T8" s="33"/>
      <c r="U8" s="33"/>
      <c r="V8" s="33"/>
      <c r="W8" s="33"/>
      <c r="X8" s="33"/>
    </row>
    <row r="9" spans="1:24" ht="51.75" x14ac:dyDescent="0.25">
      <c r="A9" s="166"/>
      <c r="B9" s="168"/>
      <c r="C9" s="42">
        <v>6</v>
      </c>
      <c r="D9" s="47" t="s">
        <v>44</v>
      </c>
      <c r="E9" s="48" t="s">
        <v>66</v>
      </c>
      <c r="F9" s="45" t="s">
        <v>7</v>
      </c>
      <c r="G9" s="57" t="s">
        <v>53</v>
      </c>
      <c r="H9" s="45" t="s">
        <v>84</v>
      </c>
      <c r="I9" s="69">
        <v>49.21</v>
      </c>
      <c r="J9" s="35"/>
      <c r="K9" s="29">
        <f t="shared" si="0"/>
        <v>0</v>
      </c>
      <c r="L9" s="30" t="str">
        <f t="shared" si="1"/>
        <v>OK</v>
      </c>
      <c r="M9" s="33"/>
      <c r="N9" s="33"/>
      <c r="O9" s="33"/>
      <c r="P9" s="33"/>
      <c r="Q9" s="33"/>
      <c r="R9" s="33"/>
      <c r="S9" s="33"/>
      <c r="T9" s="33"/>
      <c r="U9" s="33"/>
      <c r="V9" s="33"/>
      <c r="W9" s="33"/>
      <c r="X9" s="33"/>
    </row>
    <row r="10" spans="1:24" ht="51.75" x14ac:dyDescent="0.25">
      <c r="A10" s="166"/>
      <c r="B10" s="168"/>
      <c r="C10" s="42">
        <v>7</v>
      </c>
      <c r="D10" s="47" t="s">
        <v>45</v>
      </c>
      <c r="E10" s="48" t="s">
        <v>64</v>
      </c>
      <c r="F10" s="45" t="s">
        <v>7</v>
      </c>
      <c r="G10" s="57" t="s">
        <v>53</v>
      </c>
      <c r="H10" s="45" t="s">
        <v>85</v>
      </c>
      <c r="I10" s="69">
        <v>30</v>
      </c>
      <c r="J10" s="35"/>
      <c r="K10" s="29">
        <f t="shared" si="0"/>
        <v>0</v>
      </c>
      <c r="L10" s="30" t="str">
        <f t="shared" si="1"/>
        <v>OK</v>
      </c>
      <c r="M10" s="33"/>
      <c r="N10" s="33"/>
      <c r="O10" s="33"/>
      <c r="P10" s="33"/>
      <c r="Q10" s="33"/>
      <c r="R10" s="33"/>
      <c r="S10" s="33"/>
      <c r="T10" s="33"/>
      <c r="U10" s="33"/>
      <c r="V10" s="33"/>
      <c r="W10" s="33"/>
      <c r="X10" s="33"/>
    </row>
    <row r="11" spans="1:24" ht="26.25" x14ac:dyDescent="0.25">
      <c r="A11" s="166"/>
      <c r="B11" s="168"/>
      <c r="C11" s="42">
        <v>8</v>
      </c>
      <c r="D11" s="47" t="s">
        <v>46</v>
      </c>
      <c r="E11" s="48" t="s">
        <v>64</v>
      </c>
      <c r="F11" s="45" t="s">
        <v>7</v>
      </c>
      <c r="G11" s="57" t="s">
        <v>53</v>
      </c>
      <c r="H11" s="45" t="s">
        <v>86</v>
      </c>
      <c r="I11" s="69">
        <v>77</v>
      </c>
      <c r="J11" s="35"/>
      <c r="K11" s="29">
        <f t="shared" si="0"/>
        <v>0</v>
      </c>
      <c r="L11" s="30" t="str">
        <f t="shared" si="1"/>
        <v>OK</v>
      </c>
      <c r="M11" s="33"/>
      <c r="N11" s="33"/>
      <c r="O11" s="33"/>
      <c r="P11" s="33"/>
      <c r="Q11" s="33"/>
      <c r="R11" s="33"/>
      <c r="S11" s="33"/>
      <c r="T11" s="33"/>
      <c r="U11" s="33"/>
      <c r="V11" s="33"/>
      <c r="W11" s="33"/>
      <c r="X11" s="33"/>
    </row>
    <row r="12" spans="1:24" ht="39" x14ac:dyDescent="0.25">
      <c r="A12" s="166"/>
      <c r="B12" s="169"/>
      <c r="C12" s="42">
        <v>9</v>
      </c>
      <c r="D12" s="47" t="s">
        <v>47</v>
      </c>
      <c r="E12" s="48" t="s">
        <v>64</v>
      </c>
      <c r="F12" s="45" t="s">
        <v>7</v>
      </c>
      <c r="G12" s="57" t="s">
        <v>53</v>
      </c>
      <c r="H12" s="45" t="s">
        <v>87</v>
      </c>
      <c r="I12" s="69">
        <v>119</v>
      </c>
      <c r="J12" s="35"/>
      <c r="K12" s="29">
        <f t="shared" si="0"/>
        <v>0</v>
      </c>
      <c r="L12" s="30" t="str">
        <f t="shared" si="1"/>
        <v>OK</v>
      </c>
      <c r="M12" s="33"/>
      <c r="N12" s="33"/>
      <c r="O12" s="33"/>
      <c r="P12" s="33"/>
      <c r="Q12" s="33"/>
      <c r="R12" s="33"/>
      <c r="S12" s="33"/>
      <c r="T12" s="33"/>
      <c r="U12" s="33"/>
      <c r="V12" s="33"/>
      <c r="W12" s="33"/>
      <c r="X12" s="33"/>
    </row>
    <row r="13" spans="1:24" ht="64.5" x14ac:dyDescent="0.25">
      <c r="A13" s="49">
        <v>2</v>
      </c>
      <c r="B13" s="50" t="s">
        <v>67</v>
      </c>
      <c r="C13" s="51">
        <v>10</v>
      </c>
      <c r="D13" s="52" t="s">
        <v>68</v>
      </c>
      <c r="E13" s="53" t="s">
        <v>69</v>
      </c>
      <c r="F13" s="54" t="s">
        <v>7</v>
      </c>
      <c r="G13" s="54" t="s">
        <v>54</v>
      </c>
      <c r="H13" s="54" t="s">
        <v>88</v>
      </c>
      <c r="I13" s="70">
        <v>19.73</v>
      </c>
      <c r="J13" s="35"/>
      <c r="K13" s="29">
        <f t="shared" si="0"/>
        <v>0</v>
      </c>
      <c r="L13" s="30" t="str">
        <f t="shared" si="1"/>
        <v>OK</v>
      </c>
      <c r="M13" s="33"/>
      <c r="N13" s="33"/>
      <c r="O13" s="33"/>
      <c r="P13" s="33"/>
      <c r="Q13" s="33"/>
      <c r="R13" s="33"/>
      <c r="S13" s="33"/>
      <c r="T13" s="33"/>
      <c r="U13" s="33"/>
      <c r="V13" s="33"/>
      <c r="W13" s="33"/>
      <c r="X13" s="33"/>
    </row>
    <row r="14" spans="1:24" ht="64.5" x14ac:dyDescent="0.25">
      <c r="A14" s="55">
        <v>3</v>
      </c>
      <c r="B14" s="56" t="s">
        <v>70</v>
      </c>
      <c r="C14" s="42">
        <v>11</v>
      </c>
      <c r="D14" s="46" t="s">
        <v>71</v>
      </c>
      <c r="E14" s="44" t="s">
        <v>52</v>
      </c>
      <c r="F14" s="57" t="s">
        <v>7</v>
      </c>
      <c r="G14" s="57" t="s">
        <v>54</v>
      </c>
      <c r="H14" s="57" t="s">
        <v>89</v>
      </c>
      <c r="I14" s="71">
        <v>39.04</v>
      </c>
      <c r="J14" s="35"/>
      <c r="K14" s="29">
        <f t="shared" si="0"/>
        <v>0</v>
      </c>
      <c r="L14" s="30" t="str">
        <f t="shared" si="1"/>
        <v>OK</v>
      </c>
      <c r="M14" s="33"/>
      <c r="N14" s="33"/>
      <c r="O14" s="33"/>
      <c r="P14" s="33"/>
      <c r="Q14" s="33"/>
      <c r="R14" s="33"/>
      <c r="S14" s="33"/>
      <c r="T14" s="33"/>
      <c r="U14" s="33"/>
      <c r="V14" s="33"/>
      <c r="W14" s="33"/>
      <c r="X14" s="33"/>
    </row>
    <row r="15" spans="1:24" ht="26.25" x14ac:dyDescent="0.25">
      <c r="A15" s="162">
        <v>4</v>
      </c>
      <c r="B15" s="164" t="s">
        <v>72</v>
      </c>
      <c r="C15" s="51">
        <v>12</v>
      </c>
      <c r="D15" s="58" t="s">
        <v>48</v>
      </c>
      <c r="E15" s="59" t="s">
        <v>73</v>
      </c>
      <c r="F15" s="60" t="s">
        <v>51</v>
      </c>
      <c r="G15" s="60" t="s">
        <v>77</v>
      </c>
      <c r="H15" s="60" t="s">
        <v>90</v>
      </c>
      <c r="I15" s="70">
        <v>10.39</v>
      </c>
      <c r="J15" s="35"/>
      <c r="K15" s="29">
        <f t="shared" si="0"/>
        <v>0</v>
      </c>
      <c r="L15" s="30" t="str">
        <f t="shared" si="1"/>
        <v>OK</v>
      </c>
      <c r="M15" s="33"/>
      <c r="N15" s="33"/>
      <c r="O15" s="33"/>
      <c r="P15" s="33"/>
      <c r="Q15" s="33"/>
      <c r="R15" s="33"/>
      <c r="S15" s="33"/>
      <c r="T15" s="33"/>
      <c r="U15" s="33"/>
      <c r="V15" s="33"/>
      <c r="W15" s="33"/>
      <c r="X15" s="33"/>
    </row>
    <row r="16" spans="1:24" ht="115.5" x14ac:dyDescent="0.25">
      <c r="A16" s="163"/>
      <c r="B16" s="165"/>
      <c r="C16" s="61">
        <v>13</v>
      </c>
      <c r="D16" s="62" t="s">
        <v>49</v>
      </c>
      <c r="E16" s="63" t="s">
        <v>73</v>
      </c>
      <c r="F16" s="64" t="s">
        <v>51</v>
      </c>
      <c r="G16" s="64" t="s">
        <v>54</v>
      </c>
      <c r="H16" s="64" t="s">
        <v>91</v>
      </c>
      <c r="I16" s="72">
        <v>87.96</v>
      </c>
      <c r="J16" s="35"/>
      <c r="K16" s="29">
        <f t="shared" si="0"/>
        <v>0</v>
      </c>
      <c r="L16" s="30" t="str">
        <f t="shared" si="1"/>
        <v>OK</v>
      </c>
      <c r="M16" s="33"/>
      <c r="N16" s="33"/>
      <c r="O16" s="33"/>
      <c r="P16" s="33"/>
      <c r="Q16" s="33"/>
      <c r="R16" s="33"/>
      <c r="S16" s="33"/>
      <c r="T16" s="33"/>
      <c r="U16" s="33"/>
      <c r="V16" s="33"/>
      <c r="W16" s="33"/>
      <c r="X16" s="33"/>
    </row>
    <row r="17" spans="1:24" ht="63.75" x14ac:dyDescent="0.25">
      <c r="A17" s="154">
        <v>5</v>
      </c>
      <c r="B17" s="155" t="s">
        <v>72</v>
      </c>
      <c r="C17" s="65">
        <v>14</v>
      </c>
      <c r="D17" s="66" t="s">
        <v>74</v>
      </c>
      <c r="E17" s="44" t="s">
        <v>75</v>
      </c>
      <c r="F17" s="67" t="s">
        <v>50</v>
      </c>
      <c r="G17" s="67" t="s">
        <v>78</v>
      </c>
      <c r="H17" s="67" t="s">
        <v>92</v>
      </c>
      <c r="I17" s="71">
        <v>10.26</v>
      </c>
      <c r="J17" s="35"/>
      <c r="K17" s="29">
        <f t="shared" si="0"/>
        <v>0</v>
      </c>
      <c r="L17" s="30" t="str">
        <f t="shared" si="1"/>
        <v>OK</v>
      </c>
      <c r="M17" s="33"/>
      <c r="N17" s="33"/>
      <c r="O17" s="33"/>
      <c r="P17" s="33"/>
      <c r="Q17" s="33"/>
      <c r="R17" s="33"/>
      <c r="S17" s="33"/>
      <c r="T17" s="33"/>
      <c r="U17" s="33"/>
      <c r="V17" s="33"/>
      <c r="W17" s="33"/>
      <c r="X17" s="33"/>
    </row>
    <row r="18" spans="1:24" ht="38.25" x14ac:dyDescent="0.25">
      <c r="A18" s="154"/>
      <c r="B18" s="156"/>
      <c r="C18" s="65">
        <v>15</v>
      </c>
      <c r="D18" s="66" t="s">
        <v>76</v>
      </c>
      <c r="E18" s="44" t="s">
        <v>75</v>
      </c>
      <c r="F18" s="67" t="s">
        <v>51</v>
      </c>
      <c r="G18" s="67" t="s">
        <v>78</v>
      </c>
      <c r="H18" s="68" t="s">
        <v>93</v>
      </c>
      <c r="I18" s="71">
        <v>66.400000000000006</v>
      </c>
      <c r="J18" s="35"/>
      <c r="K18" s="29">
        <f t="shared" si="0"/>
        <v>0</v>
      </c>
      <c r="L18" s="30" t="str">
        <f t="shared" si="1"/>
        <v>OK</v>
      </c>
      <c r="M18" s="33"/>
      <c r="N18" s="33"/>
      <c r="O18" s="33"/>
      <c r="P18" s="33"/>
      <c r="Q18" s="33"/>
      <c r="R18" s="33"/>
      <c r="S18" s="33"/>
      <c r="T18" s="33"/>
      <c r="U18" s="33"/>
      <c r="V18" s="33"/>
      <c r="W18" s="33"/>
      <c r="X18" s="33"/>
    </row>
  </sheetData>
  <mergeCells count="22">
    <mergeCell ref="X1:X2"/>
    <mergeCell ref="A2:L2"/>
    <mergeCell ref="A15:A16"/>
    <mergeCell ref="B15:B16"/>
    <mergeCell ref="A17:A18"/>
    <mergeCell ref="B17:B18"/>
    <mergeCell ref="U1:U2"/>
    <mergeCell ref="V1:V2"/>
    <mergeCell ref="W1:W2"/>
    <mergeCell ref="Q1:Q2"/>
    <mergeCell ref="R1:R2"/>
    <mergeCell ref="S1:S2"/>
    <mergeCell ref="T1:T2"/>
    <mergeCell ref="O1:O2"/>
    <mergeCell ref="P1:P2"/>
    <mergeCell ref="A1:C1"/>
    <mergeCell ref="M1:M2"/>
    <mergeCell ref="N1:N2"/>
    <mergeCell ref="D1:F1"/>
    <mergeCell ref="G1:L1"/>
    <mergeCell ref="A4:A12"/>
    <mergeCell ref="B4:B12"/>
  </mergeCells>
  <conditionalFormatting sqref="M4 M5:O18">
    <cfRule type="cellIs" dxfId="56" priority="4" stopIfTrue="1" operator="greaterThan">
      <formula>0</formula>
    </cfRule>
    <cfRule type="cellIs" dxfId="55" priority="5" stopIfTrue="1" operator="greaterThan">
      <formula>0</formula>
    </cfRule>
    <cfRule type="cellIs" dxfId="54" priority="6" stopIfTrue="1" operator="greaterThan">
      <formula>0</formula>
    </cfRule>
  </conditionalFormatting>
  <conditionalFormatting sqref="N4:O4">
    <cfRule type="cellIs" dxfId="53" priority="1" stopIfTrue="1" operator="greaterThan">
      <formula>0</formula>
    </cfRule>
    <cfRule type="cellIs" dxfId="52" priority="2" stopIfTrue="1" operator="greaterThan">
      <formula>0</formula>
    </cfRule>
    <cfRule type="cellIs" dxfId="51" priority="3" stopIfTrue="1" operator="greaterThan">
      <formula>0</formula>
    </cfRule>
  </conditionalFormatting>
  <conditionalFormatting sqref="P5:X18">
    <cfRule type="cellIs" dxfId="50" priority="10" stopIfTrue="1" operator="greaterThan">
      <formula>0</formula>
    </cfRule>
    <cfRule type="cellIs" dxfId="49" priority="11" stopIfTrue="1" operator="greaterThan">
      <formula>0</formula>
    </cfRule>
    <cfRule type="cellIs" dxfId="48" priority="12" stopIfTrue="1" operator="greaterThan">
      <formula>0</formula>
    </cfRule>
  </conditionalFormatting>
  <conditionalFormatting sqref="P4:X4">
    <cfRule type="cellIs" dxfId="47" priority="7" stopIfTrue="1" operator="greaterThan">
      <formula>0</formula>
    </cfRule>
    <cfRule type="cellIs" dxfId="46" priority="8" stopIfTrue="1" operator="greaterThan">
      <formula>0</formula>
    </cfRule>
    <cfRule type="cellIs" dxfId="45" priority="9" stopIfTrue="1" operator="greaterThan">
      <formula>0</formula>
    </cfRule>
  </conditionalFormatting>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opLeftCell="A13" zoomScale="80" zoomScaleNormal="80" workbookViewId="0">
      <selection activeCell="J16" sqref="J16"/>
    </sheetView>
  </sheetViews>
  <sheetFormatPr defaultColWidth="9.7109375" defaultRowHeight="15" x14ac:dyDescent="0.25"/>
  <cols>
    <col min="1" max="1" width="9.5703125" style="1" customWidth="1"/>
    <col min="2" max="2" width="26.85546875" style="2" customWidth="1"/>
    <col min="3" max="3" width="6" style="22" bestFit="1" customWidth="1"/>
    <col min="4" max="4" width="60.28515625" style="2" customWidth="1"/>
    <col min="5" max="6" width="12.42578125" style="2" customWidth="1"/>
    <col min="7" max="8" width="16.7109375" style="2" customWidth="1"/>
    <col min="9" max="9" width="12.7109375" style="21" bestFit="1" customWidth="1"/>
    <col min="10" max="10" width="11.28515625" style="23" customWidth="1"/>
    <col min="11" max="11" width="13.28515625" style="3" customWidth="1"/>
    <col min="12" max="12" width="12.5703125" style="24" customWidth="1"/>
    <col min="13" max="24" width="18.7109375" style="25" customWidth="1"/>
    <col min="25" max="16384" width="9.7109375" style="20"/>
  </cols>
  <sheetData>
    <row r="1" spans="1:24" ht="30.75" customHeight="1" x14ac:dyDescent="0.25">
      <c r="A1" s="158" t="s">
        <v>55</v>
      </c>
      <c r="B1" s="158"/>
      <c r="C1" s="158"/>
      <c r="D1" s="159" t="s">
        <v>39</v>
      </c>
      <c r="E1" s="160"/>
      <c r="F1" s="161"/>
      <c r="G1" s="159" t="s">
        <v>57</v>
      </c>
      <c r="H1" s="160"/>
      <c r="I1" s="160"/>
      <c r="J1" s="160"/>
      <c r="K1" s="160"/>
      <c r="L1" s="161"/>
      <c r="M1" s="157" t="s">
        <v>58</v>
      </c>
      <c r="N1" s="157" t="s">
        <v>58</v>
      </c>
      <c r="O1" s="157" t="s">
        <v>58</v>
      </c>
      <c r="P1" s="157" t="s">
        <v>58</v>
      </c>
      <c r="Q1" s="157" t="s">
        <v>58</v>
      </c>
      <c r="R1" s="157" t="s">
        <v>58</v>
      </c>
      <c r="S1" s="157" t="s">
        <v>58</v>
      </c>
      <c r="T1" s="157" t="s">
        <v>58</v>
      </c>
      <c r="U1" s="157" t="s">
        <v>58</v>
      </c>
      <c r="V1" s="157" t="s">
        <v>58</v>
      </c>
      <c r="W1" s="157" t="s">
        <v>58</v>
      </c>
      <c r="X1" s="157" t="s">
        <v>58</v>
      </c>
    </row>
    <row r="2" spans="1:24" ht="24.75" customHeight="1" x14ac:dyDescent="0.25">
      <c r="A2" s="158" t="s">
        <v>56</v>
      </c>
      <c r="B2" s="158"/>
      <c r="C2" s="158"/>
      <c r="D2" s="158"/>
      <c r="E2" s="158"/>
      <c r="F2" s="158"/>
      <c r="G2" s="158"/>
      <c r="H2" s="158"/>
      <c r="I2" s="158"/>
      <c r="J2" s="158"/>
      <c r="K2" s="158"/>
      <c r="L2" s="158"/>
      <c r="M2" s="157"/>
      <c r="N2" s="157"/>
      <c r="O2" s="157"/>
      <c r="P2" s="157"/>
      <c r="Q2" s="157"/>
      <c r="R2" s="157"/>
      <c r="S2" s="157"/>
      <c r="T2" s="157"/>
      <c r="U2" s="157"/>
      <c r="V2" s="157"/>
      <c r="W2" s="157"/>
      <c r="X2" s="157"/>
    </row>
    <row r="3" spans="1:24" s="21" customFormat="1" ht="45" x14ac:dyDescent="0.2">
      <c r="A3" s="26" t="s">
        <v>60</v>
      </c>
      <c r="B3" s="26" t="s">
        <v>61</v>
      </c>
      <c r="C3" s="17" t="s">
        <v>2</v>
      </c>
      <c r="D3" s="17" t="s">
        <v>4</v>
      </c>
      <c r="E3" s="17" t="s">
        <v>37</v>
      </c>
      <c r="F3" s="17" t="s">
        <v>62</v>
      </c>
      <c r="G3" s="17" t="s">
        <v>36</v>
      </c>
      <c r="H3" s="17" t="s">
        <v>59</v>
      </c>
      <c r="I3" s="18" t="s">
        <v>3</v>
      </c>
      <c r="J3" s="27" t="s">
        <v>27</v>
      </c>
      <c r="K3" s="28" t="s">
        <v>0</v>
      </c>
      <c r="L3" s="26" t="s">
        <v>5</v>
      </c>
      <c r="M3" s="41" t="s">
        <v>1</v>
      </c>
      <c r="N3" s="41" t="s">
        <v>1</v>
      </c>
      <c r="O3" s="41" t="s">
        <v>1</v>
      </c>
      <c r="P3" s="19" t="s">
        <v>1</v>
      </c>
      <c r="Q3" s="19" t="s">
        <v>1</v>
      </c>
      <c r="R3" s="19" t="s">
        <v>1</v>
      </c>
      <c r="S3" s="19" t="s">
        <v>1</v>
      </c>
      <c r="T3" s="19" t="s">
        <v>1</v>
      </c>
      <c r="U3" s="19" t="s">
        <v>1</v>
      </c>
      <c r="V3" s="19" t="s">
        <v>1</v>
      </c>
      <c r="W3" s="19" t="s">
        <v>1</v>
      </c>
      <c r="X3" s="19" t="s">
        <v>1</v>
      </c>
    </row>
    <row r="4" spans="1:24" ht="51.75" x14ac:dyDescent="0.25">
      <c r="A4" s="166">
        <v>1</v>
      </c>
      <c r="B4" s="167" t="s">
        <v>63</v>
      </c>
      <c r="C4" s="42">
        <v>1</v>
      </c>
      <c r="D4" s="43" t="s">
        <v>40</v>
      </c>
      <c r="E4" s="44" t="s">
        <v>64</v>
      </c>
      <c r="F4" s="45" t="s">
        <v>7</v>
      </c>
      <c r="G4" s="57" t="s">
        <v>53</v>
      </c>
      <c r="H4" s="45" t="s">
        <v>79</v>
      </c>
      <c r="I4" s="69">
        <v>32</v>
      </c>
      <c r="J4" s="34"/>
      <c r="K4" s="29">
        <f>J4-(SUM(M4:X4))</f>
        <v>0</v>
      </c>
      <c r="L4" s="30" t="str">
        <f>IF(K4&lt;0,"ATENÇÃO","OK")</f>
        <v>OK</v>
      </c>
      <c r="M4" s="33"/>
      <c r="N4" s="33"/>
      <c r="O4" s="33"/>
      <c r="P4" s="33"/>
      <c r="Q4" s="33"/>
      <c r="R4" s="33"/>
      <c r="S4" s="33"/>
      <c r="T4" s="33"/>
      <c r="U4" s="33"/>
      <c r="V4" s="33"/>
      <c r="W4" s="33"/>
      <c r="X4" s="33"/>
    </row>
    <row r="5" spans="1:24" ht="39" x14ac:dyDescent="0.25">
      <c r="A5" s="166"/>
      <c r="B5" s="168"/>
      <c r="C5" s="42">
        <v>2</v>
      </c>
      <c r="D5" s="46" t="s">
        <v>65</v>
      </c>
      <c r="E5" s="44" t="s">
        <v>64</v>
      </c>
      <c r="F5" s="45" t="s">
        <v>7</v>
      </c>
      <c r="G5" s="57" t="s">
        <v>53</v>
      </c>
      <c r="H5" s="45" t="s">
        <v>80</v>
      </c>
      <c r="I5" s="69">
        <v>72.209999999999994</v>
      </c>
      <c r="J5" s="34"/>
      <c r="K5" s="29">
        <f t="shared" ref="K5:K18" si="0">J5-(SUM(M5:X5))</f>
        <v>0</v>
      </c>
      <c r="L5" s="30" t="str">
        <f t="shared" ref="L5:L18" si="1">IF(K5&lt;0,"ATENÇÃO","OK")</f>
        <v>OK</v>
      </c>
      <c r="M5" s="33"/>
      <c r="N5" s="33"/>
      <c r="O5" s="33"/>
      <c r="P5" s="33"/>
      <c r="Q5" s="33"/>
      <c r="R5" s="33"/>
      <c r="S5" s="33"/>
      <c r="T5" s="33"/>
      <c r="U5" s="33"/>
      <c r="V5" s="33"/>
      <c r="W5" s="33"/>
      <c r="X5" s="33"/>
    </row>
    <row r="6" spans="1:24" ht="39" x14ac:dyDescent="0.25">
      <c r="A6" s="166"/>
      <c r="B6" s="168"/>
      <c r="C6" s="42">
        <v>3</v>
      </c>
      <c r="D6" s="46" t="s">
        <v>41</v>
      </c>
      <c r="E6" s="44" t="s">
        <v>64</v>
      </c>
      <c r="F6" s="45" t="s">
        <v>7</v>
      </c>
      <c r="G6" s="57" t="s">
        <v>53</v>
      </c>
      <c r="H6" s="45" t="s">
        <v>81</v>
      </c>
      <c r="I6" s="69">
        <v>71</v>
      </c>
      <c r="J6" s="35"/>
      <c r="K6" s="29">
        <f t="shared" si="0"/>
        <v>0</v>
      </c>
      <c r="L6" s="30" t="str">
        <f t="shared" si="1"/>
        <v>OK</v>
      </c>
      <c r="M6" s="33"/>
      <c r="N6" s="33"/>
      <c r="O6" s="33"/>
      <c r="P6" s="33"/>
      <c r="Q6" s="33"/>
      <c r="R6" s="33"/>
      <c r="S6" s="33"/>
      <c r="T6" s="33"/>
      <c r="U6" s="33"/>
      <c r="V6" s="33"/>
      <c r="W6" s="33"/>
      <c r="X6" s="33"/>
    </row>
    <row r="7" spans="1:24" ht="39" x14ac:dyDescent="0.25">
      <c r="A7" s="166"/>
      <c r="B7" s="168"/>
      <c r="C7" s="42">
        <v>4</v>
      </c>
      <c r="D7" s="46" t="s">
        <v>42</v>
      </c>
      <c r="E7" s="44" t="s">
        <v>64</v>
      </c>
      <c r="F7" s="45" t="s">
        <v>7</v>
      </c>
      <c r="G7" s="57" t="s">
        <v>53</v>
      </c>
      <c r="H7" s="45" t="s">
        <v>82</v>
      </c>
      <c r="I7" s="69">
        <v>76</v>
      </c>
      <c r="J7" s="35"/>
      <c r="K7" s="29">
        <f t="shared" si="0"/>
        <v>0</v>
      </c>
      <c r="L7" s="30" t="str">
        <f t="shared" si="1"/>
        <v>OK</v>
      </c>
      <c r="M7" s="33"/>
      <c r="N7" s="33"/>
      <c r="O7" s="33"/>
      <c r="P7" s="33"/>
      <c r="Q7" s="33"/>
      <c r="R7" s="33"/>
      <c r="S7" s="33"/>
      <c r="T7" s="33"/>
      <c r="U7" s="33"/>
      <c r="V7" s="33"/>
      <c r="W7" s="33"/>
      <c r="X7" s="33"/>
    </row>
    <row r="8" spans="1:24" ht="26.25" x14ac:dyDescent="0.25">
      <c r="A8" s="166"/>
      <c r="B8" s="168"/>
      <c r="C8" s="42">
        <v>5</v>
      </c>
      <c r="D8" s="47" t="s">
        <v>43</v>
      </c>
      <c r="E8" s="44" t="s">
        <v>64</v>
      </c>
      <c r="F8" s="45" t="s">
        <v>7</v>
      </c>
      <c r="G8" s="57" t="s">
        <v>53</v>
      </c>
      <c r="H8" s="45" t="s">
        <v>83</v>
      </c>
      <c r="I8" s="69">
        <v>107</v>
      </c>
      <c r="J8" s="35"/>
      <c r="K8" s="29">
        <f t="shared" si="0"/>
        <v>0</v>
      </c>
      <c r="L8" s="30" t="str">
        <f t="shared" si="1"/>
        <v>OK</v>
      </c>
      <c r="M8" s="33"/>
      <c r="N8" s="33"/>
      <c r="O8" s="33"/>
      <c r="P8" s="33"/>
      <c r="Q8" s="33"/>
      <c r="R8" s="33"/>
      <c r="S8" s="33"/>
      <c r="T8" s="33"/>
      <c r="U8" s="33"/>
      <c r="V8" s="33"/>
      <c r="W8" s="33"/>
      <c r="X8" s="33"/>
    </row>
    <row r="9" spans="1:24" ht="51.75" x14ac:dyDescent="0.25">
      <c r="A9" s="166"/>
      <c r="B9" s="168"/>
      <c r="C9" s="42">
        <v>6</v>
      </c>
      <c r="D9" s="47" t="s">
        <v>44</v>
      </c>
      <c r="E9" s="48" t="s">
        <v>66</v>
      </c>
      <c r="F9" s="45" t="s">
        <v>7</v>
      </c>
      <c r="G9" s="57" t="s">
        <v>53</v>
      </c>
      <c r="H9" s="45" t="s">
        <v>84</v>
      </c>
      <c r="I9" s="69">
        <v>49.21</v>
      </c>
      <c r="J9" s="35"/>
      <c r="K9" s="29">
        <f t="shared" si="0"/>
        <v>0</v>
      </c>
      <c r="L9" s="30" t="str">
        <f t="shared" si="1"/>
        <v>OK</v>
      </c>
      <c r="M9" s="33"/>
      <c r="N9" s="33"/>
      <c r="O9" s="33"/>
      <c r="P9" s="33"/>
      <c r="Q9" s="33"/>
      <c r="R9" s="33"/>
      <c r="S9" s="33"/>
      <c r="T9" s="33"/>
      <c r="U9" s="33"/>
      <c r="V9" s="33"/>
      <c r="W9" s="33"/>
      <c r="X9" s="33"/>
    </row>
    <row r="10" spans="1:24" ht="51.75" x14ac:dyDescent="0.25">
      <c r="A10" s="166"/>
      <c r="B10" s="168"/>
      <c r="C10" s="42">
        <v>7</v>
      </c>
      <c r="D10" s="47" t="s">
        <v>45</v>
      </c>
      <c r="E10" s="48" t="s">
        <v>64</v>
      </c>
      <c r="F10" s="45" t="s">
        <v>7</v>
      </c>
      <c r="G10" s="57" t="s">
        <v>53</v>
      </c>
      <c r="H10" s="45" t="s">
        <v>85</v>
      </c>
      <c r="I10" s="69">
        <v>30</v>
      </c>
      <c r="J10" s="35"/>
      <c r="K10" s="29">
        <f t="shared" si="0"/>
        <v>0</v>
      </c>
      <c r="L10" s="30" t="str">
        <f t="shared" si="1"/>
        <v>OK</v>
      </c>
      <c r="M10" s="33"/>
      <c r="N10" s="33"/>
      <c r="O10" s="33"/>
      <c r="P10" s="33"/>
      <c r="Q10" s="33"/>
      <c r="R10" s="33"/>
      <c r="S10" s="33"/>
      <c r="T10" s="33"/>
      <c r="U10" s="33"/>
      <c r="V10" s="33"/>
      <c r="W10" s="33"/>
      <c r="X10" s="33"/>
    </row>
    <row r="11" spans="1:24" ht="26.25" x14ac:dyDescent="0.25">
      <c r="A11" s="166"/>
      <c r="B11" s="168"/>
      <c r="C11" s="42">
        <v>8</v>
      </c>
      <c r="D11" s="47" t="s">
        <v>46</v>
      </c>
      <c r="E11" s="48" t="s">
        <v>64</v>
      </c>
      <c r="F11" s="45" t="s">
        <v>7</v>
      </c>
      <c r="G11" s="57" t="s">
        <v>53</v>
      </c>
      <c r="H11" s="45" t="s">
        <v>86</v>
      </c>
      <c r="I11" s="69">
        <v>77</v>
      </c>
      <c r="J11" s="35"/>
      <c r="K11" s="29">
        <f t="shared" si="0"/>
        <v>0</v>
      </c>
      <c r="L11" s="30" t="str">
        <f t="shared" si="1"/>
        <v>OK</v>
      </c>
      <c r="M11" s="33"/>
      <c r="N11" s="33"/>
      <c r="O11" s="33"/>
      <c r="P11" s="33"/>
      <c r="Q11" s="33"/>
      <c r="R11" s="33"/>
      <c r="S11" s="33"/>
      <c r="T11" s="33"/>
      <c r="U11" s="33"/>
      <c r="V11" s="33"/>
      <c r="W11" s="33"/>
      <c r="X11" s="33"/>
    </row>
    <row r="12" spans="1:24" ht="39" x14ac:dyDescent="0.25">
      <c r="A12" s="166"/>
      <c r="B12" s="169"/>
      <c r="C12" s="42">
        <v>9</v>
      </c>
      <c r="D12" s="47" t="s">
        <v>47</v>
      </c>
      <c r="E12" s="48" t="s">
        <v>64</v>
      </c>
      <c r="F12" s="45" t="s">
        <v>7</v>
      </c>
      <c r="G12" s="57" t="s">
        <v>53</v>
      </c>
      <c r="H12" s="45" t="s">
        <v>87</v>
      </c>
      <c r="I12" s="69">
        <v>119</v>
      </c>
      <c r="J12" s="35"/>
      <c r="K12" s="29">
        <f t="shared" si="0"/>
        <v>0</v>
      </c>
      <c r="L12" s="30" t="str">
        <f t="shared" si="1"/>
        <v>OK</v>
      </c>
      <c r="M12" s="33"/>
      <c r="N12" s="33"/>
      <c r="O12" s="33"/>
      <c r="P12" s="33"/>
      <c r="Q12" s="33"/>
      <c r="R12" s="33"/>
      <c r="S12" s="33"/>
      <c r="T12" s="33"/>
      <c r="U12" s="33"/>
      <c r="V12" s="33"/>
      <c r="W12" s="33"/>
      <c r="X12" s="33"/>
    </row>
    <row r="13" spans="1:24" ht="64.5" x14ac:dyDescent="0.25">
      <c r="A13" s="49">
        <v>2</v>
      </c>
      <c r="B13" s="50" t="s">
        <v>67</v>
      </c>
      <c r="C13" s="51">
        <v>10</v>
      </c>
      <c r="D13" s="52" t="s">
        <v>68</v>
      </c>
      <c r="E13" s="53" t="s">
        <v>69</v>
      </c>
      <c r="F13" s="54" t="s">
        <v>7</v>
      </c>
      <c r="G13" s="54" t="s">
        <v>54</v>
      </c>
      <c r="H13" s="54" t="s">
        <v>88</v>
      </c>
      <c r="I13" s="70">
        <v>19.73</v>
      </c>
      <c r="J13" s="35"/>
      <c r="K13" s="29">
        <f t="shared" si="0"/>
        <v>0</v>
      </c>
      <c r="L13" s="30" t="str">
        <f t="shared" si="1"/>
        <v>OK</v>
      </c>
      <c r="M13" s="33"/>
      <c r="N13" s="33"/>
      <c r="O13" s="33"/>
      <c r="P13" s="33"/>
      <c r="Q13" s="33"/>
      <c r="R13" s="33"/>
      <c r="S13" s="33"/>
      <c r="T13" s="33"/>
      <c r="U13" s="33"/>
      <c r="V13" s="33"/>
      <c r="W13" s="33"/>
      <c r="X13" s="33"/>
    </row>
    <row r="14" spans="1:24" ht="64.5" x14ac:dyDescent="0.25">
      <c r="A14" s="55">
        <v>3</v>
      </c>
      <c r="B14" s="56" t="s">
        <v>70</v>
      </c>
      <c r="C14" s="42">
        <v>11</v>
      </c>
      <c r="D14" s="46" t="s">
        <v>71</v>
      </c>
      <c r="E14" s="44" t="s">
        <v>52</v>
      </c>
      <c r="F14" s="57" t="s">
        <v>7</v>
      </c>
      <c r="G14" s="57" t="s">
        <v>54</v>
      </c>
      <c r="H14" s="57" t="s">
        <v>89</v>
      </c>
      <c r="I14" s="71">
        <v>39.04</v>
      </c>
      <c r="J14" s="35"/>
      <c r="K14" s="29">
        <f t="shared" si="0"/>
        <v>0</v>
      </c>
      <c r="L14" s="30" t="str">
        <f t="shared" si="1"/>
        <v>OK</v>
      </c>
      <c r="M14" s="33"/>
      <c r="N14" s="33"/>
      <c r="O14" s="33"/>
      <c r="P14" s="33"/>
      <c r="Q14" s="33"/>
      <c r="R14" s="33"/>
      <c r="S14" s="33"/>
      <c r="T14" s="33"/>
      <c r="U14" s="33"/>
      <c r="V14" s="33"/>
      <c r="W14" s="33"/>
      <c r="X14" s="33"/>
    </row>
    <row r="15" spans="1:24" ht="26.25" x14ac:dyDescent="0.25">
      <c r="A15" s="162">
        <v>4</v>
      </c>
      <c r="B15" s="164" t="s">
        <v>72</v>
      </c>
      <c r="C15" s="51">
        <v>12</v>
      </c>
      <c r="D15" s="58" t="s">
        <v>48</v>
      </c>
      <c r="E15" s="59" t="s">
        <v>73</v>
      </c>
      <c r="F15" s="60" t="s">
        <v>51</v>
      </c>
      <c r="G15" s="60" t="s">
        <v>77</v>
      </c>
      <c r="H15" s="60" t="s">
        <v>90</v>
      </c>
      <c r="I15" s="70">
        <v>10.39</v>
      </c>
      <c r="J15" s="35"/>
      <c r="K15" s="29">
        <f t="shared" si="0"/>
        <v>0</v>
      </c>
      <c r="L15" s="30" t="str">
        <f t="shared" si="1"/>
        <v>OK</v>
      </c>
      <c r="M15" s="33"/>
      <c r="N15" s="33"/>
      <c r="O15" s="33"/>
      <c r="P15" s="33"/>
      <c r="Q15" s="33"/>
      <c r="R15" s="33"/>
      <c r="S15" s="33"/>
      <c r="T15" s="33"/>
      <c r="U15" s="33"/>
      <c r="V15" s="33"/>
      <c r="W15" s="33"/>
      <c r="X15" s="33"/>
    </row>
    <row r="16" spans="1:24" ht="115.5" x14ac:dyDescent="0.25">
      <c r="A16" s="163"/>
      <c r="B16" s="165"/>
      <c r="C16" s="61">
        <v>13</v>
      </c>
      <c r="D16" s="62" t="s">
        <v>49</v>
      </c>
      <c r="E16" s="63" t="s">
        <v>73</v>
      </c>
      <c r="F16" s="64" t="s">
        <v>51</v>
      </c>
      <c r="G16" s="64" t="s">
        <v>54</v>
      </c>
      <c r="H16" s="64" t="s">
        <v>91</v>
      </c>
      <c r="I16" s="72">
        <v>87.96</v>
      </c>
      <c r="J16" s="35"/>
      <c r="K16" s="29">
        <f t="shared" si="0"/>
        <v>0</v>
      </c>
      <c r="L16" s="30" t="str">
        <f t="shared" si="1"/>
        <v>OK</v>
      </c>
      <c r="M16" s="33"/>
      <c r="N16" s="33"/>
      <c r="O16" s="33"/>
      <c r="P16" s="33"/>
      <c r="Q16" s="33"/>
      <c r="R16" s="33"/>
      <c r="S16" s="33"/>
      <c r="T16" s="33"/>
      <c r="U16" s="33"/>
      <c r="V16" s="33"/>
      <c r="W16" s="33"/>
      <c r="X16" s="33"/>
    </row>
    <row r="17" spans="1:24" ht="63.75" x14ac:dyDescent="0.25">
      <c r="A17" s="154">
        <v>5</v>
      </c>
      <c r="B17" s="155" t="s">
        <v>72</v>
      </c>
      <c r="C17" s="65">
        <v>14</v>
      </c>
      <c r="D17" s="66" t="s">
        <v>74</v>
      </c>
      <c r="E17" s="44" t="s">
        <v>75</v>
      </c>
      <c r="F17" s="67" t="s">
        <v>50</v>
      </c>
      <c r="G17" s="67" t="s">
        <v>78</v>
      </c>
      <c r="H17" s="67" t="s">
        <v>92</v>
      </c>
      <c r="I17" s="71">
        <v>10.26</v>
      </c>
      <c r="J17" s="35"/>
      <c r="K17" s="29">
        <f t="shared" si="0"/>
        <v>0</v>
      </c>
      <c r="L17" s="30" t="str">
        <f t="shared" si="1"/>
        <v>OK</v>
      </c>
      <c r="M17" s="33"/>
      <c r="N17" s="33"/>
      <c r="O17" s="33"/>
      <c r="P17" s="33"/>
      <c r="Q17" s="33"/>
      <c r="R17" s="33"/>
      <c r="S17" s="33"/>
      <c r="T17" s="33"/>
      <c r="U17" s="33"/>
      <c r="V17" s="33"/>
      <c r="W17" s="33"/>
      <c r="X17" s="33"/>
    </row>
    <row r="18" spans="1:24" ht="38.25" x14ac:dyDescent="0.25">
      <c r="A18" s="154"/>
      <c r="B18" s="156"/>
      <c r="C18" s="65">
        <v>15</v>
      </c>
      <c r="D18" s="66" t="s">
        <v>76</v>
      </c>
      <c r="E18" s="44" t="s">
        <v>75</v>
      </c>
      <c r="F18" s="67" t="s">
        <v>51</v>
      </c>
      <c r="G18" s="67" t="s">
        <v>78</v>
      </c>
      <c r="H18" s="68" t="s">
        <v>93</v>
      </c>
      <c r="I18" s="71">
        <v>66.400000000000006</v>
      </c>
      <c r="J18" s="35"/>
      <c r="K18" s="29">
        <f t="shared" si="0"/>
        <v>0</v>
      </c>
      <c r="L18" s="30" t="str">
        <f t="shared" si="1"/>
        <v>OK</v>
      </c>
      <c r="M18" s="33"/>
      <c r="N18" s="33"/>
      <c r="O18" s="33"/>
      <c r="P18" s="33"/>
      <c r="Q18" s="33"/>
      <c r="R18" s="33"/>
      <c r="S18" s="33"/>
      <c r="T18" s="33"/>
      <c r="U18" s="33"/>
      <c r="V18" s="33"/>
      <c r="W18" s="33"/>
      <c r="X18" s="33"/>
    </row>
  </sheetData>
  <mergeCells count="22">
    <mergeCell ref="X1:X2"/>
    <mergeCell ref="A2:L2"/>
    <mergeCell ref="A15:A16"/>
    <mergeCell ref="B15:B16"/>
    <mergeCell ref="A17:A18"/>
    <mergeCell ref="B17:B18"/>
    <mergeCell ref="W1:W2"/>
    <mergeCell ref="V1:V2"/>
    <mergeCell ref="A4:A12"/>
    <mergeCell ref="B4:B12"/>
    <mergeCell ref="U1:U2"/>
    <mergeCell ref="N1:N2"/>
    <mergeCell ref="O1:O2"/>
    <mergeCell ref="P1:P2"/>
    <mergeCell ref="Q1:Q2"/>
    <mergeCell ref="R1:R2"/>
    <mergeCell ref="S1:S2"/>
    <mergeCell ref="T1:T2"/>
    <mergeCell ref="D1:F1"/>
    <mergeCell ref="G1:L1"/>
    <mergeCell ref="A1:C1"/>
    <mergeCell ref="M1:M2"/>
  </mergeCells>
  <conditionalFormatting sqref="P5:X18">
    <cfRule type="cellIs" dxfId="44" priority="10" stopIfTrue="1" operator="greaterThan">
      <formula>0</formula>
    </cfRule>
    <cfRule type="cellIs" dxfId="43" priority="11" stopIfTrue="1" operator="greaterThan">
      <formula>0</formula>
    </cfRule>
    <cfRule type="cellIs" dxfId="42" priority="12" stopIfTrue="1" operator="greaterThan">
      <formula>0</formula>
    </cfRule>
  </conditionalFormatting>
  <conditionalFormatting sqref="P4:X4">
    <cfRule type="cellIs" dxfId="41" priority="7" stopIfTrue="1" operator="greaterThan">
      <formula>0</formula>
    </cfRule>
    <cfRule type="cellIs" dxfId="40" priority="8" stopIfTrue="1" operator="greaterThan">
      <formula>0</formula>
    </cfRule>
    <cfRule type="cellIs" dxfId="39" priority="9" stopIfTrue="1" operator="greaterThan">
      <formula>0</formula>
    </cfRule>
  </conditionalFormatting>
  <conditionalFormatting sqref="M4 M5:O18">
    <cfRule type="cellIs" dxfId="38" priority="4" stopIfTrue="1" operator="greaterThan">
      <formula>0</formula>
    </cfRule>
    <cfRule type="cellIs" dxfId="37" priority="5" stopIfTrue="1" operator="greaterThan">
      <formula>0</formula>
    </cfRule>
    <cfRule type="cellIs" dxfId="36" priority="6" stopIfTrue="1" operator="greaterThan">
      <formula>0</formula>
    </cfRule>
  </conditionalFormatting>
  <conditionalFormatting sqref="N4:O4">
    <cfRule type="cellIs" dxfId="35" priority="1" stopIfTrue="1" operator="greaterThan">
      <formula>0</formula>
    </cfRule>
    <cfRule type="cellIs" dxfId="34" priority="2" stopIfTrue="1" operator="greaterThan">
      <formula>0</formula>
    </cfRule>
    <cfRule type="cellIs" dxfId="33" priority="3" stopIfTrue="1" operator="greaterThan">
      <formula>0</formula>
    </cfRule>
  </conditionalFormatting>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8"/>
  <sheetViews>
    <sheetView topLeftCell="A2" zoomScale="80" zoomScaleNormal="80" workbookViewId="0">
      <selection activeCell="J4" sqref="J4"/>
    </sheetView>
  </sheetViews>
  <sheetFormatPr defaultColWidth="9.7109375" defaultRowHeight="15" x14ac:dyDescent="0.25"/>
  <cols>
    <col min="1" max="1" width="9.5703125" style="1" customWidth="1"/>
    <col min="2" max="2" width="26.85546875" style="2" customWidth="1"/>
    <col min="3" max="3" width="6" style="22" bestFit="1" customWidth="1"/>
    <col min="4" max="4" width="60.28515625" style="2" customWidth="1"/>
    <col min="5" max="6" width="12.42578125" style="2" customWidth="1"/>
    <col min="7" max="8" width="16.7109375" style="2" customWidth="1"/>
    <col min="9" max="9" width="12.7109375" style="21" bestFit="1" customWidth="1"/>
    <col min="10" max="10" width="11.28515625" style="23" customWidth="1"/>
    <col min="11" max="11" width="13.28515625" style="3" customWidth="1"/>
    <col min="12" max="12" width="12.5703125" style="24" customWidth="1"/>
    <col min="13" max="24" width="18.7109375" style="25" customWidth="1"/>
    <col min="25" max="16384" width="9.7109375" style="20"/>
  </cols>
  <sheetData>
    <row r="1" spans="1:24" ht="30.75" customHeight="1" x14ac:dyDescent="0.25">
      <c r="A1" s="158" t="s">
        <v>55</v>
      </c>
      <c r="B1" s="158"/>
      <c r="C1" s="158"/>
      <c r="D1" s="159" t="s">
        <v>39</v>
      </c>
      <c r="E1" s="160"/>
      <c r="F1" s="161"/>
      <c r="G1" s="159" t="s">
        <v>57</v>
      </c>
      <c r="H1" s="160"/>
      <c r="I1" s="160"/>
      <c r="J1" s="160"/>
      <c r="K1" s="160"/>
      <c r="L1" s="161"/>
      <c r="M1" s="157" t="s">
        <v>58</v>
      </c>
      <c r="N1" s="157" t="s">
        <v>58</v>
      </c>
      <c r="O1" s="157" t="s">
        <v>58</v>
      </c>
      <c r="P1" s="157" t="s">
        <v>58</v>
      </c>
      <c r="Q1" s="157" t="s">
        <v>58</v>
      </c>
      <c r="R1" s="157" t="s">
        <v>58</v>
      </c>
      <c r="S1" s="157" t="s">
        <v>58</v>
      </c>
      <c r="T1" s="157" t="s">
        <v>58</v>
      </c>
      <c r="U1" s="157" t="s">
        <v>58</v>
      </c>
      <c r="V1" s="157" t="s">
        <v>58</v>
      </c>
      <c r="W1" s="157" t="s">
        <v>58</v>
      </c>
      <c r="X1" s="157" t="s">
        <v>58</v>
      </c>
    </row>
    <row r="2" spans="1:24" ht="24.75" customHeight="1" x14ac:dyDescent="0.25">
      <c r="A2" s="158" t="s">
        <v>56</v>
      </c>
      <c r="B2" s="158"/>
      <c r="C2" s="158"/>
      <c r="D2" s="158"/>
      <c r="E2" s="158"/>
      <c r="F2" s="158"/>
      <c r="G2" s="158"/>
      <c r="H2" s="158"/>
      <c r="I2" s="158"/>
      <c r="J2" s="158"/>
      <c r="K2" s="158"/>
      <c r="L2" s="158"/>
      <c r="M2" s="157"/>
      <c r="N2" s="157"/>
      <c r="O2" s="157"/>
      <c r="P2" s="157"/>
      <c r="Q2" s="157"/>
      <c r="R2" s="157"/>
      <c r="S2" s="157"/>
      <c r="T2" s="157"/>
      <c r="U2" s="157"/>
      <c r="V2" s="157"/>
      <c r="W2" s="157"/>
      <c r="X2" s="157"/>
    </row>
    <row r="3" spans="1:24" s="21" customFormat="1" ht="45" x14ac:dyDescent="0.2">
      <c r="A3" s="26" t="s">
        <v>60</v>
      </c>
      <c r="B3" s="26" t="s">
        <v>61</v>
      </c>
      <c r="C3" s="17" t="s">
        <v>2</v>
      </c>
      <c r="D3" s="17" t="s">
        <v>4</v>
      </c>
      <c r="E3" s="17" t="s">
        <v>37</v>
      </c>
      <c r="F3" s="17" t="s">
        <v>62</v>
      </c>
      <c r="G3" s="17" t="s">
        <v>36</v>
      </c>
      <c r="H3" s="17" t="s">
        <v>59</v>
      </c>
      <c r="I3" s="18" t="s">
        <v>3</v>
      </c>
      <c r="J3" s="27" t="s">
        <v>27</v>
      </c>
      <c r="K3" s="28" t="s">
        <v>0</v>
      </c>
      <c r="L3" s="26" t="s">
        <v>5</v>
      </c>
      <c r="M3" s="41" t="s">
        <v>1</v>
      </c>
      <c r="N3" s="41" t="s">
        <v>1</v>
      </c>
      <c r="O3" s="41" t="s">
        <v>1</v>
      </c>
      <c r="P3" s="19" t="s">
        <v>1</v>
      </c>
      <c r="Q3" s="19" t="s">
        <v>1</v>
      </c>
      <c r="R3" s="19" t="s">
        <v>1</v>
      </c>
      <c r="S3" s="19" t="s">
        <v>1</v>
      </c>
      <c r="T3" s="19" t="s">
        <v>1</v>
      </c>
      <c r="U3" s="19" t="s">
        <v>1</v>
      </c>
      <c r="V3" s="19" t="s">
        <v>1</v>
      </c>
      <c r="W3" s="19" t="s">
        <v>1</v>
      </c>
      <c r="X3" s="19" t="s">
        <v>1</v>
      </c>
    </row>
    <row r="4" spans="1:24" ht="51.75" x14ac:dyDescent="0.25">
      <c r="A4" s="166">
        <v>1</v>
      </c>
      <c r="B4" s="167" t="s">
        <v>63</v>
      </c>
      <c r="C4" s="42">
        <v>1</v>
      </c>
      <c r="D4" s="43" t="s">
        <v>40</v>
      </c>
      <c r="E4" s="44" t="s">
        <v>64</v>
      </c>
      <c r="F4" s="45" t="s">
        <v>7</v>
      </c>
      <c r="G4" s="57" t="s">
        <v>53</v>
      </c>
      <c r="H4" s="45" t="s">
        <v>79</v>
      </c>
      <c r="I4" s="69">
        <v>32</v>
      </c>
      <c r="J4" s="34"/>
      <c r="K4" s="29">
        <f>J4-(SUM(M4:X4))</f>
        <v>0</v>
      </c>
      <c r="L4" s="30" t="str">
        <f>IF(K4&lt;0,"ATENÇÃO","OK")</f>
        <v>OK</v>
      </c>
      <c r="M4" s="33"/>
      <c r="N4" s="33"/>
      <c r="O4" s="33"/>
      <c r="P4" s="33"/>
      <c r="Q4" s="33"/>
      <c r="R4" s="33"/>
      <c r="S4" s="33"/>
      <c r="T4" s="33"/>
      <c r="U4" s="33"/>
      <c r="V4" s="33"/>
      <c r="W4" s="33"/>
      <c r="X4" s="33"/>
    </row>
    <row r="5" spans="1:24" ht="39" x14ac:dyDescent="0.25">
      <c r="A5" s="166"/>
      <c r="B5" s="168"/>
      <c r="C5" s="42">
        <v>2</v>
      </c>
      <c r="D5" s="46" t="s">
        <v>65</v>
      </c>
      <c r="E5" s="44" t="s">
        <v>64</v>
      </c>
      <c r="F5" s="45" t="s">
        <v>7</v>
      </c>
      <c r="G5" s="57" t="s">
        <v>53</v>
      </c>
      <c r="H5" s="45" t="s">
        <v>80</v>
      </c>
      <c r="I5" s="69">
        <v>72.209999999999994</v>
      </c>
      <c r="J5" s="34"/>
      <c r="K5" s="29">
        <f t="shared" ref="K5:K18" si="0">J5-(SUM(M5:X5))</f>
        <v>0</v>
      </c>
      <c r="L5" s="30" t="str">
        <f t="shared" ref="L5:L18" si="1">IF(K5&lt;0,"ATENÇÃO","OK")</f>
        <v>OK</v>
      </c>
      <c r="M5" s="33"/>
      <c r="N5" s="33"/>
      <c r="O5" s="33"/>
      <c r="P5" s="33"/>
      <c r="Q5" s="33"/>
      <c r="R5" s="33"/>
      <c r="S5" s="33"/>
      <c r="T5" s="33"/>
      <c r="U5" s="33"/>
      <c r="V5" s="33"/>
      <c r="W5" s="33"/>
      <c r="X5" s="33"/>
    </row>
    <row r="6" spans="1:24" ht="39" x14ac:dyDescent="0.25">
      <c r="A6" s="166"/>
      <c r="B6" s="168"/>
      <c r="C6" s="42">
        <v>3</v>
      </c>
      <c r="D6" s="46" t="s">
        <v>41</v>
      </c>
      <c r="E6" s="44" t="s">
        <v>64</v>
      </c>
      <c r="F6" s="45" t="s">
        <v>7</v>
      </c>
      <c r="G6" s="57" t="s">
        <v>53</v>
      </c>
      <c r="H6" s="45" t="s">
        <v>81</v>
      </c>
      <c r="I6" s="69">
        <v>71</v>
      </c>
      <c r="J6" s="35"/>
      <c r="K6" s="29">
        <f t="shared" si="0"/>
        <v>0</v>
      </c>
      <c r="L6" s="30" t="str">
        <f t="shared" si="1"/>
        <v>OK</v>
      </c>
      <c r="M6" s="33"/>
      <c r="N6" s="33"/>
      <c r="O6" s="33"/>
      <c r="P6" s="33"/>
      <c r="Q6" s="33"/>
      <c r="R6" s="33"/>
      <c r="S6" s="33"/>
      <c r="T6" s="33"/>
      <c r="U6" s="33"/>
      <c r="V6" s="33"/>
      <c r="W6" s="33"/>
      <c r="X6" s="33"/>
    </row>
    <row r="7" spans="1:24" ht="39" x14ac:dyDescent="0.25">
      <c r="A7" s="166"/>
      <c r="B7" s="168"/>
      <c r="C7" s="42">
        <v>4</v>
      </c>
      <c r="D7" s="46" t="s">
        <v>42</v>
      </c>
      <c r="E7" s="44" t="s">
        <v>64</v>
      </c>
      <c r="F7" s="45" t="s">
        <v>7</v>
      </c>
      <c r="G7" s="57" t="s">
        <v>53</v>
      </c>
      <c r="H7" s="45" t="s">
        <v>82</v>
      </c>
      <c r="I7" s="69">
        <v>76</v>
      </c>
      <c r="J7" s="35"/>
      <c r="K7" s="29">
        <f t="shared" si="0"/>
        <v>0</v>
      </c>
      <c r="L7" s="30" t="str">
        <f t="shared" si="1"/>
        <v>OK</v>
      </c>
      <c r="M7" s="33"/>
      <c r="N7" s="33"/>
      <c r="O7" s="33"/>
      <c r="P7" s="33"/>
      <c r="Q7" s="33"/>
      <c r="R7" s="33"/>
      <c r="S7" s="33"/>
      <c r="T7" s="33"/>
      <c r="U7" s="33"/>
      <c r="V7" s="33"/>
      <c r="W7" s="33"/>
      <c r="X7" s="33"/>
    </row>
    <row r="8" spans="1:24" ht="26.25" x14ac:dyDescent="0.25">
      <c r="A8" s="166"/>
      <c r="B8" s="168"/>
      <c r="C8" s="42">
        <v>5</v>
      </c>
      <c r="D8" s="47" t="s">
        <v>43</v>
      </c>
      <c r="E8" s="44" t="s">
        <v>64</v>
      </c>
      <c r="F8" s="45" t="s">
        <v>7</v>
      </c>
      <c r="G8" s="57" t="s">
        <v>53</v>
      </c>
      <c r="H8" s="45" t="s">
        <v>83</v>
      </c>
      <c r="I8" s="69">
        <v>107</v>
      </c>
      <c r="J8" s="35"/>
      <c r="K8" s="29">
        <f t="shared" si="0"/>
        <v>0</v>
      </c>
      <c r="L8" s="30" t="str">
        <f t="shared" si="1"/>
        <v>OK</v>
      </c>
      <c r="M8" s="33"/>
      <c r="N8" s="33"/>
      <c r="O8" s="33"/>
      <c r="P8" s="33"/>
      <c r="Q8" s="33"/>
      <c r="R8" s="33"/>
      <c r="S8" s="33"/>
      <c r="T8" s="33"/>
      <c r="U8" s="33"/>
      <c r="V8" s="33"/>
      <c r="W8" s="33"/>
      <c r="X8" s="33"/>
    </row>
    <row r="9" spans="1:24" ht="51.75" x14ac:dyDescent="0.25">
      <c r="A9" s="166"/>
      <c r="B9" s="168"/>
      <c r="C9" s="42">
        <v>6</v>
      </c>
      <c r="D9" s="47" t="s">
        <v>44</v>
      </c>
      <c r="E9" s="48" t="s">
        <v>66</v>
      </c>
      <c r="F9" s="45" t="s">
        <v>7</v>
      </c>
      <c r="G9" s="57" t="s">
        <v>53</v>
      </c>
      <c r="H9" s="45" t="s">
        <v>84</v>
      </c>
      <c r="I9" s="69">
        <v>49.21</v>
      </c>
      <c r="J9" s="35"/>
      <c r="K9" s="29">
        <f t="shared" si="0"/>
        <v>0</v>
      </c>
      <c r="L9" s="30" t="str">
        <f t="shared" si="1"/>
        <v>OK</v>
      </c>
      <c r="M9" s="33"/>
      <c r="N9" s="33"/>
      <c r="O9" s="33"/>
      <c r="P9" s="33"/>
      <c r="Q9" s="33"/>
      <c r="R9" s="33"/>
      <c r="S9" s="33"/>
      <c r="T9" s="33"/>
      <c r="U9" s="33"/>
      <c r="V9" s="33"/>
      <c r="W9" s="33"/>
      <c r="X9" s="33"/>
    </row>
    <row r="10" spans="1:24" ht="51.75" x14ac:dyDescent="0.25">
      <c r="A10" s="166"/>
      <c r="B10" s="168"/>
      <c r="C10" s="42">
        <v>7</v>
      </c>
      <c r="D10" s="47" t="s">
        <v>45</v>
      </c>
      <c r="E10" s="48" t="s">
        <v>64</v>
      </c>
      <c r="F10" s="45" t="s">
        <v>7</v>
      </c>
      <c r="G10" s="57" t="s">
        <v>53</v>
      </c>
      <c r="H10" s="45" t="s">
        <v>85</v>
      </c>
      <c r="I10" s="69">
        <v>30</v>
      </c>
      <c r="J10" s="35"/>
      <c r="K10" s="29">
        <f t="shared" si="0"/>
        <v>0</v>
      </c>
      <c r="L10" s="30" t="str">
        <f t="shared" si="1"/>
        <v>OK</v>
      </c>
      <c r="M10" s="33"/>
      <c r="N10" s="33"/>
      <c r="O10" s="33"/>
      <c r="P10" s="33"/>
      <c r="Q10" s="33"/>
      <c r="R10" s="33"/>
      <c r="S10" s="33"/>
      <c r="T10" s="33"/>
      <c r="U10" s="33"/>
      <c r="V10" s="33"/>
      <c r="W10" s="33"/>
      <c r="X10" s="33"/>
    </row>
    <row r="11" spans="1:24" ht="26.25" x14ac:dyDescent="0.25">
      <c r="A11" s="166"/>
      <c r="B11" s="168"/>
      <c r="C11" s="42">
        <v>8</v>
      </c>
      <c r="D11" s="47" t="s">
        <v>46</v>
      </c>
      <c r="E11" s="48" t="s">
        <v>64</v>
      </c>
      <c r="F11" s="45" t="s">
        <v>7</v>
      </c>
      <c r="G11" s="57" t="s">
        <v>53</v>
      </c>
      <c r="H11" s="45" t="s">
        <v>86</v>
      </c>
      <c r="I11" s="69">
        <v>77</v>
      </c>
      <c r="J11" s="35"/>
      <c r="K11" s="29">
        <f t="shared" si="0"/>
        <v>0</v>
      </c>
      <c r="L11" s="30" t="str">
        <f t="shared" si="1"/>
        <v>OK</v>
      </c>
      <c r="M11" s="33"/>
      <c r="N11" s="33"/>
      <c r="O11" s="33"/>
      <c r="P11" s="33"/>
      <c r="Q11" s="33"/>
      <c r="R11" s="33"/>
      <c r="S11" s="33"/>
      <c r="T11" s="33"/>
      <c r="U11" s="33"/>
      <c r="V11" s="33"/>
      <c r="W11" s="33"/>
      <c r="X11" s="33"/>
    </row>
    <row r="12" spans="1:24" ht="39" x14ac:dyDescent="0.25">
      <c r="A12" s="166"/>
      <c r="B12" s="169"/>
      <c r="C12" s="42">
        <v>9</v>
      </c>
      <c r="D12" s="47" t="s">
        <v>47</v>
      </c>
      <c r="E12" s="48" t="s">
        <v>64</v>
      </c>
      <c r="F12" s="45" t="s">
        <v>7</v>
      </c>
      <c r="G12" s="57" t="s">
        <v>53</v>
      </c>
      <c r="H12" s="45" t="s">
        <v>87</v>
      </c>
      <c r="I12" s="69">
        <v>119</v>
      </c>
      <c r="J12" s="35"/>
      <c r="K12" s="29">
        <f t="shared" si="0"/>
        <v>0</v>
      </c>
      <c r="L12" s="30" t="str">
        <f t="shared" si="1"/>
        <v>OK</v>
      </c>
      <c r="M12" s="33"/>
      <c r="N12" s="33"/>
      <c r="O12" s="33"/>
      <c r="P12" s="33"/>
      <c r="Q12" s="33"/>
      <c r="R12" s="33"/>
      <c r="S12" s="33"/>
      <c r="T12" s="33"/>
      <c r="U12" s="33"/>
      <c r="V12" s="33"/>
      <c r="W12" s="33"/>
      <c r="X12" s="33"/>
    </row>
    <row r="13" spans="1:24" ht="64.5" x14ac:dyDescent="0.25">
      <c r="A13" s="49">
        <v>2</v>
      </c>
      <c r="B13" s="50" t="s">
        <v>67</v>
      </c>
      <c r="C13" s="51">
        <v>10</v>
      </c>
      <c r="D13" s="52" t="s">
        <v>68</v>
      </c>
      <c r="E13" s="53" t="s">
        <v>69</v>
      </c>
      <c r="F13" s="54" t="s">
        <v>7</v>
      </c>
      <c r="G13" s="54" t="s">
        <v>54</v>
      </c>
      <c r="H13" s="54" t="s">
        <v>88</v>
      </c>
      <c r="I13" s="70">
        <v>19.73</v>
      </c>
      <c r="J13" s="35"/>
      <c r="K13" s="29">
        <f t="shared" si="0"/>
        <v>0</v>
      </c>
      <c r="L13" s="30" t="str">
        <f t="shared" si="1"/>
        <v>OK</v>
      </c>
      <c r="M13" s="33"/>
      <c r="N13" s="33"/>
      <c r="O13" s="33"/>
      <c r="P13" s="33"/>
      <c r="Q13" s="33"/>
      <c r="R13" s="33"/>
      <c r="S13" s="33"/>
      <c r="T13" s="33"/>
      <c r="U13" s="33"/>
      <c r="V13" s="33"/>
      <c r="W13" s="33"/>
      <c r="X13" s="33"/>
    </row>
    <row r="14" spans="1:24" ht="64.5" x14ac:dyDescent="0.25">
      <c r="A14" s="55">
        <v>3</v>
      </c>
      <c r="B14" s="56" t="s">
        <v>70</v>
      </c>
      <c r="C14" s="42">
        <v>11</v>
      </c>
      <c r="D14" s="46" t="s">
        <v>71</v>
      </c>
      <c r="E14" s="44" t="s">
        <v>52</v>
      </c>
      <c r="F14" s="57" t="s">
        <v>7</v>
      </c>
      <c r="G14" s="57" t="s">
        <v>54</v>
      </c>
      <c r="H14" s="57" t="s">
        <v>89</v>
      </c>
      <c r="I14" s="71">
        <v>39.04</v>
      </c>
      <c r="J14" s="35"/>
      <c r="K14" s="29">
        <f t="shared" si="0"/>
        <v>0</v>
      </c>
      <c r="L14" s="30" t="str">
        <f t="shared" si="1"/>
        <v>OK</v>
      </c>
      <c r="M14" s="33"/>
      <c r="N14" s="33"/>
      <c r="O14" s="33"/>
      <c r="P14" s="33"/>
      <c r="Q14" s="33"/>
      <c r="R14" s="33"/>
      <c r="S14" s="33"/>
      <c r="T14" s="33"/>
      <c r="U14" s="33"/>
      <c r="V14" s="33"/>
      <c r="W14" s="33"/>
      <c r="X14" s="33"/>
    </row>
    <row r="15" spans="1:24" ht="26.25" x14ac:dyDescent="0.25">
      <c r="A15" s="162">
        <v>4</v>
      </c>
      <c r="B15" s="164" t="s">
        <v>72</v>
      </c>
      <c r="C15" s="51">
        <v>12</v>
      </c>
      <c r="D15" s="58" t="s">
        <v>48</v>
      </c>
      <c r="E15" s="59" t="s">
        <v>73</v>
      </c>
      <c r="F15" s="60" t="s">
        <v>51</v>
      </c>
      <c r="G15" s="60" t="s">
        <v>77</v>
      </c>
      <c r="H15" s="60" t="s">
        <v>90</v>
      </c>
      <c r="I15" s="70">
        <v>10.39</v>
      </c>
      <c r="J15" s="35"/>
      <c r="K15" s="29">
        <f t="shared" si="0"/>
        <v>0</v>
      </c>
      <c r="L15" s="30" t="str">
        <f t="shared" si="1"/>
        <v>OK</v>
      </c>
      <c r="M15" s="33"/>
      <c r="N15" s="33"/>
      <c r="O15" s="33"/>
      <c r="P15" s="33"/>
      <c r="Q15" s="33"/>
      <c r="R15" s="33"/>
      <c r="S15" s="33"/>
      <c r="T15" s="33"/>
      <c r="U15" s="33"/>
      <c r="V15" s="33"/>
      <c r="W15" s="33"/>
      <c r="X15" s="33"/>
    </row>
    <row r="16" spans="1:24" ht="115.5" x14ac:dyDescent="0.25">
      <c r="A16" s="163"/>
      <c r="B16" s="165"/>
      <c r="C16" s="61">
        <v>13</v>
      </c>
      <c r="D16" s="62" t="s">
        <v>49</v>
      </c>
      <c r="E16" s="63" t="s">
        <v>73</v>
      </c>
      <c r="F16" s="64" t="s">
        <v>51</v>
      </c>
      <c r="G16" s="64" t="s">
        <v>54</v>
      </c>
      <c r="H16" s="64" t="s">
        <v>91</v>
      </c>
      <c r="I16" s="72">
        <v>87.96</v>
      </c>
      <c r="J16" s="35"/>
      <c r="K16" s="29">
        <f t="shared" si="0"/>
        <v>0</v>
      </c>
      <c r="L16" s="30" t="str">
        <f t="shared" si="1"/>
        <v>OK</v>
      </c>
      <c r="M16" s="33"/>
      <c r="N16" s="33"/>
      <c r="O16" s="33"/>
      <c r="P16" s="33"/>
      <c r="Q16" s="33"/>
      <c r="R16" s="33"/>
      <c r="S16" s="33"/>
      <c r="T16" s="33"/>
      <c r="U16" s="33"/>
      <c r="V16" s="33"/>
      <c r="W16" s="33"/>
      <c r="X16" s="33"/>
    </row>
    <row r="17" spans="1:24" ht="63.75" x14ac:dyDescent="0.25">
      <c r="A17" s="154">
        <v>5</v>
      </c>
      <c r="B17" s="155" t="s">
        <v>72</v>
      </c>
      <c r="C17" s="65">
        <v>14</v>
      </c>
      <c r="D17" s="66" t="s">
        <v>74</v>
      </c>
      <c r="E17" s="44" t="s">
        <v>75</v>
      </c>
      <c r="F17" s="67" t="s">
        <v>50</v>
      </c>
      <c r="G17" s="67" t="s">
        <v>78</v>
      </c>
      <c r="H17" s="67" t="s">
        <v>92</v>
      </c>
      <c r="I17" s="71">
        <v>10.26</v>
      </c>
      <c r="J17" s="35"/>
      <c r="K17" s="29">
        <f t="shared" si="0"/>
        <v>0</v>
      </c>
      <c r="L17" s="30" t="str">
        <f t="shared" si="1"/>
        <v>OK</v>
      </c>
      <c r="M17" s="33"/>
      <c r="N17" s="33"/>
      <c r="O17" s="33"/>
      <c r="P17" s="33"/>
      <c r="Q17" s="33"/>
      <c r="R17" s="33"/>
      <c r="S17" s="33"/>
      <c r="T17" s="33"/>
      <c r="U17" s="33"/>
      <c r="V17" s="33"/>
      <c r="W17" s="33"/>
      <c r="X17" s="33"/>
    </row>
    <row r="18" spans="1:24" ht="38.25" x14ac:dyDescent="0.25">
      <c r="A18" s="154"/>
      <c r="B18" s="156"/>
      <c r="C18" s="65">
        <v>15</v>
      </c>
      <c r="D18" s="66" t="s">
        <v>76</v>
      </c>
      <c r="E18" s="44" t="s">
        <v>75</v>
      </c>
      <c r="F18" s="67" t="s">
        <v>51</v>
      </c>
      <c r="G18" s="67" t="s">
        <v>78</v>
      </c>
      <c r="H18" s="68" t="s">
        <v>93</v>
      </c>
      <c r="I18" s="71">
        <v>66.400000000000006</v>
      </c>
      <c r="J18" s="35"/>
      <c r="K18" s="29">
        <f t="shared" si="0"/>
        <v>0</v>
      </c>
      <c r="L18" s="30" t="str">
        <f t="shared" si="1"/>
        <v>OK</v>
      </c>
      <c r="M18" s="33"/>
      <c r="N18" s="33"/>
      <c r="O18" s="33"/>
      <c r="P18" s="33"/>
      <c r="Q18" s="33"/>
      <c r="R18" s="33"/>
      <c r="S18" s="33"/>
      <c r="T18" s="33"/>
      <c r="U18" s="33"/>
      <c r="V18" s="33"/>
      <c r="W18" s="33"/>
      <c r="X18" s="33"/>
    </row>
  </sheetData>
  <mergeCells count="22">
    <mergeCell ref="X1:X2"/>
    <mergeCell ref="A2:L2"/>
    <mergeCell ref="A15:A16"/>
    <mergeCell ref="B15:B16"/>
    <mergeCell ref="A17:A18"/>
    <mergeCell ref="B17:B18"/>
    <mergeCell ref="U1:U2"/>
    <mergeCell ref="V1:V2"/>
    <mergeCell ref="W1:W2"/>
    <mergeCell ref="Q1:Q2"/>
    <mergeCell ref="R1:R2"/>
    <mergeCell ref="S1:S2"/>
    <mergeCell ref="T1:T2"/>
    <mergeCell ref="A4:A12"/>
    <mergeCell ref="B4:B12"/>
    <mergeCell ref="O1:O2"/>
    <mergeCell ref="P1:P2"/>
    <mergeCell ref="A1:C1"/>
    <mergeCell ref="M1:M2"/>
    <mergeCell ref="N1:N2"/>
    <mergeCell ref="D1:F1"/>
    <mergeCell ref="G1:L1"/>
  </mergeCells>
  <conditionalFormatting sqref="P4:X4">
    <cfRule type="cellIs" dxfId="32" priority="7" stopIfTrue="1" operator="greaterThan">
      <formula>0</formula>
    </cfRule>
    <cfRule type="cellIs" dxfId="31" priority="8" stopIfTrue="1" operator="greaterThan">
      <formula>0</formula>
    </cfRule>
    <cfRule type="cellIs" dxfId="30" priority="9" stopIfTrue="1" operator="greaterThan">
      <formula>0</formula>
    </cfRule>
  </conditionalFormatting>
  <conditionalFormatting sqref="M4 M5:O18">
    <cfRule type="cellIs" dxfId="29" priority="4" stopIfTrue="1" operator="greaterThan">
      <formula>0</formula>
    </cfRule>
    <cfRule type="cellIs" dxfId="28" priority="5" stopIfTrue="1" operator="greaterThan">
      <formula>0</formula>
    </cfRule>
    <cfRule type="cellIs" dxfId="27" priority="6" stopIfTrue="1" operator="greaterThan">
      <formula>0</formula>
    </cfRule>
  </conditionalFormatting>
  <conditionalFormatting sqref="N4:O4">
    <cfRule type="cellIs" dxfId="26" priority="1" stopIfTrue="1" operator="greaterThan">
      <formula>0</formula>
    </cfRule>
    <cfRule type="cellIs" dxfId="25" priority="2" stopIfTrue="1" operator="greaterThan">
      <formula>0</formula>
    </cfRule>
    <cfRule type="cellIs" dxfId="24" priority="3" stopIfTrue="1" operator="greaterThan">
      <formula>0</formula>
    </cfRule>
  </conditionalFormatting>
  <conditionalFormatting sqref="P5:X18">
    <cfRule type="cellIs" dxfId="23" priority="10" stopIfTrue="1" operator="greaterThan">
      <formula>0</formula>
    </cfRule>
    <cfRule type="cellIs" dxfId="22" priority="11" stopIfTrue="1" operator="greaterThan">
      <formula>0</formula>
    </cfRule>
    <cfRule type="cellIs" dxfId="21" priority="12" stopIfTrue="1" operator="greaterThan">
      <formula>0</formula>
    </cfRule>
  </conditionalFormatting>
  <pageMargins left="0.511811024" right="0.511811024" top="0.78740157499999996" bottom="0.78740157499999996" header="0.31496062000000002" footer="0.31496062000000002"/>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8"/>
  <sheetViews>
    <sheetView zoomScale="80" zoomScaleNormal="80" workbookViewId="0">
      <selection activeCell="I18" sqref="I18"/>
    </sheetView>
  </sheetViews>
  <sheetFormatPr defaultColWidth="9.7109375" defaultRowHeight="15" x14ac:dyDescent="0.25"/>
  <cols>
    <col min="1" max="1" width="9.5703125" style="1" customWidth="1"/>
    <col min="2" max="2" width="26.85546875" style="2" customWidth="1"/>
    <col min="3" max="3" width="6" style="22" bestFit="1" customWidth="1"/>
    <col min="4" max="4" width="60.28515625" style="2" customWidth="1"/>
    <col min="5" max="6" width="12.42578125" style="2" customWidth="1"/>
    <col min="7" max="8" width="16.7109375" style="2" customWidth="1"/>
    <col min="9" max="9" width="12.7109375" style="21" bestFit="1" customWidth="1"/>
    <col min="10" max="10" width="11.28515625" style="23" customWidth="1"/>
    <col min="11" max="11" width="13.28515625" style="3" customWidth="1"/>
    <col min="12" max="12" width="12.5703125" style="24" customWidth="1"/>
    <col min="13" max="24" width="18.7109375" style="25" customWidth="1"/>
    <col min="25" max="16384" width="9.7109375" style="20"/>
  </cols>
  <sheetData>
    <row r="1" spans="1:24" ht="30.75" customHeight="1" x14ac:dyDescent="0.25">
      <c r="A1" s="158" t="s">
        <v>55</v>
      </c>
      <c r="B1" s="158"/>
      <c r="C1" s="158"/>
      <c r="D1" s="159" t="s">
        <v>39</v>
      </c>
      <c r="E1" s="160"/>
      <c r="F1" s="161"/>
      <c r="G1" s="159" t="s">
        <v>57</v>
      </c>
      <c r="H1" s="160"/>
      <c r="I1" s="160"/>
      <c r="J1" s="160"/>
      <c r="K1" s="160"/>
      <c r="L1" s="161"/>
      <c r="M1" s="157" t="s">
        <v>58</v>
      </c>
      <c r="N1" s="157" t="s">
        <v>58</v>
      </c>
      <c r="O1" s="157" t="s">
        <v>58</v>
      </c>
      <c r="P1" s="157" t="s">
        <v>58</v>
      </c>
      <c r="Q1" s="157" t="s">
        <v>58</v>
      </c>
      <c r="R1" s="157" t="s">
        <v>58</v>
      </c>
      <c r="S1" s="157" t="s">
        <v>58</v>
      </c>
      <c r="T1" s="157" t="s">
        <v>58</v>
      </c>
      <c r="U1" s="157" t="s">
        <v>58</v>
      </c>
      <c r="V1" s="157" t="s">
        <v>58</v>
      </c>
      <c r="W1" s="157" t="s">
        <v>58</v>
      </c>
      <c r="X1" s="157" t="s">
        <v>58</v>
      </c>
    </row>
    <row r="2" spans="1:24" ht="24.75" customHeight="1" x14ac:dyDescent="0.25">
      <c r="A2" s="158" t="s">
        <v>56</v>
      </c>
      <c r="B2" s="158"/>
      <c r="C2" s="158"/>
      <c r="D2" s="158"/>
      <c r="E2" s="158"/>
      <c r="F2" s="158"/>
      <c r="G2" s="158"/>
      <c r="H2" s="158"/>
      <c r="I2" s="158"/>
      <c r="J2" s="158"/>
      <c r="K2" s="158"/>
      <c r="L2" s="158"/>
      <c r="M2" s="157"/>
      <c r="N2" s="157"/>
      <c r="O2" s="157"/>
      <c r="P2" s="157"/>
      <c r="Q2" s="157"/>
      <c r="R2" s="157"/>
      <c r="S2" s="157"/>
      <c r="T2" s="157"/>
      <c r="U2" s="157"/>
      <c r="V2" s="157"/>
      <c r="W2" s="157"/>
      <c r="X2" s="157"/>
    </row>
    <row r="3" spans="1:24" s="21" customFormat="1" ht="45" x14ac:dyDescent="0.2">
      <c r="A3" s="26" t="s">
        <v>60</v>
      </c>
      <c r="B3" s="26" t="s">
        <v>61</v>
      </c>
      <c r="C3" s="17" t="s">
        <v>2</v>
      </c>
      <c r="D3" s="17" t="s">
        <v>4</v>
      </c>
      <c r="E3" s="17" t="s">
        <v>37</v>
      </c>
      <c r="F3" s="17" t="s">
        <v>62</v>
      </c>
      <c r="G3" s="17" t="s">
        <v>36</v>
      </c>
      <c r="H3" s="17" t="s">
        <v>59</v>
      </c>
      <c r="I3" s="18" t="s">
        <v>3</v>
      </c>
      <c r="J3" s="27" t="s">
        <v>27</v>
      </c>
      <c r="K3" s="28" t="s">
        <v>0</v>
      </c>
      <c r="L3" s="26" t="s">
        <v>5</v>
      </c>
      <c r="M3" s="41" t="s">
        <v>1</v>
      </c>
      <c r="N3" s="41" t="s">
        <v>1</v>
      </c>
      <c r="O3" s="41" t="s">
        <v>1</v>
      </c>
      <c r="P3" s="19" t="s">
        <v>1</v>
      </c>
      <c r="Q3" s="19" t="s">
        <v>1</v>
      </c>
      <c r="R3" s="19" t="s">
        <v>1</v>
      </c>
      <c r="S3" s="19" t="s">
        <v>1</v>
      </c>
      <c r="T3" s="19" t="s">
        <v>1</v>
      </c>
      <c r="U3" s="19" t="s">
        <v>1</v>
      </c>
      <c r="V3" s="19" t="s">
        <v>1</v>
      </c>
      <c r="W3" s="19" t="s">
        <v>1</v>
      </c>
      <c r="X3" s="19" t="s">
        <v>1</v>
      </c>
    </row>
    <row r="4" spans="1:24" ht="51.75" x14ac:dyDescent="0.25">
      <c r="A4" s="166">
        <v>1</v>
      </c>
      <c r="B4" s="167" t="s">
        <v>63</v>
      </c>
      <c r="C4" s="42">
        <v>1</v>
      </c>
      <c r="D4" s="43" t="s">
        <v>40</v>
      </c>
      <c r="E4" s="44" t="s">
        <v>64</v>
      </c>
      <c r="F4" s="45" t="s">
        <v>7</v>
      </c>
      <c r="G4" s="57" t="s">
        <v>53</v>
      </c>
      <c r="H4" s="45" t="s">
        <v>79</v>
      </c>
      <c r="I4" s="69">
        <v>32</v>
      </c>
      <c r="J4" s="34"/>
      <c r="K4" s="29">
        <f>J4-(SUM(M4:X4))</f>
        <v>0</v>
      </c>
      <c r="L4" s="30" t="str">
        <f>IF(K4&lt;0,"ATENÇÃO","OK")</f>
        <v>OK</v>
      </c>
      <c r="M4" s="33"/>
      <c r="N4" s="33"/>
      <c r="O4" s="33"/>
      <c r="P4" s="33"/>
      <c r="Q4" s="33"/>
      <c r="R4" s="33"/>
      <c r="S4" s="33"/>
      <c r="T4" s="33"/>
      <c r="U4" s="33"/>
      <c r="V4" s="33"/>
      <c r="W4" s="33"/>
      <c r="X4" s="33"/>
    </row>
    <row r="5" spans="1:24" ht="39" x14ac:dyDescent="0.25">
      <c r="A5" s="166"/>
      <c r="B5" s="168"/>
      <c r="C5" s="42">
        <v>2</v>
      </c>
      <c r="D5" s="46" t="s">
        <v>65</v>
      </c>
      <c r="E5" s="44" t="s">
        <v>64</v>
      </c>
      <c r="F5" s="45" t="s">
        <v>7</v>
      </c>
      <c r="G5" s="57" t="s">
        <v>53</v>
      </c>
      <c r="H5" s="45" t="s">
        <v>80</v>
      </c>
      <c r="I5" s="69">
        <v>72.209999999999994</v>
      </c>
      <c r="J5" s="34"/>
      <c r="K5" s="29">
        <f t="shared" ref="K5:K18" si="0">J5-(SUM(M5:X5))</f>
        <v>0</v>
      </c>
      <c r="L5" s="30" t="str">
        <f t="shared" ref="L5:L18" si="1">IF(K5&lt;0,"ATENÇÃO","OK")</f>
        <v>OK</v>
      </c>
      <c r="M5" s="33"/>
      <c r="N5" s="33"/>
      <c r="O5" s="33"/>
      <c r="P5" s="33"/>
      <c r="Q5" s="33"/>
      <c r="R5" s="33"/>
      <c r="S5" s="33"/>
      <c r="T5" s="33"/>
      <c r="U5" s="33"/>
      <c r="V5" s="33"/>
      <c r="W5" s="33"/>
      <c r="X5" s="33"/>
    </row>
    <row r="6" spans="1:24" ht="39" x14ac:dyDescent="0.25">
      <c r="A6" s="166"/>
      <c r="B6" s="168"/>
      <c r="C6" s="42">
        <v>3</v>
      </c>
      <c r="D6" s="46" t="s">
        <v>41</v>
      </c>
      <c r="E6" s="44" t="s">
        <v>64</v>
      </c>
      <c r="F6" s="45" t="s">
        <v>7</v>
      </c>
      <c r="G6" s="57" t="s">
        <v>53</v>
      </c>
      <c r="H6" s="45" t="s">
        <v>81</v>
      </c>
      <c r="I6" s="69">
        <v>71</v>
      </c>
      <c r="J6" s="35"/>
      <c r="K6" s="29">
        <f t="shared" si="0"/>
        <v>0</v>
      </c>
      <c r="L6" s="30" t="str">
        <f t="shared" si="1"/>
        <v>OK</v>
      </c>
      <c r="M6" s="33"/>
      <c r="N6" s="33"/>
      <c r="O6" s="33"/>
      <c r="P6" s="33"/>
      <c r="Q6" s="33"/>
      <c r="R6" s="33"/>
      <c r="S6" s="33"/>
      <c r="T6" s="33"/>
      <c r="U6" s="33"/>
      <c r="V6" s="33"/>
      <c r="W6" s="33"/>
      <c r="X6" s="33"/>
    </row>
    <row r="7" spans="1:24" ht="39" x14ac:dyDescent="0.25">
      <c r="A7" s="166"/>
      <c r="B7" s="168"/>
      <c r="C7" s="42">
        <v>4</v>
      </c>
      <c r="D7" s="46" t="s">
        <v>42</v>
      </c>
      <c r="E7" s="44" t="s">
        <v>64</v>
      </c>
      <c r="F7" s="45" t="s">
        <v>7</v>
      </c>
      <c r="G7" s="57" t="s">
        <v>53</v>
      </c>
      <c r="H7" s="45" t="s">
        <v>82</v>
      </c>
      <c r="I7" s="69">
        <v>76</v>
      </c>
      <c r="J7" s="35"/>
      <c r="K7" s="29">
        <f t="shared" si="0"/>
        <v>0</v>
      </c>
      <c r="L7" s="30" t="str">
        <f t="shared" si="1"/>
        <v>OK</v>
      </c>
      <c r="M7" s="33"/>
      <c r="N7" s="33"/>
      <c r="O7" s="33"/>
      <c r="P7" s="33"/>
      <c r="Q7" s="33"/>
      <c r="R7" s="33"/>
      <c r="S7" s="33"/>
      <c r="T7" s="33"/>
      <c r="U7" s="33"/>
      <c r="V7" s="33"/>
      <c r="W7" s="33"/>
      <c r="X7" s="33"/>
    </row>
    <row r="8" spans="1:24" ht="26.25" x14ac:dyDescent="0.25">
      <c r="A8" s="166"/>
      <c r="B8" s="168"/>
      <c r="C8" s="42">
        <v>5</v>
      </c>
      <c r="D8" s="47" t="s">
        <v>43</v>
      </c>
      <c r="E8" s="44" t="s">
        <v>64</v>
      </c>
      <c r="F8" s="45" t="s">
        <v>7</v>
      </c>
      <c r="G8" s="57" t="s">
        <v>53</v>
      </c>
      <c r="H8" s="45" t="s">
        <v>83</v>
      </c>
      <c r="I8" s="69">
        <v>107</v>
      </c>
      <c r="J8" s="35"/>
      <c r="K8" s="29">
        <f t="shared" si="0"/>
        <v>0</v>
      </c>
      <c r="L8" s="30" t="str">
        <f t="shared" si="1"/>
        <v>OK</v>
      </c>
      <c r="M8" s="33"/>
      <c r="N8" s="33"/>
      <c r="O8" s="33"/>
      <c r="P8" s="33"/>
      <c r="Q8" s="33"/>
      <c r="R8" s="33"/>
      <c r="S8" s="33"/>
      <c r="T8" s="33"/>
      <c r="U8" s="33"/>
      <c r="V8" s="33"/>
      <c r="W8" s="33"/>
      <c r="X8" s="33"/>
    </row>
    <row r="9" spans="1:24" ht="51.75" x14ac:dyDescent="0.25">
      <c r="A9" s="166"/>
      <c r="B9" s="168"/>
      <c r="C9" s="42">
        <v>6</v>
      </c>
      <c r="D9" s="47" t="s">
        <v>44</v>
      </c>
      <c r="E9" s="48" t="s">
        <v>66</v>
      </c>
      <c r="F9" s="45" t="s">
        <v>7</v>
      </c>
      <c r="G9" s="57" t="s">
        <v>53</v>
      </c>
      <c r="H9" s="45" t="s">
        <v>84</v>
      </c>
      <c r="I9" s="69">
        <v>49.21</v>
      </c>
      <c r="J9" s="35"/>
      <c r="K9" s="29">
        <f t="shared" si="0"/>
        <v>0</v>
      </c>
      <c r="L9" s="30" t="str">
        <f t="shared" si="1"/>
        <v>OK</v>
      </c>
      <c r="M9" s="33"/>
      <c r="N9" s="33"/>
      <c r="O9" s="33"/>
      <c r="P9" s="33"/>
      <c r="Q9" s="33"/>
      <c r="R9" s="33"/>
      <c r="S9" s="33"/>
      <c r="T9" s="33"/>
      <c r="U9" s="33"/>
      <c r="V9" s="33"/>
      <c r="W9" s="33"/>
      <c r="X9" s="33"/>
    </row>
    <row r="10" spans="1:24" ht="51.75" x14ac:dyDescent="0.25">
      <c r="A10" s="166"/>
      <c r="B10" s="168"/>
      <c r="C10" s="42">
        <v>7</v>
      </c>
      <c r="D10" s="47" t="s">
        <v>45</v>
      </c>
      <c r="E10" s="48" t="s">
        <v>64</v>
      </c>
      <c r="F10" s="45" t="s">
        <v>7</v>
      </c>
      <c r="G10" s="57" t="s">
        <v>53</v>
      </c>
      <c r="H10" s="45" t="s">
        <v>85</v>
      </c>
      <c r="I10" s="69">
        <v>30</v>
      </c>
      <c r="J10" s="35"/>
      <c r="K10" s="29">
        <f t="shared" si="0"/>
        <v>0</v>
      </c>
      <c r="L10" s="30" t="str">
        <f t="shared" si="1"/>
        <v>OK</v>
      </c>
      <c r="M10" s="33"/>
      <c r="N10" s="33"/>
      <c r="O10" s="33"/>
      <c r="P10" s="33"/>
      <c r="Q10" s="33"/>
      <c r="R10" s="33"/>
      <c r="S10" s="33"/>
      <c r="T10" s="33"/>
      <c r="U10" s="33"/>
      <c r="V10" s="33"/>
      <c r="W10" s="33"/>
      <c r="X10" s="33"/>
    </row>
    <row r="11" spans="1:24" ht="26.25" x14ac:dyDescent="0.25">
      <c r="A11" s="166"/>
      <c r="B11" s="168"/>
      <c r="C11" s="42">
        <v>8</v>
      </c>
      <c r="D11" s="47" t="s">
        <v>46</v>
      </c>
      <c r="E11" s="48" t="s">
        <v>64</v>
      </c>
      <c r="F11" s="45" t="s">
        <v>7</v>
      </c>
      <c r="G11" s="57" t="s">
        <v>53</v>
      </c>
      <c r="H11" s="45" t="s">
        <v>86</v>
      </c>
      <c r="I11" s="69">
        <v>77</v>
      </c>
      <c r="J11" s="35"/>
      <c r="K11" s="29">
        <f t="shared" si="0"/>
        <v>0</v>
      </c>
      <c r="L11" s="30" t="str">
        <f t="shared" si="1"/>
        <v>OK</v>
      </c>
      <c r="M11" s="33"/>
      <c r="N11" s="33"/>
      <c r="O11" s="33"/>
      <c r="P11" s="33"/>
      <c r="Q11" s="33"/>
      <c r="R11" s="33"/>
      <c r="S11" s="33"/>
      <c r="T11" s="33"/>
      <c r="U11" s="33"/>
      <c r="V11" s="33"/>
      <c r="W11" s="33"/>
      <c r="X11" s="33"/>
    </row>
    <row r="12" spans="1:24" ht="39" x14ac:dyDescent="0.25">
      <c r="A12" s="166"/>
      <c r="B12" s="169"/>
      <c r="C12" s="42">
        <v>9</v>
      </c>
      <c r="D12" s="47" t="s">
        <v>47</v>
      </c>
      <c r="E12" s="48" t="s">
        <v>64</v>
      </c>
      <c r="F12" s="45" t="s">
        <v>7</v>
      </c>
      <c r="G12" s="57" t="s">
        <v>53</v>
      </c>
      <c r="H12" s="45" t="s">
        <v>87</v>
      </c>
      <c r="I12" s="69">
        <v>119</v>
      </c>
      <c r="J12" s="35"/>
      <c r="K12" s="29">
        <f t="shared" si="0"/>
        <v>0</v>
      </c>
      <c r="L12" s="30" t="str">
        <f t="shared" si="1"/>
        <v>OK</v>
      </c>
      <c r="M12" s="33"/>
      <c r="N12" s="33"/>
      <c r="O12" s="33"/>
      <c r="P12" s="33"/>
      <c r="Q12" s="33"/>
      <c r="R12" s="33"/>
      <c r="S12" s="33"/>
      <c r="T12" s="33"/>
      <c r="U12" s="33"/>
      <c r="V12" s="33"/>
      <c r="W12" s="33"/>
      <c r="X12" s="33"/>
    </row>
    <row r="13" spans="1:24" ht="64.5" x14ac:dyDescent="0.25">
      <c r="A13" s="49">
        <v>2</v>
      </c>
      <c r="B13" s="50" t="s">
        <v>67</v>
      </c>
      <c r="C13" s="51">
        <v>10</v>
      </c>
      <c r="D13" s="52" t="s">
        <v>68</v>
      </c>
      <c r="E13" s="53" t="s">
        <v>69</v>
      </c>
      <c r="F13" s="54" t="s">
        <v>7</v>
      </c>
      <c r="G13" s="54" t="s">
        <v>54</v>
      </c>
      <c r="H13" s="54" t="s">
        <v>88</v>
      </c>
      <c r="I13" s="70">
        <v>19.73</v>
      </c>
      <c r="J13" s="35"/>
      <c r="K13" s="29">
        <f t="shared" si="0"/>
        <v>0</v>
      </c>
      <c r="L13" s="30" t="str">
        <f t="shared" si="1"/>
        <v>OK</v>
      </c>
      <c r="M13" s="33"/>
      <c r="N13" s="33"/>
      <c r="O13" s="33"/>
      <c r="P13" s="33"/>
      <c r="Q13" s="33"/>
      <c r="R13" s="33"/>
      <c r="S13" s="33"/>
      <c r="T13" s="33"/>
      <c r="U13" s="33"/>
      <c r="V13" s="33"/>
      <c r="W13" s="33"/>
      <c r="X13" s="33"/>
    </row>
    <row r="14" spans="1:24" ht="64.5" x14ac:dyDescent="0.25">
      <c r="A14" s="55">
        <v>3</v>
      </c>
      <c r="B14" s="56" t="s">
        <v>70</v>
      </c>
      <c r="C14" s="42">
        <v>11</v>
      </c>
      <c r="D14" s="46" t="s">
        <v>71</v>
      </c>
      <c r="E14" s="44" t="s">
        <v>52</v>
      </c>
      <c r="F14" s="57" t="s">
        <v>7</v>
      </c>
      <c r="G14" s="57" t="s">
        <v>54</v>
      </c>
      <c r="H14" s="57" t="s">
        <v>89</v>
      </c>
      <c r="I14" s="71">
        <v>39.04</v>
      </c>
      <c r="J14" s="35"/>
      <c r="K14" s="29">
        <f t="shared" si="0"/>
        <v>0</v>
      </c>
      <c r="L14" s="30" t="str">
        <f t="shared" si="1"/>
        <v>OK</v>
      </c>
      <c r="M14" s="33"/>
      <c r="N14" s="33"/>
      <c r="O14" s="33"/>
      <c r="P14" s="33"/>
      <c r="Q14" s="33"/>
      <c r="R14" s="33"/>
      <c r="S14" s="33"/>
      <c r="T14" s="33"/>
      <c r="U14" s="33"/>
      <c r="V14" s="33"/>
      <c r="W14" s="33"/>
      <c r="X14" s="33"/>
    </row>
    <row r="15" spans="1:24" ht="26.25" x14ac:dyDescent="0.25">
      <c r="A15" s="162">
        <v>4</v>
      </c>
      <c r="B15" s="164" t="s">
        <v>72</v>
      </c>
      <c r="C15" s="51">
        <v>12</v>
      </c>
      <c r="D15" s="58" t="s">
        <v>48</v>
      </c>
      <c r="E15" s="59" t="s">
        <v>73</v>
      </c>
      <c r="F15" s="60" t="s">
        <v>51</v>
      </c>
      <c r="G15" s="60" t="s">
        <v>77</v>
      </c>
      <c r="H15" s="60" t="s">
        <v>90</v>
      </c>
      <c r="I15" s="70">
        <v>10.39</v>
      </c>
      <c r="J15" s="35"/>
      <c r="K15" s="29">
        <f t="shared" si="0"/>
        <v>0</v>
      </c>
      <c r="L15" s="30" t="str">
        <f t="shared" si="1"/>
        <v>OK</v>
      </c>
      <c r="M15" s="33"/>
      <c r="N15" s="33"/>
      <c r="O15" s="33"/>
      <c r="P15" s="33"/>
      <c r="Q15" s="33"/>
      <c r="R15" s="33"/>
      <c r="S15" s="33"/>
      <c r="T15" s="33"/>
      <c r="U15" s="33"/>
      <c r="V15" s="33"/>
      <c r="W15" s="33"/>
      <c r="X15" s="33"/>
    </row>
    <row r="16" spans="1:24" ht="115.5" x14ac:dyDescent="0.25">
      <c r="A16" s="163"/>
      <c r="B16" s="165"/>
      <c r="C16" s="61">
        <v>13</v>
      </c>
      <c r="D16" s="62" t="s">
        <v>49</v>
      </c>
      <c r="E16" s="63" t="s">
        <v>73</v>
      </c>
      <c r="F16" s="64" t="s">
        <v>51</v>
      </c>
      <c r="G16" s="64" t="s">
        <v>54</v>
      </c>
      <c r="H16" s="64" t="s">
        <v>91</v>
      </c>
      <c r="I16" s="72">
        <v>87.96</v>
      </c>
      <c r="J16" s="35"/>
      <c r="K16" s="29">
        <f t="shared" si="0"/>
        <v>0</v>
      </c>
      <c r="L16" s="30" t="str">
        <f t="shared" si="1"/>
        <v>OK</v>
      </c>
      <c r="M16" s="33"/>
      <c r="N16" s="33"/>
      <c r="O16" s="33"/>
      <c r="P16" s="33"/>
      <c r="Q16" s="33"/>
      <c r="R16" s="33"/>
      <c r="S16" s="33"/>
      <c r="T16" s="33"/>
      <c r="U16" s="33"/>
      <c r="V16" s="33"/>
      <c r="W16" s="33"/>
      <c r="X16" s="33"/>
    </row>
    <row r="17" spans="1:24" ht="63.75" x14ac:dyDescent="0.25">
      <c r="A17" s="154">
        <v>5</v>
      </c>
      <c r="B17" s="155" t="s">
        <v>72</v>
      </c>
      <c r="C17" s="65">
        <v>14</v>
      </c>
      <c r="D17" s="66" t="s">
        <v>74</v>
      </c>
      <c r="E17" s="44" t="s">
        <v>75</v>
      </c>
      <c r="F17" s="67" t="s">
        <v>50</v>
      </c>
      <c r="G17" s="67" t="s">
        <v>78</v>
      </c>
      <c r="H17" s="67" t="s">
        <v>92</v>
      </c>
      <c r="I17" s="71">
        <v>10.26</v>
      </c>
      <c r="J17" s="35"/>
      <c r="K17" s="29">
        <f t="shared" si="0"/>
        <v>0</v>
      </c>
      <c r="L17" s="30" t="str">
        <f t="shared" si="1"/>
        <v>OK</v>
      </c>
      <c r="M17" s="33"/>
      <c r="N17" s="33"/>
      <c r="O17" s="33"/>
      <c r="P17" s="33"/>
      <c r="Q17" s="33"/>
      <c r="R17" s="33"/>
      <c r="S17" s="33"/>
      <c r="T17" s="33"/>
      <c r="U17" s="33"/>
      <c r="V17" s="33"/>
      <c r="W17" s="33"/>
      <c r="X17" s="33"/>
    </row>
    <row r="18" spans="1:24" ht="38.25" x14ac:dyDescent="0.25">
      <c r="A18" s="154"/>
      <c r="B18" s="156"/>
      <c r="C18" s="65">
        <v>15</v>
      </c>
      <c r="D18" s="66" t="s">
        <v>76</v>
      </c>
      <c r="E18" s="44" t="s">
        <v>75</v>
      </c>
      <c r="F18" s="67" t="s">
        <v>51</v>
      </c>
      <c r="G18" s="67" t="s">
        <v>78</v>
      </c>
      <c r="H18" s="68" t="s">
        <v>93</v>
      </c>
      <c r="I18" s="71">
        <v>66.400000000000006</v>
      </c>
      <c r="J18" s="35"/>
      <c r="K18" s="29">
        <f t="shared" si="0"/>
        <v>0</v>
      </c>
      <c r="L18" s="30" t="str">
        <f t="shared" si="1"/>
        <v>OK</v>
      </c>
      <c r="M18" s="33"/>
      <c r="N18" s="33"/>
      <c r="O18" s="33"/>
      <c r="P18" s="33"/>
      <c r="Q18" s="33"/>
      <c r="R18" s="33"/>
      <c r="S18" s="33"/>
      <c r="T18" s="33"/>
      <c r="U18" s="33"/>
      <c r="V18" s="33"/>
      <c r="W18" s="33"/>
      <c r="X18" s="33"/>
    </row>
  </sheetData>
  <mergeCells count="22">
    <mergeCell ref="X1:X2"/>
    <mergeCell ref="A2:L2"/>
    <mergeCell ref="A15:A16"/>
    <mergeCell ref="B15:B16"/>
    <mergeCell ref="A17:A18"/>
    <mergeCell ref="B17:B18"/>
    <mergeCell ref="U1:U2"/>
    <mergeCell ref="V1:V2"/>
    <mergeCell ref="W1:W2"/>
    <mergeCell ref="Q1:Q2"/>
    <mergeCell ref="R1:R2"/>
    <mergeCell ref="S1:S2"/>
    <mergeCell ref="T1:T2"/>
    <mergeCell ref="A4:A12"/>
    <mergeCell ref="B4:B12"/>
    <mergeCell ref="O1:O2"/>
    <mergeCell ref="P1:P2"/>
    <mergeCell ref="A1:C1"/>
    <mergeCell ref="M1:M2"/>
    <mergeCell ref="N1:N2"/>
    <mergeCell ref="D1:F1"/>
    <mergeCell ref="G1:L1"/>
  </mergeCells>
  <conditionalFormatting sqref="M4 M5:O18">
    <cfRule type="cellIs" dxfId="20" priority="4" stopIfTrue="1" operator="greaterThan">
      <formula>0</formula>
    </cfRule>
    <cfRule type="cellIs" dxfId="19" priority="5" stopIfTrue="1" operator="greaterThan">
      <formula>0</formula>
    </cfRule>
    <cfRule type="cellIs" dxfId="18" priority="6" stopIfTrue="1" operator="greaterThan">
      <formula>0</formula>
    </cfRule>
  </conditionalFormatting>
  <conditionalFormatting sqref="N4:O4">
    <cfRule type="cellIs" dxfId="17" priority="1" stopIfTrue="1" operator="greaterThan">
      <formula>0</formula>
    </cfRule>
    <cfRule type="cellIs" dxfId="16" priority="2" stopIfTrue="1" operator="greaterThan">
      <formula>0</formula>
    </cfRule>
    <cfRule type="cellIs" dxfId="15" priority="3" stopIfTrue="1" operator="greaterThan">
      <formula>0</formula>
    </cfRule>
  </conditionalFormatting>
  <conditionalFormatting sqref="P5:X18">
    <cfRule type="cellIs" dxfId="14" priority="10" stopIfTrue="1" operator="greaterThan">
      <formula>0</formula>
    </cfRule>
    <cfRule type="cellIs" dxfId="13" priority="11" stopIfTrue="1" operator="greaterThan">
      <formula>0</formula>
    </cfRule>
    <cfRule type="cellIs" dxfId="12" priority="12" stopIfTrue="1" operator="greaterThan">
      <formula>0</formula>
    </cfRule>
  </conditionalFormatting>
  <conditionalFormatting sqref="P4:X4">
    <cfRule type="cellIs" dxfId="11" priority="7" stopIfTrue="1" operator="greaterThan">
      <formula>0</formula>
    </cfRule>
    <cfRule type="cellIs" dxfId="10" priority="8" stopIfTrue="1" operator="greaterThan">
      <formula>0</formula>
    </cfRule>
    <cfRule type="cellIs" dxfId="9" priority="9" stopIfTrue="1" operator="greaterThan">
      <formula>0</formula>
    </cfRule>
  </conditionalFormatting>
  <pageMargins left="0.511811024" right="0.511811024" top="0.78740157499999996" bottom="0.78740157499999996" header="0.31496062000000002" footer="0.31496062000000002"/>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abSelected="1" zoomScale="80" zoomScaleNormal="80" workbookViewId="0">
      <selection activeCell="F32" sqref="F32"/>
    </sheetView>
  </sheetViews>
  <sheetFormatPr defaultColWidth="9.7109375" defaultRowHeight="15" x14ac:dyDescent="0.25"/>
  <cols>
    <col min="1" max="1" width="10.5703125" style="1" customWidth="1"/>
    <col min="2" max="2" width="22.7109375" style="1" customWidth="1"/>
    <col min="3" max="3" width="7.140625" style="98" customWidth="1"/>
    <col min="4" max="4" width="54.7109375" style="1" customWidth="1"/>
    <col min="5" max="5" width="12.28515625" style="1" customWidth="1"/>
    <col min="6" max="6" width="14.85546875" style="1" customWidth="1"/>
    <col min="7" max="7" width="12.5703125" style="1" customWidth="1"/>
    <col min="8" max="8" width="12.7109375" style="121" bestFit="1" customWidth="1"/>
    <col min="9" max="9" width="15" style="23" customWidth="1"/>
    <col min="10" max="10" width="13.28515625" style="99" customWidth="1"/>
    <col min="11" max="11" width="15" style="24" bestFit="1" customWidth="1"/>
    <col min="12" max="12" width="16.5703125" style="20" bestFit="1" customWidth="1"/>
    <col min="13" max="13" width="18.85546875" style="20" bestFit="1" customWidth="1"/>
    <col min="14" max="16384" width="9.7109375" style="20"/>
  </cols>
  <sheetData>
    <row r="1" spans="1:13" ht="30.75" customHeight="1" x14ac:dyDescent="0.25">
      <c r="A1" s="139" t="s">
        <v>55</v>
      </c>
      <c r="B1" s="139"/>
      <c r="C1" s="139"/>
      <c r="D1" s="139" t="s">
        <v>39</v>
      </c>
      <c r="E1" s="139"/>
      <c r="F1" s="139"/>
      <c r="G1" s="139"/>
      <c r="H1" s="139"/>
      <c r="I1" s="182" t="s">
        <v>57</v>
      </c>
      <c r="J1" s="182"/>
      <c r="K1" s="182"/>
      <c r="L1" s="182"/>
      <c r="M1" s="182"/>
    </row>
    <row r="2" spans="1:13" ht="24.75" customHeight="1" x14ac:dyDescent="0.25">
      <c r="A2" s="139" t="s">
        <v>35</v>
      </c>
      <c r="B2" s="139"/>
      <c r="C2" s="139"/>
      <c r="D2" s="139"/>
      <c r="E2" s="139"/>
      <c r="F2" s="139"/>
      <c r="G2" s="139"/>
      <c r="H2" s="139"/>
      <c r="I2" s="139"/>
      <c r="J2" s="139"/>
      <c r="K2" s="139"/>
      <c r="L2" s="139"/>
      <c r="M2" s="139"/>
    </row>
    <row r="3" spans="1:13" s="21" customFormat="1" ht="45" x14ac:dyDescent="0.2">
      <c r="A3" s="87" t="s">
        <v>60</v>
      </c>
      <c r="B3" s="87" t="s">
        <v>61</v>
      </c>
      <c r="C3" s="88" t="s">
        <v>2</v>
      </c>
      <c r="D3" s="88" t="s">
        <v>4</v>
      </c>
      <c r="E3" s="88" t="s">
        <v>37</v>
      </c>
      <c r="F3" s="88" t="s">
        <v>62</v>
      </c>
      <c r="G3" s="88" t="s">
        <v>36</v>
      </c>
      <c r="H3" s="116" t="s">
        <v>3</v>
      </c>
      <c r="I3" s="89" t="s">
        <v>27</v>
      </c>
      <c r="J3" s="90" t="s">
        <v>34</v>
      </c>
      <c r="K3" s="87" t="s">
        <v>26</v>
      </c>
      <c r="L3" s="122" t="s">
        <v>28</v>
      </c>
      <c r="M3" s="122" t="s">
        <v>29</v>
      </c>
    </row>
    <row r="4" spans="1:13" ht="75" x14ac:dyDescent="0.25">
      <c r="A4" s="150">
        <v>1</v>
      </c>
      <c r="B4" s="151" t="s">
        <v>63</v>
      </c>
      <c r="C4" s="93">
        <v>1</v>
      </c>
      <c r="D4" s="100" t="s">
        <v>40</v>
      </c>
      <c r="E4" s="101" t="s">
        <v>64</v>
      </c>
      <c r="F4" s="102" t="s">
        <v>7</v>
      </c>
      <c r="G4" s="93" t="s">
        <v>53</v>
      </c>
      <c r="H4" s="117">
        <v>32</v>
      </c>
      <c r="I4" s="137">
        <f>REITORIA_PROEX!J4+REITORIA_COVEST!J4+MUSEU!J4+ESAG!J4+CEART!J4+FAED!J4+CEAD!J4+CEFID!J4+CAV!J4+CCT!J4+CEPLAN!J4+CEO!J4+CEAVI!J4+CERES!J4</f>
        <v>50</v>
      </c>
      <c r="J4" s="94">
        <f>(REITORIA_PROEX!J4-REITORIA_PROEX!K4)+(REITORIA_COVEST!J4-REITORIA_COVEST!K4)+(MUSEU!J4-MUSEU!K4)+(ESAG!J4-ESAG!K4)+(CEART!J4-CEART!K4)+(FAED!J4-FAED!K4)+(CEAD!J4-CEAD!K4)+(CEFID!J4-CEFID!K4)+(CAV!J4-CAV!K4)+(CCT!J4-CCT!K4)+(CEPLAN!J4-CEPLAN!K4)+(CEO!J4-CEO!K4)+(CEAVI!J4-CEAVI!K4)+(CERES!J4-CERES!K4)</f>
        <v>0</v>
      </c>
      <c r="K4" s="123">
        <f>I4-J4</f>
        <v>50</v>
      </c>
      <c r="L4" s="31">
        <f>H4*I4</f>
        <v>1600</v>
      </c>
      <c r="M4" s="32">
        <f>H4*J4</f>
        <v>0</v>
      </c>
    </row>
    <row r="5" spans="1:13" ht="60" x14ac:dyDescent="0.25">
      <c r="A5" s="150"/>
      <c r="B5" s="152"/>
      <c r="C5" s="93">
        <v>2</v>
      </c>
      <c r="D5" s="103" t="s">
        <v>65</v>
      </c>
      <c r="E5" s="101" t="s">
        <v>64</v>
      </c>
      <c r="F5" s="102" t="s">
        <v>7</v>
      </c>
      <c r="G5" s="93" t="s">
        <v>53</v>
      </c>
      <c r="H5" s="117">
        <v>72.209999999999994</v>
      </c>
      <c r="I5" s="137">
        <f>REITORIA_PROEX!J5+REITORIA_COVEST!J5+MUSEU!J5+ESAG!J5+CEART!J5+FAED!J5+CEAD!J5+CEFID!J5+CAV!J5+CCT!J5+CEPLAN!J5+CEO!J5+CEAVI!J5+CERES!J5</f>
        <v>50</v>
      </c>
      <c r="J5" s="94">
        <f>(REITORIA_PROEX!J5-REITORIA_PROEX!K5)+(REITORIA_COVEST!J5-REITORIA_COVEST!K5)+(MUSEU!J5-MUSEU!K5)+(ESAG!J5-ESAG!K5)+(CEART!J5-CEART!K5)+(FAED!J5-FAED!K5)+(CEAD!J5-CEAD!K5)+(CEFID!J5-CEFID!K5)+(CAV!J5-CAV!K5)+(CCT!J5-CCT!K5)+(CEPLAN!J5-CEPLAN!K5)+(CEO!J5-CEO!K5)+(CEAVI!J5-CEAVI!K5)+(CERES!J5-CERES!K5)</f>
        <v>0</v>
      </c>
      <c r="K5" s="123">
        <f t="shared" ref="K5:K18" si="0">I5-J5</f>
        <v>50</v>
      </c>
      <c r="L5" s="31">
        <f t="shared" ref="L5:L18" si="1">H5*I5</f>
        <v>3610.4999999999995</v>
      </c>
      <c r="M5" s="32">
        <f t="shared" ref="M5:M18" si="2">H5*J5</f>
        <v>0</v>
      </c>
    </row>
    <row r="6" spans="1:13" ht="60" x14ac:dyDescent="0.25">
      <c r="A6" s="150"/>
      <c r="B6" s="152"/>
      <c r="C6" s="93">
        <v>3</v>
      </c>
      <c r="D6" s="103" t="s">
        <v>41</v>
      </c>
      <c r="E6" s="101" t="s">
        <v>64</v>
      </c>
      <c r="F6" s="102" t="s">
        <v>7</v>
      </c>
      <c r="G6" s="93" t="s">
        <v>53</v>
      </c>
      <c r="H6" s="117">
        <v>71</v>
      </c>
      <c r="I6" s="137">
        <f>REITORIA_PROEX!J6+REITORIA_COVEST!J6+MUSEU!J6+ESAG!J6+CEART!J6+FAED!J6+CEAD!J6+CEFID!J6+CAV!J6+CCT!J6+CEPLAN!J6+CEO!J6+CEAVI!J6+CERES!J6</f>
        <v>54</v>
      </c>
      <c r="J6" s="94">
        <f>(REITORIA_PROEX!J6-REITORIA_PROEX!K6)+(REITORIA_COVEST!J6-REITORIA_COVEST!K6)+(MUSEU!J6-MUSEU!K6)+(ESAG!J6-ESAG!K6)+(CEART!J6-CEART!K6)+(FAED!J6-FAED!K6)+(CEAD!J6-CEAD!K6)+(CEFID!J6-CEFID!K6)+(CAV!J6-CAV!K6)+(CCT!J6-CCT!K6)+(CEPLAN!J6-CEPLAN!K6)+(CEO!J6-CEO!K6)+(CEAVI!J6-CEAVI!K6)+(CERES!J6-CERES!K6)</f>
        <v>0</v>
      </c>
      <c r="K6" s="123">
        <f t="shared" si="0"/>
        <v>54</v>
      </c>
      <c r="L6" s="31">
        <f t="shared" si="1"/>
        <v>3834</v>
      </c>
      <c r="M6" s="32">
        <f t="shared" si="2"/>
        <v>0</v>
      </c>
    </row>
    <row r="7" spans="1:13" ht="45" x14ac:dyDescent="0.25">
      <c r="A7" s="150"/>
      <c r="B7" s="152"/>
      <c r="C7" s="93">
        <v>4</v>
      </c>
      <c r="D7" s="103" t="s">
        <v>42</v>
      </c>
      <c r="E7" s="101" t="s">
        <v>64</v>
      </c>
      <c r="F7" s="102" t="s">
        <v>7</v>
      </c>
      <c r="G7" s="93" t="s">
        <v>53</v>
      </c>
      <c r="H7" s="117">
        <v>76</v>
      </c>
      <c r="I7" s="137">
        <f>REITORIA_PROEX!J7+REITORIA_COVEST!J7+MUSEU!J7+ESAG!J7+CEART!J7+FAED!J7+CEAD!J7+CEFID!J7+CAV!J7+CCT!J7+CEPLAN!J7+CEO!J7+CEAVI!J7+CERES!J7</f>
        <v>25</v>
      </c>
      <c r="J7" s="94">
        <f>(REITORIA_PROEX!J7-REITORIA_PROEX!K7)+(REITORIA_COVEST!J7-REITORIA_COVEST!K7)+(MUSEU!J7-MUSEU!K7)+(ESAG!J7-ESAG!K7)+(CEART!J7-CEART!K7)+(FAED!J7-FAED!K7)+(CEAD!J7-CEAD!K7)+(CEFID!J7-CEFID!K7)+(CAV!J7-CAV!K7)+(CCT!J7-CCT!K7)+(CEPLAN!J7-CEPLAN!K7)+(CEO!J7-CEO!K7)+(CEAVI!J7-CEAVI!K7)+(CERES!J7-CERES!K7)</f>
        <v>10</v>
      </c>
      <c r="K7" s="123">
        <f t="shared" si="0"/>
        <v>15</v>
      </c>
      <c r="L7" s="31">
        <f t="shared" si="1"/>
        <v>1900</v>
      </c>
      <c r="M7" s="32">
        <f t="shared" si="2"/>
        <v>760</v>
      </c>
    </row>
    <row r="8" spans="1:13" ht="45" x14ac:dyDescent="0.25">
      <c r="A8" s="150"/>
      <c r="B8" s="152"/>
      <c r="C8" s="93">
        <v>5</v>
      </c>
      <c r="D8" s="104" t="s">
        <v>43</v>
      </c>
      <c r="E8" s="101" t="s">
        <v>64</v>
      </c>
      <c r="F8" s="102" t="s">
        <v>7</v>
      </c>
      <c r="G8" s="93" t="s">
        <v>53</v>
      </c>
      <c r="H8" s="117">
        <v>107</v>
      </c>
      <c r="I8" s="137">
        <f>REITORIA_PROEX!J8+REITORIA_COVEST!J8+MUSEU!J8+ESAG!J8+CEART!J8+FAED!J8+CEAD!J8+CEFID!J8+CAV!J8+CCT!J8+CEPLAN!J8+CEO!J8+CEAVI!J8+CERES!J8</f>
        <v>24</v>
      </c>
      <c r="J8" s="94">
        <f>(REITORIA_PROEX!J8-REITORIA_PROEX!K8)+(REITORIA_COVEST!J8-REITORIA_COVEST!K8)+(MUSEU!J8-MUSEU!K8)+(ESAG!J8-ESAG!K8)+(CEART!J8-CEART!K8)+(FAED!J8-FAED!K8)+(CEAD!J8-CEAD!K8)+(CEFID!J8-CEFID!K8)+(CAV!J8-CAV!K8)+(CCT!J8-CCT!K8)+(CEPLAN!J8-CEPLAN!K8)+(CEO!J8-CEO!K8)+(CEAVI!J8-CEAVI!K8)+(CERES!J8-CERES!K8)</f>
        <v>4</v>
      </c>
      <c r="K8" s="123">
        <f t="shared" si="0"/>
        <v>20</v>
      </c>
      <c r="L8" s="31">
        <f t="shared" si="1"/>
        <v>2568</v>
      </c>
      <c r="M8" s="32">
        <f t="shared" si="2"/>
        <v>428</v>
      </c>
    </row>
    <row r="9" spans="1:13" ht="75" x14ac:dyDescent="0.25">
      <c r="A9" s="150"/>
      <c r="B9" s="152"/>
      <c r="C9" s="93">
        <v>6</v>
      </c>
      <c r="D9" s="104" t="s">
        <v>44</v>
      </c>
      <c r="E9" s="105" t="s">
        <v>66</v>
      </c>
      <c r="F9" s="102" t="s">
        <v>7</v>
      </c>
      <c r="G9" s="93" t="s">
        <v>53</v>
      </c>
      <c r="H9" s="117">
        <v>49.21</v>
      </c>
      <c r="I9" s="137">
        <f>REITORIA_PROEX!J9+REITORIA_COVEST!J9+MUSEU!J9+ESAG!J9+CEART!J9+FAED!J9+CEAD!J9+CEFID!J9+CAV!J9+CCT!J9+CEPLAN!J9+CEO!J9+CEAVI!J9+CERES!J9</f>
        <v>50</v>
      </c>
      <c r="J9" s="94">
        <f>(REITORIA_PROEX!J9-REITORIA_PROEX!K9)+(REITORIA_COVEST!J9-REITORIA_COVEST!K9)+(MUSEU!J9-MUSEU!K9)+(ESAG!J9-ESAG!K9)+(CEART!J9-CEART!K9)+(FAED!J9-FAED!K9)+(CEAD!J9-CEAD!K9)+(CEFID!J9-CEFID!K9)+(CAV!J9-CAV!K9)+(CCT!J9-CCT!K9)+(CEPLAN!J9-CEPLAN!K9)+(CEO!J9-CEO!K9)+(CEAVI!J9-CEAVI!K9)+(CERES!J9-CERES!K9)</f>
        <v>0</v>
      </c>
      <c r="K9" s="123">
        <f t="shared" si="0"/>
        <v>50</v>
      </c>
      <c r="L9" s="31">
        <f t="shared" si="1"/>
        <v>2460.5</v>
      </c>
      <c r="M9" s="32">
        <f t="shared" si="2"/>
        <v>0</v>
      </c>
    </row>
    <row r="10" spans="1:13" ht="75" x14ac:dyDescent="0.25">
      <c r="A10" s="150"/>
      <c r="B10" s="152"/>
      <c r="C10" s="93">
        <v>7</v>
      </c>
      <c r="D10" s="104" t="s">
        <v>45</v>
      </c>
      <c r="E10" s="105" t="s">
        <v>64</v>
      </c>
      <c r="F10" s="102" t="s">
        <v>7</v>
      </c>
      <c r="G10" s="93" t="s">
        <v>53</v>
      </c>
      <c r="H10" s="117">
        <v>30</v>
      </c>
      <c r="I10" s="137">
        <f>REITORIA_PROEX!J10+REITORIA_COVEST!J10+MUSEU!J10+ESAG!J10+CEART!J10+FAED!J10+CEAD!J10+CEFID!J10+CAV!J10+CCT!J10+CEPLAN!J10+CEO!J10+CEAVI!J10+CERES!J10</f>
        <v>250</v>
      </c>
      <c r="J10" s="94">
        <f>(REITORIA_PROEX!J10-REITORIA_PROEX!K10)+(REITORIA_COVEST!J10-REITORIA_COVEST!K10)+(MUSEU!J10-MUSEU!K10)+(ESAG!J10-ESAG!K10)+(CEART!J10-CEART!K10)+(FAED!J10-FAED!K10)+(CEAD!J10-CEAD!K10)+(CEFID!J10-CEFID!K10)+(CAV!J10-CAV!K10)+(CCT!J10-CCT!K10)+(CEPLAN!J10-CEPLAN!K10)+(CEO!J10-CEO!K10)+(CEAVI!J10-CEAVI!K10)+(CERES!J10-CERES!K10)</f>
        <v>0</v>
      </c>
      <c r="K10" s="123">
        <f t="shared" si="0"/>
        <v>250</v>
      </c>
      <c r="L10" s="31">
        <f t="shared" si="1"/>
        <v>7500</v>
      </c>
      <c r="M10" s="32">
        <f t="shared" si="2"/>
        <v>0</v>
      </c>
    </row>
    <row r="11" spans="1:13" ht="45" x14ac:dyDescent="0.25">
      <c r="A11" s="150"/>
      <c r="B11" s="152"/>
      <c r="C11" s="93">
        <v>8</v>
      </c>
      <c r="D11" s="104" t="s">
        <v>46</v>
      </c>
      <c r="E11" s="105" t="s">
        <v>64</v>
      </c>
      <c r="F11" s="102" t="s">
        <v>7</v>
      </c>
      <c r="G11" s="93" t="s">
        <v>53</v>
      </c>
      <c r="H11" s="117">
        <v>77</v>
      </c>
      <c r="I11" s="137">
        <f>REITORIA_PROEX!J11+REITORIA_COVEST!J11+MUSEU!J11+ESAG!J11+CEART!J11+FAED!J11+CEAD!J11+CEFID!J11+CAV!J11+CCT!J11+CEPLAN!J11+CEO!J11+CEAVI!J11+CERES!J11</f>
        <v>16</v>
      </c>
      <c r="J11" s="94">
        <f>(REITORIA_PROEX!J11-REITORIA_PROEX!K11)+(REITORIA_COVEST!J11-REITORIA_COVEST!K11)+(MUSEU!J11-MUSEU!K11)+(ESAG!J11-ESAG!K11)+(CEART!J11-CEART!K11)+(FAED!J11-FAED!K11)+(CEAD!J11-CEAD!K11)+(CEFID!J11-CEFID!K11)+(CAV!J11-CAV!K11)+(CCT!J11-CCT!K11)+(CEPLAN!J11-CEPLAN!K11)+(CEO!J11-CEO!K11)+(CEAVI!J11-CEAVI!K11)+(CERES!J11-CERES!K11)</f>
        <v>0</v>
      </c>
      <c r="K11" s="123">
        <f t="shared" si="0"/>
        <v>16</v>
      </c>
      <c r="L11" s="31">
        <f t="shared" si="1"/>
        <v>1232</v>
      </c>
      <c r="M11" s="32">
        <f t="shared" si="2"/>
        <v>0</v>
      </c>
    </row>
    <row r="12" spans="1:13" ht="45" x14ac:dyDescent="0.25">
      <c r="A12" s="150"/>
      <c r="B12" s="153"/>
      <c r="C12" s="93">
        <v>9</v>
      </c>
      <c r="D12" s="104" t="s">
        <v>47</v>
      </c>
      <c r="E12" s="105" t="s">
        <v>64</v>
      </c>
      <c r="F12" s="102" t="s">
        <v>7</v>
      </c>
      <c r="G12" s="93" t="s">
        <v>53</v>
      </c>
      <c r="H12" s="117">
        <v>119</v>
      </c>
      <c r="I12" s="137">
        <f>REITORIA_PROEX!J12+REITORIA_COVEST!J12+MUSEU!J12+ESAG!J12+CEART!J12+FAED!J12+CEAD!J12+CEFID!J12+CAV!J12+CCT!J12+CEPLAN!J12+CEO!J12+CEAVI!J12+CERES!J12</f>
        <v>15</v>
      </c>
      <c r="J12" s="94">
        <f>(REITORIA_PROEX!J12-REITORIA_PROEX!K12)+(REITORIA_COVEST!J12-REITORIA_COVEST!K12)+(MUSEU!J12-MUSEU!K12)+(ESAG!J12-ESAG!K12)+(CEART!J12-CEART!K12)+(FAED!J12-FAED!K12)+(CEAD!J12-CEAD!K12)+(CEFID!J12-CEFID!K12)+(CAV!J12-CAV!K12)+(CCT!J12-CCT!K12)+(CEPLAN!J12-CEPLAN!K12)+(CEO!J12-CEO!K12)+(CEAVI!J12-CEAVI!K12)+(CERES!J12-CERES!K12)</f>
        <v>5</v>
      </c>
      <c r="K12" s="123">
        <f t="shared" si="0"/>
        <v>10</v>
      </c>
      <c r="L12" s="31">
        <f t="shared" si="1"/>
        <v>1785</v>
      </c>
      <c r="M12" s="32">
        <f t="shared" si="2"/>
        <v>595</v>
      </c>
    </row>
    <row r="13" spans="1:13" ht="75" x14ac:dyDescent="0.25">
      <c r="A13" s="106">
        <v>2</v>
      </c>
      <c r="B13" s="107" t="s">
        <v>67</v>
      </c>
      <c r="C13" s="96">
        <v>10</v>
      </c>
      <c r="D13" s="108" t="s">
        <v>102</v>
      </c>
      <c r="E13" s="109" t="s">
        <v>69</v>
      </c>
      <c r="F13" s="96" t="s">
        <v>7</v>
      </c>
      <c r="G13" s="96" t="s">
        <v>54</v>
      </c>
      <c r="H13" s="118">
        <v>19.73</v>
      </c>
      <c r="I13" s="137">
        <f>REITORIA_PROEX!J13+REITORIA_COVEST!J13+MUSEU!J13+ESAG!J13+CEART!J13+FAED!J13+CEAD!J13+CEFID!J13+CAV!J13+CCT!J13+CEPLAN!J13+CEO!J13+CEAVI!J13+CERES!J13</f>
        <v>600</v>
      </c>
      <c r="J13" s="94">
        <f>(REITORIA_PROEX!J13-REITORIA_PROEX!K13)+(REITORIA_COVEST!J13-REITORIA_COVEST!K13)+(MUSEU!J13-MUSEU!K13)+(ESAG!J13-ESAG!K13)+(CEART!J13-CEART!K13)+(FAED!J13-FAED!K13)+(CEAD!J13-CEAD!K13)+(CEFID!J13-CEFID!K13)+(CAV!J13-CAV!K13)+(CCT!J13-CCT!K13)+(CEPLAN!J13-CEPLAN!K13)+(CEO!J13-CEO!K13)+(CEAVI!J13-CEAVI!K13)+(CERES!J13-CERES!K13)</f>
        <v>0</v>
      </c>
      <c r="K13" s="123">
        <f t="shared" si="0"/>
        <v>600</v>
      </c>
      <c r="L13" s="31">
        <f t="shared" si="1"/>
        <v>11838</v>
      </c>
      <c r="M13" s="32">
        <f t="shared" si="2"/>
        <v>0</v>
      </c>
    </row>
    <row r="14" spans="1:13" ht="105" x14ac:dyDescent="0.25">
      <c r="A14" s="110">
        <v>3</v>
      </c>
      <c r="B14" s="105" t="s">
        <v>70</v>
      </c>
      <c r="C14" s="93">
        <v>11</v>
      </c>
      <c r="D14" s="103" t="s">
        <v>103</v>
      </c>
      <c r="E14" s="101" t="s">
        <v>52</v>
      </c>
      <c r="F14" s="93" t="s">
        <v>7</v>
      </c>
      <c r="G14" s="93" t="s">
        <v>54</v>
      </c>
      <c r="H14" s="119">
        <v>39.04</v>
      </c>
      <c r="I14" s="137">
        <f>REITORIA_PROEX!J14+REITORIA_COVEST!J14+MUSEU!J14+ESAG!J14+CEART!J14+FAED!J14+CEAD!J14+CEFID!J14+CAV!J14+CCT!J14+CEPLAN!J14+CEO!J14+CEAVI!J14+CERES!J14</f>
        <v>125</v>
      </c>
      <c r="J14" s="94">
        <f>(REITORIA_PROEX!J14-REITORIA_PROEX!K14)+(REITORIA_COVEST!J14-REITORIA_COVEST!K14)+(MUSEU!J14-MUSEU!K14)+(ESAG!J14-ESAG!K14)+(CEART!J14-CEART!K14)+(FAED!J14-FAED!K14)+(CEAD!J14-CEAD!K14)+(CEFID!J14-CEFID!K14)+(CAV!J14-CAV!K14)+(CCT!J14-CCT!K14)+(CEPLAN!J14-CEPLAN!K14)+(CEO!J14-CEO!K14)+(CEAVI!J14-CEAVI!K14)+(CERES!J14-CERES!K14)</f>
        <v>0</v>
      </c>
      <c r="K14" s="123">
        <f t="shared" si="0"/>
        <v>125</v>
      </c>
      <c r="L14" s="31">
        <f t="shared" si="1"/>
        <v>4880</v>
      </c>
      <c r="M14" s="32">
        <f t="shared" si="2"/>
        <v>0</v>
      </c>
    </row>
    <row r="15" spans="1:13" ht="45" x14ac:dyDescent="0.25">
      <c r="A15" s="143">
        <v>4</v>
      </c>
      <c r="B15" s="145" t="s">
        <v>72</v>
      </c>
      <c r="C15" s="96">
        <v>12</v>
      </c>
      <c r="D15" s="111" t="s">
        <v>48</v>
      </c>
      <c r="E15" s="96" t="s">
        <v>73</v>
      </c>
      <c r="F15" s="106" t="s">
        <v>51</v>
      </c>
      <c r="G15" s="106" t="s">
        <v>77</v>
      </c>
      <c r="H15" s="118">
        <v>10.39</v>
      </c>
      <c r="I15" s="137">
        <f>REITORIA_PROEX!J15+REITORIA_COVEST!J15+MUSEU!J15+ESAG!J15+CEART!J15+FAED!J15+CEAD!J15+CEFID!J15+CAV!J15+CCT!J15+CEPLAN!J15+CEO!J15+CEAVI!J15+CERES!J15</f>
        <v>50</v>
      </c>
      <c r="J15" s="94">
        <f>(REITORIA_PROEX!J15-REITORIA_PROEX!K15)+(REITORIA_COVEST!J15-REITORIA_COVEST!K15)+(MUSEU!J15-MUSEU!K15)+(ESAG!J15-ESAG!K15)+(CEART!J15-CEART!K15)+(FAED!J15-FAED!K15)+(CEAD!J15-CEAD!K15)+(CEFID!J15-CEFID!K15)+(CAV!J15-CAV!K15)+(CCT!J15-CCT!K15)+(CEPLAN!J15-CEPLAN!K15)+(CEO!J15-CEO!K15)+(CEAVI!J15-CEAVI!K15)+(CERES!J15-CERES!K15)</f>
        <v>50</v>
      </c>
      <c r="K15" s="123">
        <f t="shared" si="0"/>
        <v>0</v>
      </c>
      <c r="L15" s="31">
        <f t="shared" si="1"/>
        <v>519.5</v>
      </c>
      <c r="M15" s="32">
        <f t="shared" si="2"/>
        <v>519.5</v>
      </c>
    </row>
    <row r="16" spans="1:13" ht="180" x14ac:dyDescent="0.25">
      <c r="A16" s="144"/>
      <c r="B16" s="146"/>
      <c r="C16" s="97">
        <v>13</v>
      </c>
      <c r="D16" s="112" t="s">
        <v>49</v>
      </c>
      <c r="E16" s="97" t="s">
        <v>73</v>
      </c>
      <c r="F16" s="113" t="s">
        <v>51</v>
      </c>
      <c r="G16" s="113" t="s">
        <v>54</v>
      </c>
      <c r="H16" s="120">
        <v>87.96</v>
      </c>
      <c r="I16" s="137">
        <f>REITORIA_PROEX!J16+REITORIA_COVEST!J16+MUSEU!J16+ESAG!J16+CEART!J16+FAED!J16+CEAD!J16+CEFID!J16+CAV!J16+CCT!J16+CEPLAN!J16+CEO!J16+CEAVI!J16+CERES!J16</f>
        <v>15</v>
      </c>
      <c r="J16" s="94">
        <f>(REITORIA_PROEX!J16-REITORIA_PROEX!K16)+(REITORIA_COVEST!J16-REITORIA_COVEST!K16)+(MUSEU!J16-MUSEU!K16)+(ESAG!J16-ESAG!K16)+(CEART!J16-CEART!K16)+(FAED!J16-FAED!K16)+(CEAD!J16-CEAD!K16)+(CEFID!J16-CEFID!K16)+(CAV!J16-CAV!K16)+(CCT!J16-CCT!K16)+(CEPLAN!J16-CEPLAN!K16)+(CEO!J16-CEO!K16)+(CEAVI!J16-CEAVI!K16)+(CERES!J16-CERES!K16)</f>
        <v>0</v>
      </c>
      <c r="K16" s="123">
        <f t="shared" si="0"/>
        <v>15</v>
      </c>
      <c r="L16" s="31">
        <f t="shared" si="1"/>
        <v>1319.3999999999999</v>
      </c>
      <c r="M16" s="32">
        <f t="shared" si="2"/>
        <v>0</v>
      </c>
    </row>
    <row r="17" spans="1:13" ht="90" x14ac:dyDescent="0.25">
      <c r="A17" s="147">
        <v>5</v>
      </c>
      <c r="B17" s="148" t="s">
        <v>72</v>
      </c>
      <c r="C17" s="114">
        <v>14</v>
      </c>
      <c r="D17" s="115" t="s">
        <v>104</v>
      </c>
      <c r="E17" s="101" t="s">
        <v>75</v>
      </c>
      <c r="F17" s="114" t="s">
        <v>50</v>
      </c>
      <c r="G17" s="114" t="s">
        <v>78</v>
      </c>
      <c r="H17" s="119">
        <v>10.26</v>
      </c>
      <c r="I17" s="137">
        <f>REITORIA_PROEX!J17+REITORIA_COVEST!J17+MUSEU!J17+ESAG!J17+CEART!J17+FAED!J17+CEAD!J17+CEFID!J17+CAV!J17+CCT!J17+CEPLAN!J17+CEO!J17+CEAVI!J17+CERES!J17</f>
        <v>15</v>
      </c>
      <c r="J17" s="94">
        <f>(REITORIA_PROEX!J17-REITORIA_PROEX!K17)+(REITORIA_COVEST!J17-REITORIA_COVEST!K17)+(MUSEU!J17-MUSEU!K17)+(ESAG!J17-ESAG!K17)+(CEART!J17-CEART!K17)+(FAED!J17-FAED!K17)+(CEAD!J17-CEAD!K17)+(CEFID!J17-CEFID!K17)+(CAV!J17-CAV!K17)+(CCT!J17-CCT!K17)+(CEPLAN!J17-CEPLAN!K17)+(CEO!J17-CEO!K17)+(CEAVI!J17-CEAVI!K17)+(CERES!J17-CERES!K17)</f>
        <v>15</v>
      </c>
      <c r="K17" s="123">
        <f t="shared" si="0"/>
        <v>0</v>
      </c>
      <c r="L17" s="31">
        <f t="shared" si="1"/>
        <v>153.9</v>
      </c>
      <c r="M17" s="32">
        <f t="shared" si="2"/>
        <v>153.9</v>
      </c>
    </row>
    <row r="18" spans="1:13" ht="45" x14ac:dyDescent="0.25">
      <c r="A18" s="147"/>
      <c r="B18" s="149"/>
      <c r="C18" s="114">
        <v>15</v>
      </c>
      <c r="D18" s="115" t="s">
        <v>76</v>
      </c>
      <c r="E18" s="101" t="s">
        <v>75</v>
      </c>
      <c r="F18" s="114" t="s">
        <v>51</v>
      </c>
      <c r="G18" s="114" t="s">
        <v>78</v>
      </c>
      <c r="H18" s="119">
        <v>66.400000000000006</v>
      </c>
      <c r="I18" s="137">
        <f>REITORIA_PROEX!J18+REITORIA_COVEST!J18+MUSEU!J18+ESAG!J18+CEART!J18+FAED!J18+CEAD!J18+CEFID!J18+CAV!J18+CCT!J18+CEPLAN!J18+CEO!J18+CEAVI!J18+CERES!J18</f>
        <v>15</v>
      </c>
      <c r="J18" s="94">
        <f>(REITORIA_PROEX!J18-REITORIA_PROEX!K18)+(REITORIA_COVEST!J18-REITORIA_COVEST!K18)+(MUSEU!J18-MUSEU!K18)+(ESAG!J18-ESAG!K18)+(CEART!J18-CEART!K18)+(FAED!J18-FAED!K18)+(CEAD!J18-CEAD!K18)+(CEFID!J18-CEFID!K18)+(CAV!J18-CAV!K18)+(CCT!J18-CCT!K18)+(CEPLAN!J18-CEPLAN!K18)+(CEO!J18-CEO!K18)+(CEAVI!J18-CEAVI!K18)+(CERES!J18-CERES!K18)</f>
        <v>15</v>
      </c>
      <c r="K18" s="123">
        <f t="shared" si="0"/>
        <v>0</v>
      </c>
      <c r="L18" s="31">
        <f t="shared" si="1"/>
        <v>996.00000000000011</v>
      </c>
      <c r="M18" s="32">
        <f t="shared" si="2"/>
        <v>996.00000000000011</v>
      </c>
    </row>
    <row r="19" spans="1:13" x14ac:dyDescent="0.25">
      <c r="A19" s="36"/>
      <c r="B19" s="36"/>
      <c r="C19" s="36"/>
      <c r="D19" s="37"/>
      <c r="E19" s="37"/>
      <c r="F19" s="38"/>
      <c r="G19" s="38"/>
      <c r="H19" s="39"/>
      <c r="I19" s="40"/>
      <c r="J19" s="124"/>
      <c r="K19" s="125"/>
      <c r="L19" s="31">
        <f>SUM(L4:L18)</f>
        <v>46196.800000000003</v>
      </c>
      <c r="M19" s="31">
        <f>SUM(M4:M18)</f>
        <v>3452.4</v>
      </c>
    </row>
    <row r="20" spans="1:13" ht="30" x14ac:dyDescent="0.25">
      <c r="D20" s="126" t="s">
        <v>38</v>
      </c>
      <c r="E20" s="126"/>
    </row>
    <row r="21" spans="1:13" x14ac:dyDescent="0.25">
      <c r="D21" s="126"/>
      <c r="E21" s="126"/>
      <c r="I21" s="176" t="s">
        <v>101</v>
      </c>
      <c r="J21" s="177"/>
      <c r="K21" s="177"/>
      <c r="L21" s="177"/>
      <c r="M21" s="178"/>
    </row>
    <row r="22" spans="1:13" ht="33" customHeight="1" x14ac:dyDescent="0.25">
      <c r="I22" s="179" t="s">
        <v>39</v>
      </c>
      <c r="J22" s="180"/>
      <c r="K22" s="180"/>
      <c r="L22" s="180"/>
      <c r="M22" s="181"/>
    </row>
    <row r="23" spans="1:13" x14ac:dyDescent="0.25">
      <c r="I23" s="170" t="s">
        <v>57</v>
      </c>
      <c r="J23" s="171"/>
      <c r="K23" s="171"/>
      <c r="L23" s="171"/>
      <c r="M23" s="172"/>
    </row>
    <row r="24" spans="1:13" x14ac:dyDescent="0.25">
      <c r="I24" s="127" t="s">
        <v>30</v>
      </c>
      <c r="J24" s="128"/>
      <c r="K24" s="128"/>
      <c r="L24" s="128"/>
      <c r="M24" s="129">
        <f>L19</f>
        <v>46196.800000000003</v>
      </c>
    </row>
    <row r="25" spans="1:13" x14ac:dyDescent="0.25">
      <c r="I25" s="130" t="s">
        <v>31</v>
      </c>
      <c r="J25" s="131"/>
      <c r="K25" s="131"/>
      <c r="L25" s="131"/>
      <c r="M25" s="132">
        <f>M19</f>
        <v>3452.4</v>
      </c>
    </row>
    <row r="26" spans="1:13" x14ac:dyDescent="0.25">
      <c r="I26" s="130" t="s">
        <v>32</v>
      </c>
      <c r="J26" s="131"/>
      <c r="K26" s="131"/>
      <c r="L26" s="131"/>
      <c r="M26" s="133"/>
    </row>
    <row r="27" spans="1:13" x14ac:dyDescent="0.25">
      <c r="I27" s="134" t="s">
        <v>33</v>
      </c>
      <c r="J27" s="135"/>
      <c r="K27" s="135"/>
      <c r="L27" s="135"/>
      <c r="M27" s="136">
        <f>M25/M24</f>
        <v>7.4732449000796591E-2</v>
      </c>
    </row>
    <row r="28" spans="1:13" x14ac:dyDescent="0.25">
      <c r="I28" s="173" t="s">
        <v>116</v>
      </c>
      <c r="J28" s="174"/>
      <c r="K28" s="174"/>
      <c r="L28" s="174"/>
      <c r="M28" s="175"/>
    </row>
  </sheetData>
  <mergeCells count="14">
    <mergeCell ref="I23:M23"/>
    <mergeCell ref="I28:M28"/>
    <mergeCell ref="I21:M21"/>
    <mergeCell ref="I22:M22"/>
    <mergeCell ref="A1:C1"/>
    <mergeCell ref="A2:M2"/>
    <mergeCell ref="D1:H1"/>
    <mergeCell ref="I1:M1"/>
    <mergeCell ref="A4:A12"/>
    <mergeCell ref="B4:B12"/>
    <mergeCell ref="A15:A16"/>
    <mergeCell ref="B15:B16"/>
    <mergeCell ref="A17:A18"/>
    <mergeCell ref="B17:B18"/>
  </mergeCells>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election activeCell="A19" sqref="A19:H19"/>
    </sheetView>
  </sheetViews>
  <sheetFormatPr defaultRowHeight="12.75" x14ac:dyDescent="0.2"/>
  <cols>
    <col min="1" max="1" width="4.5703125" style="4" customWidth="1"/>
    <col min="2" max="2" width="6.85546875" style="4" customWidth="1"/>
    <col min="3" max="3" width="31" style="4" customWidth="1"/>
    <col min="4" max="4" width="8.5703125" style="4" bestFit="1" customWidth="1"/>
    <col min="5" max="5" width="9.5703125" style="4" customWidth="1"/>
    <col min="6" max="6" width="14.7109375" style="4" customWidth="1"/>
    <col min="7" max="7" width="16" style="4" customWidth="1"/>
    <col min="8" max="8" width="11.140625" style="4" customWidth="1"/>
    <col min="9" max="16384" width="9.140625" style="4"/>
  </cols>
  <sheetData>
    <row r="1" spans="1:8" ht="20.25" customHeight="1" x14ac:dyDescent="0.2">
      <c r="A1" s="184" t="s">
        <v>9</v>
      </c>
      <c r="B1" s="184"/>
      <c r="C1" s="184"/>
      <c r="D1" s="184"/>
      <c r="E1" s="184"/>
      <c r="F1" s="184"/>
      <c r="G1" s="184"/>
      <c r="H1" s="184"/>
    </row>
    <row r="2" spans="1:8" ht="20.25" x14ac:dyDescent="0.2">
      <c r="B2" s="5"/>
    </row>
    <row r="3" spans="1:8" ht="47.25" customHeight="1" x14ac:dyDescent="0.2">
      <c r="A3" s="185" t="s">
        <v>10</v>
      </c>
      <c r="B3" s="185"/>
      <c r="C3" s="185"/>
      <c r="D3" s="185"/>
      <c r="E3" s="185"/>
      <c r="F3" s="185"/>
      <c r="G3" s="185"/>
      <c r="H3" s="185"/>
    </row>
    <row r="4" spans="1:8" ht="35.25" customHeight="1" x14ac:dyDescent="0.2">
      <c r="B4" s="6"/>
    </row>
    <row r="5" spans="1:8" ht="15" customHeight="1" x14ac:dyDescent="0.2">
      <c r="A5" s="186" t="s">
        <v>11</v>
      </c>
      <c r="B5" s="186"/>
      <c r="C5" s="186"/>
      <c r="D5" s="186"/>
      <c r="E5" s="186"/>
      <c r="F5" s="186"/>
      <c r="G5" s="186"/>
      <c r="H5" s="186"/>
    </row>
    <row r="6" spans="1:8" ht="15" customHeight="1" x14ac:dyDescent="0.2">
      <c r="A6" s="186" t="s">
        <v>12</v>
      </c>
      <c r="B6" s="186"/>
      <c r="C6" s="186"/>
      <c r="D6" s="186"/>
      <c r="E6" s="186"/>
      <c r="F6" s="186"/>
      <c r="G6" s="186"/>
      <c r="H6" s="186"/>
    </row>
    <row r="7" spans="1:8" ht="15" customHeight="1" x14ac:dyDescent="0.2">
      <c r="A7" s="186" t="s">
        <v>13</v>
      </c>
      <c r="B7" s="186"/>
      <c r="C7" s="186"/>
      <c r="D7" s="186"/>
      <c r="E7" s="186"/>
      <c r="F7" s="186"/>
      <c r="G7" s="186"/>
      <c r="H7" s="186"/>
    </row>
    <row r="8" spans="1:8" ht="15" customHeight="1" x14ac:dyDescent="0.2">
      <c r="A8" s="186" t="s">
        <v>14</v>
      </c>
      <c r="B8" s="186"/>
      <c r="C8" s="186"/>
      <c r="D8" s="186"/>
      <c r="E8" s="186"/>
      <c r="F8" s="186"/>
      <c r="G8" s="186"/>
      <c r="H8" s="186"/>
    </row>
    <row r="9" spans="1:8" ht="30" customHeight="1" x14ac:dyDescent="0.2">
      <c r="B9" s="7"/>
    </row>
    <row r="10" spans="1:8" ht="105" customHeight="1" x14ac:dyDescent="0.2">
      <c r="A10" s="187" t="s">
        <v>15</v>
      </c>
      <c r="B10" s="187"/>
      <c r="C10" s="187"/>
      <c r="D10" s="187"/>
      <c r="E10" s="187"/>
      <c r="F10" s="187"/>
      <c r="G10" s="187"/>
      <c r="H10" s="187"/>
    </row>
    <row r="11" spans="1:8" ht="15.75" thickBot="1" x14ac:dyDescent="0.25">
      <c r="B11" s="8"/>
    </row>
    <row r="12" spans="1:8" ht="48.75" thickBot="1" x14ac:dyDescent="0.25">
      <c r="A12" s="9" t="s">
        <v>8</v>
      </c>
      <c r="B12" s="9" t="s">
        <v>6</v>
      </c>
      <c r="C12" s="10" t="s">
        <v>16</v>
      </c>
      <c r="D12" s="10" t="s">
        <v>7</v>
      </c>
      <c r="E12" s="10" t="s">
        <v>17</v>
      </c>
      <c r="F12" s="10" t="s">
        <v>18</v>
      </c>
      <c r="G12" s="10" t="s">
        <v>19</v>
      </c>
      <c r="H12" s="10" t="s">
        <v>20</v>
      </c>
    </row>
    <row r="13" spans="1:8" ht="15.75" thickBot="1" x14ac:dyDescent="0.25">
      <c r="A13" s="11"/>
      <c r="B13" s="11"/>
      <c r="C13" s="12"/>
      <c r="D13" s="12"/>
      <c r="E13" s="12"/>
      <c r="F13" s="12"/>
      <c r="G13" s="12"/>
      <c r="H13" s="12"/>
    </row>
    <row r="14" spans="1:8" ht="15.75" thickBot="1" x14ac:dyDescent="0.25">
      <c r="A14" s="11"/>
      <c r="B14" s="11"/>
      <c r="C14" s="12"/>
      <c r="D14" s="12"/>
      <c r="E14" s="12"/>
      <c r="F14" s="12"/>
      <c r="G14" s="12"/>
      <c r="H14" s="12"/>
    </row>
    <row r="15" spans="1:8" ht="15.75" thickBot="1" x14ac:dyDescent="0.25">
      <c r="A15" s="11"/>
      <c r="B15" s="11"/>
      <c r="C15" s="12"/>
      <c r="D15" s="12"/>
      <c r="E15" s="12"/>
      <c r="F15" s="12"/>
      <c r="G15" s="12"/>
      <c r="H15" s="12"/>
    </row>
    <row r="16" spans="1:8" ht="15.75" thickBot="1" x14ac:dyDescent="0.25">
      <c r="A16" s="11"/>
      <c r="B16" s="11"/>
      <c r="C16" s="12"/>
      <c r="D16" s="12"/>
      <c r="E16" s="12"/>
      <c r="F16" s="12"/>
      <c r="G16" s="12"/>
      <c r="H16" s="12"/>
    </row>
    <row r="17" spans="1:8" ht="15.75" thickBot="1" x14ac:dyDescent="0.25">
      <c r="A17" s="13"/>
      <c r="B17" s="13"/>
      <c r="C17" s="14"/>
      <c r="D17" s="14"/>
      <c r="E17" s="14"/>
      <c r="F17" s="14"/>
      <c r="G17" s="14"/>
      <c r="H17" s="14"/>
    </row>
    <row r="18" spans="1:8" ht="42" customHeight="1" x14ac:dyDescent="0.2">
      <c r="B18" s="15"/>
      <c r="C18" s="16"/>
      <c r="D18" s="16"/>
      <c r="E18" s="16"/>
      <c r="F18" s="16"/>
      <c r="G18" s="16"/>
      <c r="H18" s="16"/>
    </row>
    <row r="19" spans="1:8" ht="15" customHeight="1" x14ac:dyDescent="0.2">
      <c r="A19" s="188" t="s">
        <v>21</v>
      </c>
      <c r="B19" s="188"/>
      <c r="C19" s="188"/>
      <c r="D19" s="188"/>
      <c r="E19" s="188"/>
      <c r="F19" s="188"/>
      <c r="G19" s="188"/>
      <c r="H19" s="188"/>
    </row>
    <row r="20" spans="1:8" ht="14.25" x14ac:dyDescent="0.2">
      <c r="A20" s="189" t="s">
        <v>22</v>
      </c>
      <c r="B20" s="189"/>
      <c r="C20" s="189"/>
      <c r="D20" s="189"/>
      <c r="E20" s="189"/>
      <c r="F20" s="189"/>
      <c r="G20" s="189"/>
      <c r="H20" s="189"/>
    </row>
    <row r="21" spans="1:8" ht="15" x14ac:dyDescent="0.2">
      <c r="B21" s="8"/>
    </row>
    <row r="22" spans="1:8" ht="15" x14ac:dyDescent="0.2">
      <c r="B22" s="8"/>
    </row>
    <row r="23" spans="1:8" ht="15" x14ac:dyDescent="0.2">
      <c r="B23" s="8"/>
    </row>
    <row r="24" spans="1:8" ht="15" customHeight="1" x14ac:dyDescent="0.2">
      <c r="A24" s="190" t="s">
        <v>23</v>
      </c>
      <c r="B24" s="190"/>
      <c r="C24" s="190"/>
      <c r="D24" s="190"/>
      <c r="E24" s="190"/>
      <c r="F24" s="190"/>
      <c r="G24" s="190"/>
      <c r="H24" s="190"/>
    </row>
    <row r="25" spans="1:8" ht="15" customHeight="1" x14ac:dyDescent="0.2">
      <c r="A25" s="190" t="s">
        <v>24</v>
      </c>
      <c r="B25" s="190"/>
      <c r="C25" s="190"/>
      <c r="D25" s="190"/>
      <c r="E25" s="190"/>
      <c r="F25" s="190"/>
      <c r="G25" s="190"/>
      <c r="H25" s="190"/>
    </row>
    <row r="26" spans="1:8" ht="15" customHeight="1" x14ac:dyDescent="0.2">
      <c r="A26" s="183" t="s">
        <v>25</v>
      </c>
      <c r="B26" s="183"/>
      <c r="C26" s="183"/>
      <c r="D26" s="183"/>
      <c r="E26" s="183"/>
      <c r="F26" s="183"/>
      <c r="G26" s="183"/>
      <c r="H26" s="183"/>
    </row>
  </sheetData>
  <mergeCells count="12">
    <mergeCell ref="A26:H26"/>
    <mergeCell ref="A1:H1"/>
    <mergeCell ref="A3:H3"/>
    <mergeCell ref="A5:H5"/>
    <mergeCell ref="A6:H6"/>
    <mergeCell ref="A7:H7"/>
    <mergeCell ref="A8:H8"/>
    <mergeCell ref="A10:H10"/>
    <mergeCell ref="A19:H19"/>
    <mergeCell ref="A20:H20"/>
    <mergeCell ref="A24:H24"/>
    <mergeCell ref="A25:H25"/>
  </mergeCells>
  <pageMargins left="0.511811024" right="0.511811024" top="0.78740157499999996" bottom="0.78740157499999996" header="0.31496062000000002" footer="0.31496062000000002"/>
  <pageSetup paperSize="9" scale="92"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E11" sqref="E11"/>
    </sheetView>
  </sheetViews>
  <sheetFormatPr defaultRowHeight="12.75" x14ac:dyDescent="0.2"/>
  <cols>
    <col min="1" max="1" width="118.28515625" customWidth="1"/>
  </cols>
  <sheetData>
    <row r="1" spans="1:1" ht="20.25" x14ac:dyDescent="0.2">
      <c r="A1" s="75" t="s">
        <v>94</v>
      </c>
    </row>
    <row r="2" spans="1:1" x14ac:dyDescent="0.2">
      <c r="A2" s="76"/>
    </row>
    <row r="3" spans="1:1" x14ac:dyDescent="0.2">
      <c r="A3" s="76"/>
    </row>
    <row r="4" spans="1:1" ht="43.5" customHeight="1" x14ac:dyDescent="0.2">
      <c r="A4" s="85" t="s">
        <v>10</v>
      </c>
    </row>
    <row r="5" spans="1:1" x14ac:dyDescent="0.2">
      <c r="A5" s="77"/>
    </row>
    <row r="6" spans="1:1" x14ac:dyDescent="0.2">
      <c r="A6" s="76"/>
    </row>
    <row r="7" spans="1:1" ht="51" customHeight="1" x14ac:dyDescent="0.2">
      <c r="A7" s="76"/>
    </row>
    <row r="8" spans="1:1" ht="50.1" customHeight="1" x14ac:dyDescent="0.2">
      <c r="A8" s="78" t="s">
        <v>11</v>
      </c>
    </row>
    <row r="9" spans="1:1" ht="50.1" customHeight="1" x14ac:dyDescent="0.2">
      <c r="A9" s="78" t="s">
        <v>95</v>
      </c>
    </row>
    <row r="10" spans="1:1" ht="50.1" customHeight="1" x14ac:dyDescent="0.2">
      <c r="A10" s="78" t="s">
        <v>96</v>
      </c>
    </row>
    <row r="11" spans="1:1" ht="50.1" customHeight="1" x14ac:dyDescent="0.2">
      <c r="A11" s="78" t="s">
        <v>14</v>
      </c>
    </row>
    <row r="12" spans="1:1" x14ac:dyDescent="0.2">
      <c r="A12" s="76"/>
    </row>
    <row r="13" spans="1:1" x14ac:dyDescent="0.2">
      <c r="A13" s="76"/>
    </row>
    <row r="14" spans="1:1" ht="15.75" x14ac:dyDescent="0.2">
      <c r="A14" s="80"/>
    </row>
    <row r="15" spans="1:1" ht="71.25" customHeight="1" x14ac:dyDescent="0.2">
      <c r="A15" s="86" t="s">
        <v>100</v>
      </c>
    </row>
    <row r="16" spans="1:1" x14ac:dyDescent="0.2">
      <c r="A16" s="79"/>
    </row>
    <row r="17" spans="1:1" x14ac:dyDescent="0.2">
      <c r="A17" s="76"/>
    </row>
    <row r="18" spans="1:1" x14ac:dyDescent="0.2">
      <c r="A18" s="76"/>
    </row>
    <row r="19" spans="1:1" x14ac:dyDescent="0.2">
      <c r="A19" s="76"/>
    </row>
    <row r="20" spans="1:1" ht="14.25" x14ac:dyDescent="0.2">
      <c r="A20" s="81" t="s">
        <v>97</v>
      </c>
    </row>
    <row r="21" spans="1:1" ht="14.25" x14ac:dyDescent="0.2">
      <c r="A21" s="82" t="s">
        <v>98</v>
      </c>
    </row>
    <row r="22" spans="1:1" x14ac:dyDescent="0.2">
      <c r="A22" s="76"/>
    </row>
    <row r="23" spans="1:1" x14ac:dyDescent="0.2">
      <c r="A23" s="76"/>
    </row>
    <row r="24" spans="1:1" x14ac:dyDescent="0.2">
      <c r="A24" s="76"/>
    </row>
    <row r="25" spans="1:1" x14ac:dyDescent="0.2">
      <c r="A25" s="76"/>
    </row>
    <row r="26" spans="1:1" x14ac:dyDescent="0.2">
      <c r="A26" s="76"/>
    </row>
    <row r="27" spans="1:1" x14ac:dyDescent="0.2">
      <c r="A27" s="76"/>
    </row>
    <row r="28" spans="1:1" ht="18.75" x14ac:dyDescent="0.2">
      <c r="A28" s="83"/>
    </row>
    <row r="29" spans="1:1" ht="15" x14ac:dyDescent="0.2">
      <c r="A29" s="84" t="s">
        <v>99</v>
      </c>
    </row>
    <row r="30" spans="1:1" ht="14.25" x14ac:dyDescent="0.2">
      <c r="A30" s="82" t="s">
        <v>25</v>
      </c>
    </row>
  </sheetData>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opLeftCell="A4" zoomScale="80" zoomScaleNormal="80" workbookViewId="0">
      <selection activeCell="D7" sqref="D7"/>
    </sheetView>
  </sheetViews>
  <sheetFormatPr defaultColWidth="9.7109375" defaultRowHeight="15" x14ac:dyDescent="0.25"/>
  <cols>
    <col min="1" max="1" width="9.5703125" style="1" customWidth="1"/>
    <col min="2" max="2" width="26.85546875" style="1" customWidth="1"/>
    <col min="3" max="3" width="6" style="98" bestFit="1" customWidth="1"/>
    <col min="4" max="4" width="60.28515625" style="1" customWidth="1"/>
    <col min="5" max="6" width="12.42578125" style="1" customWidth="1"/>
    <col min="7" max="8" width="16.7109375" style="1" customWidth="1"/>
    <col min="9" max="9" width="12.7109375" style="121" bestFit="1" customWidth="1"/>
    <col min="10" max="10" width="11.28515625" style="23" customWidth="1"/>
    <col min="11" max="11" width="13.28515625" style="99" customWidth="1"/>
    <col min="12" max="12" width="12.5703125" style="24" customWidth="1"/>
    <col min="13" max="24" width="18.7109375" style="25" customWidth="1"/>
    <col min="25" max="16384" width="9.7109375" style="20"/>
  </cols>
  <sheetData>
    <row r="1" spans="1:24" ht="30.75" customHeight="1" x14ac:dyDescent="0.25">
      <c r="A1" s="139" t="s">
        <v>55</v>
      </c>
      <c r="B1" s="139"/>
      <c r="C1" s="139"/>
      <c r="D1" s="140" t="s">
        <v>39</v>
      </c>
      <c r="E1" s="141"/>
      <c r="F1" s="142"/>
      <c r="G1" s="140" t="s">
        <v>57</v>
      </c>
      <c r="H1" s="141"/>
      <c r="I1" s="141"/>
      <c r="J1" s="141"/>
      <c r="K1" s="141"/>
      <c r="L1" s="142"/>
      <c r="M1" s="138" t="s">
        <v>58</v>
      </c>
      <c r="N1" s="138" t="s">
        <v>58</v>
      </c>
      <c r="O1" s="138" t="s">
        <v>58</v>
      </c>
      <c r="P1" s="138" t="s">
        <v>58</v>
      </c>
      <c r="Q1" s="138" t="s">
        <v>58</v>
      </c>
      <c r="R1" s="138" t="s">
        <v>58</v>
      </c>
      <c r="S1" s="138" t="s">
        <v>58</v>
      </c>
      <c r="T1" s="138" t="s">
        <v>58</v>
      </c>
      <c r="U1" s="138" t="s">
        <v>58</v>
      </c>
      <c r="V1" s="138" t="s">
        <v>58</v>
      </c>
      <c r="W1" s="138" t="s">
        <v>58</v>
      </c>
      <c r="X1" s="138" t="s">
        <v>58</v>
      </c>
    </row>
    <row r="2" spans="1:24" ht="24.75" customHeight="1" x14ac:dyDescent="0.25">
      <c r="A2" s="139" t="s">
        <v>106</v>
      </c>
      <c r="B2" s="139"/>
      <c r="C2" s="139"/>
      <c r="D2" s="139"/>
      <c r="E2" s="139"/>
      <c r="F2" s="139"/>
      <c r="G2" s="139"/>
      <c r="H2" s="139"/>
      <c r="I2" s="139"/>
      <c r="J2" s="139"/>
      <c r="K2" s="139"/>
      <c r="L2" s="139"/>
      <c r="M2" s="138"/>
      <c r="N2" s="138"/>
      <c r="O2" s="138"/>
      <c r="P2" s="138"/>
      <c r="Q2" s="138"/>
      <c r="R2" s="138"/>
      <c r="S2" s="138"/>
      <c r="T2" s="138"/>
      <c r="U2" s="138"/>
      <c r="V2" s="138"/>
      <c r="W2" s="138"/>
      <c r="X2" s="138"/>
    </row>
    <row r="3" spans="1:24" s="21" customFormat="1" ht="45" x14ac:dyDescent="0.2">
      <c r="A3" s="87" t="s">
        <v>60</v>
      </c>
      <c r="B3" s="87" t="s">
        <v>61</v>
      </c>
      <c r="C3" s="88" t="s">
        <v>2</v>
      </c>
      <c r="D3" s="88" t="s">
        <v>4</v>
      </c>
      <c r="E3" s="88" t="s">
        <v>37</v>
      </c>
      <c r="F3" s="88" t="s">
        <v>62</v>
      </c>
      <c r="G3" s="88" t="s">
        <v>36</v>
      </c>
      <c r="H3" s="88" t="s">
        <v>59</v>
      </c>
      <c r="I3" s="116" t="s">
        <v>3</v>
      </c>
      <c r="J3" s="89" t="s">
        <v>27</v>
      </c>
      <c r="K3" s="90" t="s">
        <v>0</v>
      </c>
      <c r="L3" s="87" t="s">
        <v>5</v>
      </c>
      <c r="M3" s="91" t="s">
        <v>1</v>
      </c>
      <c r="N3" s="91" t="s">
        <v>1</v>
      </c>
      <c r="O3" s="91" t="s">
        <v>1</v>
      </c>
      <c r="P3" s="92" t="s">
        <v>1</v>
      </c>
      <c r="Q3" s="92" t="s">
        <v>1</v>
      </c>
      <c r="R3" s="92" t="s">
        <v>1</v>
      </c>
      <c r="S3" s="92" t="s">
        <v>1</v>
      </c>
      <c r="T3" s="92" t="s">
        <v>1</v>
      </c>
      <c r="U3" s="92" t="s">
        <v>1</v>
      </c>
      <c r="V3" s="92" t="s">
        <v>1</v>
      </c>
      <c r="W3" s="92" t="s">
        <v>1</v>
      </c>
      <c r="X3" s="92" t="s">
        <v>1</v>
      </c>
    </row>
    <row r="4" spans="1:24" ht="60" x14ac:dyDescent="0.25">
      <c r="A4" s="150">
        <v>1</v>
      </c>
      <c r="B4" s="151" t="s">
        <v>63</v>
      </c>
      <c r="C4" s="93">
        <v>1</v>
      </c>
      <c r="D4" s="100" t="s">
        <v>40</v>
      </c>
      <c r="E4" s="101" t="s">
        <v>64</v>
      </c>
      <c r="F4" s="102" t="s">
        <v>7</v>
      </c>
      <c r="G4" s="93" t="s">
        <v>53</v>
      </c>
      <c r="H4" s="102" t="s">
        <v>79</v>
      </c>
      <c r="I4" s="117">
        <v>32</v>
      </c>
      <c r="J4" s="34"/>
      <c r="K4" s="94">
        <f>J4-(SUM(M4:X4))</f>
        <v>0</v>
      </c>
      <c r="L4" s="95" t="str">
        <f>IF(K4&lt;0,"ATENÇÃO","OK")</f>
        <v>OK</v>
      </c>
      <c r="M4" s="33"/>
      <c r="N4" s="33"/>
      <c r="O4" s="33"/>
      <c r="P4" s="33"/>
      <c r="Q4" s="33"/>
      <c r="R4" s="33"/>
      <c r="S4" s="33"/>
      <c r="T4" s="33"/>
      <c r="U4" s="33"/>
      <c r="V4" s="33"/>
      <c r="W4" s="33"/>
      <c r="X4" s="33"/>
    </row>
    <row r="5" spans="1:24" ht="60" x14ac:dyDescent="0.25">
      <c r="A5" s="150"/>
      <c r="B5" s="152"/>
      <c r="C5" s="93">
        <v>2</v>
      </c>
      <c r="D5" s="103" t="s">
        <v>65</v>
      </c>
      <c r="E5" s="101" t="s">
        <v>64</v>
      </c>
      <c r="F5" s="102" t="s">
        <v>7</v>
      </c>
      <c r="G5" s="93" t="s">
        <v>53</v>
      </c>
      <c r="H5" s="102" t="s">
        <v>80</v>
      </c>
      <c r="I5" s="117">
        <v>72.209999999999994</v>
      </c>
      <c r="J5" s="34"/>
      <c r="K5" s="94">
        <f t="shared" ref="K5:K18" si="0">J5-(SUM(M5:X5))</f>
        <v>0</v>
      </c>
      <c r="L5" s="95" t="str">
        <f t="shared" ref="L5:L18" si="1">IF(K5&lt;0,"ATENÇÃO","OK")</f>
        <v>OK</v>
      </c>
      <c r="M5" s="33"/>
      <c r="N5" s="33"/>
      <c r="O5" s="33"/>
      <c r="P5" s="33"/>
      <c r="Q5" s="33"/>
      <c r="R5" s="33"/>
      <c r="S5" s="33"/>
      <c r="T5" s="33"/>
      <c r="U5" s="33"/>
      <c r="V5" s="33"/>
      <c r="W5" s="33"/>
      <c r="X5" s="33"/>
    </row>
    <row r="6" spans="1:24" ht="60" x14ac:dyDescent="0.25">
      <c r="A6" s="150"/>
      <c r="B6" s="152"/>
      <c r="C6" s="93">
        <v>3</v>
      </c>
      <c r="D6" s="103" t="s">
        <v>41</v>
      </c>
      <c r="E6" s="101" t="s">
        <v>64</v>
      </c>
      <c r="F6" s="102" t="s">
        <v>7</v>
      </c>
      <c r="G6" s="93" t="s">
        <v>53</v>
      </c>
      <c r="H6" s="102" t="s">
        <v>81</v>
      </c>
      <c r="I6" s="117">
        <v>71</v>
      </c>
      <c r="J6" s="35"/>
      <c r="K6" s="94">
        <f t="shared" si="0"/>
        <v>0</v>
      </c>
      <c r="L6" s="95" t="str">
        <f t="shared" si="1"/>
        <v>OK</v>
      </c>
      <c r="M6" s="33"/>
      <c r="N6" s="33"/>
      <c r="O6" s="33"/>
      <c r="P6" s="33"/>
      <c r="Q6" s="33"/>
      <c r="R6" s="33"/>
      <c r="S6" s="33"/>
      <c r="T6" s="33"/>
      <c r="U6" s="33"/>
      <c r="V6" s="33"/>
      <c r="W6" s="33"/>
      <c r="X6" s="33"/>
    </row>
    <row r="7" spans="1:24" ht="45" x14ac:dyDescent="0.25">
      <c r="A7" s="150"/>
      <c r="B7" s="152"/>
      <c r="C7" s="93">
        <v>4</v>
      </c>
      <c r="D7" s="103" t="s">
        <v>42</v>
      </c>
      <c r="E7" s="101" t="s">
        <v>64</v>
      </c>
      <c r="F7" s="102" t="s">
        <v>7</v>
      </c>
      <c r="G7" s="93" t="s">
        <v>53</v>
      </c>
      <c r="H7" s="102" t="s">
        <v>82</v>
      </c>
      <c r="I7" s="117">
        <v>76</v>
      </c>
      <c r="J7" s="35"/>
      <c r="K7" s="94">
        <f t="shared" si="0"/>
        <v>0</v>
      </c>
      <c r="L7" s="95" t="str">
        <f t="shared" si="1"/>
        <v>OK</v>
      </c>
      <c r="M7" s="33"/>
      <c r="N7" s="33"/>
      <c r="O7" s="33"/>
      <c r="P7" s="33"/>
      <c r="Q7" s="33"/>
      <c r="R7" s="33"/>
      <c r="S7" s="33"/>
      <c r="T7" s="33"/>
      <c r="U7" s="33"/>
      <c r="V7" s="33"/>
      <c r="W7" s="33"/>
      <c r="X7" s="33"/>
    </row>
    <row r="8" spans="1:24" ht="45" x14ac:dyDescent="0.25">
      <c r="A8" s="150"/>
      <c r="B8" s="152"/>
      <c r="C8" s="93">
        <v>5</v>
      </c>
      <c r="D8" s="104" t="s">
        <v>43</v>
      </c>
      <c r="E8" s="101" t="s">
        <v>64</v>
      </c>
      <c r="F8" s="102" t="s">
        <v>7</v>
      </c>
      <c r="G8" s="93" t="s">
        <v>53</v>
      </c>
      <c r="H8" s="102" t="s">
        <v>83</v>
      </c>
      <c r="I8" s="117">
        <v>107</v>
      </c>
      <c r="J8" s="35"/>
      <c r="K8" s="94">
        <f t="shared" si="0"/>
        <v>0</v>
      </c>
      <c r="L8" s="95" t="str">
        <f t="shared" si="1"/>
        <v>OK</v>
      </c>
      <c r="M8" s="33"/>
      <c r="N8" s="33"/>
      <c r="O8" s="33"/>
      <c r="P8" s="33"/>
      <c r="Q8" s="33"/>
      <c r="R8" s="33"/>
      <c r="S8" s="33"/>
      <c r="T8" s="33"/>
      <c r="U8" s="33"/>
      <c r="V8" s="33"/>
      <c r="W8" s="33"/>
      <c r="X8" s="33"/>
    </row>
    <row r="9" spans="1:24" ht="75" x14ac:dyDescent="0.25">
      <c r="A9" s="150"/>
      <c r="B9" s="152"/>
      <c r="C9" s="93">
        <v>6</v>
      </c>
      <c r="D9" s="104" t="s">
        <v>44</v>
      </c>
      <c r="E9" s="105" t="s">
        <v>66</v>
      </c>
      <c r="F9" s="102" t="s">
        <v>7</v>
      </c>
      <c r="G9" s="93" t="s">
        <v>53</v>
      </c>
      <c r="H9" s="102" t="s">
        <v>84</v>
      </c>
      <c r="I9" s="117">
        <v>49.21</v>
      </c>
      <c r="J9" s="35"/>
      <c r="K9" s="94">
        <f t="shared" si="0"/>
        <v>0</v>
      </c>
      <c r="L9" s="95" t="str">
        <f t="shared" si="1"/>
        <v>OK</v>
      </c>
      <c r="M9" s="33"/>
      <c r="N9" s="33"/>
      <c r="O9" s="33"/>
      <c r="P9" s="33"/>
      <c r="Q9" s="33"/>
      <c r="R9" s="33"/>
      <c r="S9" s="33"/>
      <c r="T9" s="33"/>
      <c r="U9" s="33"/>
      <c r="V9" s="33"/>
      <c r="W9" s="33"/>
      <c r="X9" s="33"/>
    </row>
    <row r="10" spans="1:24" ht="75" x14ac:dyDescent="0.25">
      <c r="A10" s="150"/>
      <c r="B10" s="152"/>
      <c r="C10" s="93">
        <v>7</v>
      </c>
      <c r="D10" s="104" t="s">
        <v>45</v>
      </c>
      <c r="E10" s="105" t="s">
        <v>64</v>
      </c>
      <c r="F10" s="102" t="s">
        <v>7</v>
      </c>
      <c r="G10" s="93" t="s">
        <v>53</v>
      </c>
      <c r="H10" s="102" t="s">
        <v>85</v>
      </c>
      <c r="I10" s="117">
        <v>30</v>
      </c>
      <c r="J10" s="35"/>
      <c r="K10" s="94">
        <f t="shared" si="0"/>
        <v>0</v>
      </c>
      <c r="L10" s="95" t="str">
        <f t="shared" si="1"/>
        <v>OK</v>
      </c>
      <c r="M10" s="33"/>
      <c r="N10" s="33"/>
      <c r="O10" s="33"/>
      <c r="P10" s="33"/>
      <c r="Q10" s="33"/>
      <c r="R10" s="33"/>
      <c r="S10" s="33"/>
      <c r="T10" s="33"/>
      <c r="U10" s="33"/>
      <c r="V10" s="33"/>
      <c r="W10" s="33"/>
      <c r="X10" s="33"/>
    </row>
    <row r="11" spans="1:24" ht="30" x14ac:dyDescent="0.25">
      <c r="A11" s="150"/>
      <c r="B11" s="152"/>
      <c r="C11" s="93">
        <v>8</v>
      </c>
      <c r="D11" s="104" t="s">
        <v>46</v>
      </c>
      <c r="E11" s="105" t="s">
        <v>64</v>
      </c>
      <c r="F11" s="102" t="s">
        <v>7</v>
      </c>
      <c r="G11" s="93" t="s">
        <v>53</v>
      </c>
      <c r="H11" s="102" t="s">
        <v>86</v>
      </c>
      <c r="I11" s="117">
        <v>77</v>
      </c>
      <c r="J11" s="35"/>
      <c r="K11" s="94">
        <f t="shared" si="0"/>
        <v>0</v>
      </c>
      <c r="L11" s="95" t="str">
        <f t="shared" si="1"/>
        <v>OK</v>
      </c>
      <c r="M11" s="33"/>
      <c r="N11" s="33"/>
      <c r="O11" s="33"/>
      <c r="P11" s="33"/>
      <c r="Q11" s="33"/>
      <c r="R11" s="33"/>
      <c r="S11" s="33"/>
      <c r="T11" s="33"/>
      <c r="U11" s="33"/>
      <c r="V11" s="33"/>
      <c r="W11" s="33"/>
      <c r="X11" s="33"/>
    </row>
    <row r="12" spans="1:24" ht="45" x14ac:dyDescent="0.25">
      <c r="A12" s="150"/>
      <c r="B12" s="153"/>
      <c r="C12" s="93">
        <v>9</v>
      </c>
      <c r="D12" s="104" t="s">
        <v>47</v>
      </c>
      <c r="E12" s="105" t="s">
        <v>64</v>
      </c>
      <c r="F12" s="102" t="s">
        <v>7</v>
      </c>
      <c r="G12" s="93" t="s">
        <v>53</v>
      </c>
      <c r="H12" s="102" t="s">
        <v>87</v>
      </c>
      <c r="I12" s="117">
        <v>119</v>
      </c>
      <c r="J12" s="35"/>
      <c r="K12" s="94">
        <f t="shared" si="0"/>
        <v>0</v>
      </c>
      <c r="L12" s="95" t="str">
        <f t="shared" si="1"/>
        <v>OK</v>
      </c>
      <c r="M12" s="33"/>
      <c r="N12" s="33"/>
      <c r="O12" s="33"/>
      <c r="P12" s="33"/>
      <c r="Q12" s="33"/>
      <c r="R12" s="33"/>
      <c r="S12" s="33"/>
      <c r="T12" s="33"/>
      <c r="U12" s="33"/>
      <c r="V12" s="33"/>
      <c r="W12" s="33"/>
      <c r="X12" s="33"/>
    </row>
    <row r="13" spans="1:24" ht="75" x14ac:dyDescent="0.25">
      <c r="A13" s="106">
        <v>2</v>
      </c>
      <c r="B13" s="107" t="s">
        <v>67</v>
      </c>
      <c r="C13" s="96">
        <v>10</v>
      </c>
      <c r="D13" s="108" t="s">
        <v>102</v>
      </c>
      <c r="E13" s="109" t="s">
        <v>69</v>
      </c>
      <c r="F13" s="96" t="s">
        <v>7</v>
      </c>
      <c r="G13" s="96" t="s">
        <v>54</v>
      </c>
      <c r="H13" s="96" t="s">
        <v>88</v>
      </c>
      <c r="I13" s="118">
        <v>19.73</v>
      </c>
      <c r="J13" s="35"/>
      <c r="K13" s="94">
        <f t="shared" si="0"/>
        <v>0</v>
      </c>
      <c r="L13" s="95" t="str">
        <f t="shared" si="1"/>
        <v>OK</v>
      </c>
      <c r="M13" s="33"/>
      <c r="N13" s="33"/>
      <c r="O13" s="33"/>
      <c r="P13" s="33"/>
      <c r="Q13" s="33"/>
      <c r="R13" s="33"/>
      <c r="S13" s="33"/>
      <c r="T13" s="33"/>
      <c r="U13" s="33"/>
      <c r="V13" s="33"/>
      <c r="W13" s="33"/>
      <c r="X13" s="33"/>
    </row>
    <row r="14" spans="1:24" ht="90" x14ac:dyDescent="0.25">
      <c r="A14" s="110">
        <v>3</v>
      </c>
      <c r="B14" s="105" t="s">
        <v>70</v>
      </c>
      <c r="C14" s="93">
        <v>11</v>
      </c>
      <c r="D14" s="103" t="s">
        <v>103</v>
      </c>
      <c r="E14" s="101" t="s">
        <v>52</v>
      </c>
      <c r="F14" s="93" t="s">
        <v>7</v>
      </c>
      <c r="G14" s="93" t="s">
        <v>54</v>
      </c>
      <c r="H14" s="93" t="s">
        <v>89</v>
      </c>
      <c r="I14" s="119">
        <v>39.04</v>
      </c>
      <c r="J14" s="35">
        <v>125</v>
      </c>
      <c r="K14" s="94">
        <f t="shared" si="0"/>
        <v>125</v>
      </c>
      <c r="L14" s="95" t="str">
        <f t="shared" si="1"/>
        <v>OK</v>
      </c>
      <c r="M14" s="33"/>
      <c r="N14" s="33"/>
      <c r="O14" s="33"/>
      <c r="P14" s="33"/>
      <c r="Q14" s="33"/>
      <c r="R14" s="33"/>
      <c r="S14" s="33"/>
      <c r="T14" s="33"/>
      <c r="U14" s="33"/>
      <c r="V14" s="33"/>
      <c r="W14" s="33"/>
      <c r="X14" s="33"/>
    </row>
    <row r="15" spans="1:24" ht="30" x14ac:dyDescent="0.25">
      <c r="A15" s="143">
        <v>4</v>
      </c>
      <c r="B15" s="145" t="s">
        <v>72</v>
      </c>
      <c r="C15" s="96">
        <v>12</v>
      </c>
      <c r="D15" s="111" t="s">
        <v>48</v>
      </c>
      <c r="E15" s="96" t="s">
        <v>73</v>
      </c>
      <c r="F15" s="106" t="s">
        <v>51</v>
      </c>
      <c r="G15" s="106" t="s">
        <v>77</v>
      </c>
      <c r="H15" s="106" t="s">
        <v>90</v>
      </c>
      <c r="I15" s="118">
        <v>10.39</v>
      </c>
      <c r="J15" s="35"/>
      <c r="K15" s="94">
        <f t="shared" si="0"/>
        <v>0</v>
      </c>
      <c r="L15" s="95" t="str">
        <f t="shared" si="1"/>
        <v>OK</v>
      </c>
      <c r="M15" s="33"/>
      <c r="N15" s="33"/>
      <c r="O15" s="33"/>
      <c r="P15" s="33"/>
      <c r="Q15" s="33"/>
      <c r="R15" s="33"/>
      <c r="S15" s="33"/>
      <c r="T15" s="33"/>
      <c r="U15" s="33"/>
      <c r="V15" s="33"/>
      <c r="W15" s="33"/>
      <c r="X15" s="33"/>
    </row>
    <row r="16" spans="1:24" ht="165" x14ac:dyDescent="0.25">
      <c r="A16" s="144"/>
      <c r="B16" s="146"/>
      <c r="C16" s="97">
        <v>13</v>
      </c>
      <c r="D16" s="112" t="s">
        <v>49</v>
      </c>
      <c r="E16" s="97" t="s">
        <v>73</v>
      </c>
      <c r="F16" s="113" t="s">
        <v>51</v>
      </c>
      <c r="G16" s="113" t="s">
        <v>54</v>
      </c>
      <c r="H16" s="113" t="s">
        <v>91</v>
      </c>
      <c r="I16" s="120">
        <v>87.96</v>
      </c>
      <c r="J16" s="35"/>
      <c r="K16" s="94">
        <f t="shared" si="0"/>
        <v>0</v>
      </c>
      <c r="L16" s="95" t="str">
        <f t="shared" si="1"/>
        <v>OK</v>
      </c>
      <c r="M16" s="33"/>
      <c r="N16" s="33"/>
      <c r="O16" s="33"/>
      <c r="P16" s="33"/>
      <c r="Q16" s="33"/>
      <c r="R16" s="33"/>
      <c r="S16" s="33"/>
      <c r="T16" s="33"/>
      <c r="U16" s="33"/>
      <c r="V16" s="33"/>
      <c r="W16" s="33"/>
      <c r="X16" s="33"/>
    </row>
    <row r="17" spans="1:24" ht="90" x14ac:dyDescent="0.25">
      <c r="A17" s="147">
        <v>5</v>
      </c>
      <c r="B17" s="148" t="s">
        <v>72</v>
      </c>
      <c r="C17" s="114">
        <v>14</v>
      </c>
      <c r="D17" s="115" t="s">
        <v>104</v>
      </c>
      <c r="E17" s="101" t="s">
        <v>75</v>
      </c>
      <c r="F17" s="114" t="s">
        <v>50</v>
      </c>
      <c r="G17" s="114" t="s">
        <v>78</v>
      </c>
      <c r="H17" s="114" t="s">
        <v>92</v>
      </c>
      <c r="I17" s="119">
        <v>10.26</v>
      </c>
      <c r="J17" s="35"/>
      <c r="K17" s="94">
        <f t="shared" si="0"/>
        <v>0</v>
      </c>
      <c r="L17" s="95" t="str">
        <f t="shared" si="1"/>
        <v>OK</v>
      </c>
      <c r="M17" s="33"/>
      <c r="N17" s="33"/>
      <c r="O17" s="33"/>
      <c r="P17" s="33"/>
      <c r="Q17" s="33"/>
      <c r="R17" s="33"/>
      <c r="S17" s="33"/>
      <c r="T17" s="33"/>
      <c r="U17" s="33"/>
      <c r="V17" s="33"/>
      <c r="W17" s="33"/>
      <c r="X17" s="33"/>
    </row>
    <row r="18" spans="1:24" ht="45" x14ac:dyDescent="0.25">
      <c r="A18" s="147"/>
      <c r="B18" s="149"/>
      <c r="C18" s="114">
        <v>15</v>
      </c>
      <c r="D18" s="115" t="s">
        <v>76</v>
      </c>
      <c r="E18" s="101" t="s">
        <v>75</v>
      </c>
      <c r="F18" s="114" t="s">
        <v>51</v>
      </c>
      <c r="G18" s="114" t="s">
        <v>78</v>
      </c>
      <c r="H18" s="110" t="s">
        <v>93</v>
      </c>
      <c r="I18" s="119">
        <v>66.400000000000006</v>
      </c>
      <c r="J18" s="35"/>
      <c r="K18" s="94">
        <f t="shared" si="0"/>
        <v>0</v>
      </c>
      <c r="L18" s="95" t="str">
        <f t="shared" si="1"/>
        <v>OK</v>
      </c>
      <c r="M18" s="33"/>
      <c r="N18" s="33"/>
      <c r="O18" s="33"/>
      <c r="P18" s="33"/>
      <c r="Q18" s="33"/>
      <c r="R18" s="33"/>
      <c r="S18" s="33"/>
      <c r="T18" s="33"/>
      <c r="U18" s="33"/>
      <c r="V18" s="33"/>
      <c r="W18" s="33"/>
      <c r="X18" s="33"/>
    </row>
  </sheetData>
  <mergeCells count="22">
    <mergeCell ref="X1:X2"/>
    <mergeCell ref="A2:L2"/>
    <mergeCell ref="A15:A16"/>
    <mergeCell ref="B15:B16"/>
    <mergeCell ref="A4:A12"/>
    <mergeCell ref="B4:B12"/>
    <mergeCell ref="A17:A18"/>
    <mergeCell ref="B17:B18"/>
    <mergeCell ref="W1:W2"/>
    <mergeCell ref="S1:S2"/>
    <mergeCell ref="T1:T2"/>
    <mergeCell ref="U1:U2"/>
    <mergeCell ref="M1:M2"/>
    <mergeCell ref="N1:N2"/>
    <mergeCell ref="O1:O2"/>
    <mergeCell ref="P1:P2"/>
    <mergeCell ref="Q1:Q2"/>
    <mergeCell ref="R1:R2"/>
    <mergeCell ref="A1:C1"/>
    <mergeCell ref="V1:V2"/>
    <mergeCell ref="D1:F1"/>
    <mergeCell ref="G1:L1"/>
  </mergeCells>
  <conditionalFormatting sqref="M4 M5:O18">
    <cfRule type="cellIs" dxfId="173" priority="4" stopIfTrue="1" operator="greaterThan">
      <formula>0</formula>
    </cfRule>
    <cfRule type="cellIs" dxfId="172" priority="5" stopIfTrue="1" operator="greaterThan">
      <formula>0</formula>
    </cfRule>
    <cfRule type="cellIs" dxfId="171" priority="6" stopIfTrue="1" operator="greaterThan">
      <formula>0</formula>
    </cfRule>
  </conditionalFormatting>
  <conditionalFormatting sqref="N4:O4">
    <cfRule type="cellIs" dxfId="170" priority="1" stopIfTrue="1" operator="greaterThan">
      <formula>0</formula>
    </cfRule>
    <cfRule type="cellIs" dxfId="169" priority="2" stopIfTrue="1" operator="greaterThan">
      <formula>0</formula>
    </cfRule>
    <cfRule type="cellIs" dxfId="168" priority="3" stopIfTrue="1" operator="greaterThan">
      <formula>0</formula>
    </cfRule>
  </conditionalFormatting>
  <conditionalFormatting sqref="P5:X18">
    <cfRule type="cellIs" dxfId="167" priority="10" stopIfTrue="1" operator="greaterThan">
      <formula>0</formula>
    </cfRule>
    <cfRule type="cellIs" dxfId="166" priority="11" stopIfTrue="1" operator="greaterThan">
      <formula>0</formula>
    </cfRule>
    <cfRule type="cellIs" dxfId="165" priority="12" stopIfTrue="1" operator="greaterThan">
      <formula>0</formula>
    </cfRule>
  </conditionalFormatting>
  <conditionalFormatting sqref="P4:X4">
    <cfRule type="cellIs" dxfId="164" priority="7" stopIfTrue="1" operator="greaterThan">
      <formula>0</formula>
    </cfRule>
    <cfRule type="cellIs" dxfId="163" priority="8" stopIfTrue="1" operator="greaterThan">
      <formula>0</formula>
    </cfRule>
    <cfRule type="cellIs" dxfId="162" priority="9" stopIfTrue="1" operator="greaterThan">
      <formula>0</formula>
    </cfRule>
  </conditionalFormatting>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opLeftCell="A13" zoomScale="80" zoomScaleNormal="80" workbookViewId="0">
      <selection activeCell="D7" sqref="D7"/>
    </sheetView>
  </sheetViews>
  <sheetFormatPr defaultColWidth="9.7109375" defaultRowHeight="15" x14ac:dyDescent="0.25"/>
  <cols>
    <col min="1" max="1" width="9.5703125" style="1" customWidth="1"/>
    <col min="2" max="2" width="26.85546875" style="1" customWidth="1"/>
    <col min="3" max="3" width="6" style="98" bestFit="1" customWidth="1"/>
    <col min="4" max="4" width="60.28515625" style="1" customWidth="1"/>
    <col min="5" max="6" width="12.42578125" style="1" customWidth="1"/>
    <col min="7" max="8" width="16.7109375" style="1" customWidth="1"/>
    <col min="9" max="9" width="12.7109375" style="121" bestFit="1" customWidth="1"/>
    <col min="10" max="10" width="11.28515625" style="23" customWidth="1"/>
    <col min="11" max="11" width="13.28515625" style="99" customWidth="1"/>
    <col min="12" max="12" width="12.5703125" style="24" customWidth="1"/>
    <col min="13" max="24" width="18.7109375" style="25" customWidth="1"/>
    <col min="25" max="16384" width="9.7109375" style="20"/>
  </cols>
  <sheetData>
    <row r="1" spans="1:24" ht="30.75" customHeight="1" x14ac:dyDescent="0.25">
      <c r="A1" s="139" t="s">
        <v>55</v>
      </c>
      <c r="B1" s="139"/>
      <c r="C1" s="139"/>
      <c r="D1" s="140" t="s">
        <v>39</v>
      </c>
      <c r="E1" s="141"/>
      <c r="F1" s="142"/>
      <c r="G1" s="140" t="s">
        <v>57</v>
      </c>
      <c r="H1" s="141"/>
      <c r="I1" s="141"/>
      <c r="J1" s="141"/>
      <c r="K1" s="141"/>
      <c r="L1" s="142"/>
      <c r="M1" s="138" t="s">
        <v>113</v>
      </c>
      <c r="N1" s="138" t="s">
        <v>58</v>
      </c>
      <c r="O1" s="138" t="s">
        <v>58</v>
      </c>
      <c r="P1" s="138" t="s">
        <v>58</v>
      </c>
      <c r="Q1" s="138" t="s">
        <v>58</v>
      </c>
      <c r="R1" s="138" t="s">
        <v>58</v>
      </c>
      <c r="S1" s="138" t="s">
        <v>58</v>
      </c>
      <c r="T1" s="138" t="s">
        <v>58</v>
      </c>
      <c r="U1" s="138" t="s">
        <v>58</v>
      </c>
      <c r="V1" s="138" t="s">
        <v>58</v>
      </c>
      <c r="W1" s="138" t="s">
        <v>58</v>
      </c>
      <c r="X1" s="138" t="s">
        <v>58</v>
      </c>
    </row>
    <row r="2" spans="1:24" ht="24.75" customHeight="1" x14ac:dyDescent="0.25">
      <c r="A2" s="139" t="s">
        <v>107</v>
      </c>
      <c r="B2" s="139"/>
      <c r="C2" s="139"/>
      <c r="D2" s="139"/>
      <c r="E2" s="139"/>
      <c r="F2" s="139"/>
      <c r="G2" s="139"/>
      <c r="H2" s="139"/>
      <c r="I2" s="139"/>
      <c r="J2" s="139"/>
      <c r="K2" s="139"/>
      <c r="L2" s="139"/>
      <c r="M2" s="138"/>
      <c r="N2" s="138"/>
      <c r="O2" s="138"/>
      <c r="P2" s="138"/>
      <c r="Q2" s="138"/>
      <c r="R2" s="138"/>
      <c r="S2" s="138"/>
      <c r="T2" s="138"/>
      <c r="U2" s="138"/>
      <c r="V2" s="138"/>
      <c r="W2" s="138"/>
      <c r="X2" s="138"/>
    </row>
    <row r="3" spans="1:24" s="21" customFormat="1" ht="45" x14ac:dyDescent="0.2">
      <c r="A3" s="87" t="s">
        <v>60</v>
      </c>
      <c r="B3" s="87" t="s">
        <v>61</v>
      </c>
      <c r="C3" s="88" t="s">
        <v>2</v>
      </c>
      <c r="D3" s="88" t="s">
        <v>4</v>
      </c>
      <c r="E3" s="88" t="s">
        <v>37</v>
      </c>
      <c r="F3" s="88" t="s">
        <v>62</v>
      </c>
      <c r="G3" s="88" t="s">
        <v>36</v>
      </c>
      <c r="H3" s="88" t="s">
        <v>59</v>
      </c>
      <c r="I3" s="116" t="s">
        <v>3</v>
      </c>
      <c r="J3" s="89" t="s">
        <v>27</v>
      </c>
      <c r="K3" s="90" t="s">
        <v>0</v>
      </c>
      <c r="L3" s="87" t="s">
        <v>5</v>
      </c>
      <c r="M3" s="91">
        <v>42639</v>
      </c>
      <c r="N3" s="91" t="s">
        <v>1</v>
      </c>
      <c r="O3" s="91" t="s">
        <v>1</v>
      </c>
      <c r="P3" s="92" t="s">
        <v>1</v>
      </c>
      <c r="Q3" s="92" t="s">
        <v>1</v>
      </c>
      <c r="R3" s="92" t="s">
        <v>1</v>
      </c>
      <c r="S3" s="92" t="s">
        <v>1</v>
      </c>
      <c r="T3" s="92" t="s">
        <v>1</v>
      </c>
      <c r="U3" s="92" t="s">
        <v>1</v>
      </c>
      <c r="V3" s="92" t="s">
        <v>1</v>
      </c>
      <c r="W3" s="92" t="s">
        <v>1</v>
      </c>
      <c r="X3" s="92" t="s">
        <v>1</v>
      </c>
    </row>
    <row r="4" spans="1:24" ht="60" x14ac:dyDescent="0.25">
      <c r="A4" s="150">
        <v>1</v>
      </c>
      <c r="B4" s="151" t="s">
        <v>63</v>
      </c>
      <c r="C4" s="93">
        <v>1</v>
      </c>
      <c r="D4" s="100" t="s">
        <v>40</v>
      </c>
      <c r="E4" s="101" t="s">
        <v>64</v>
      </c>
      <c r="F4" s="102" t="s">
        <v>7</v>
      </c>
      <c r="G4" s="93" t="s">
        <v>53</v>
      </c>
      <c r="H4" s="102" t="s">
        <v>79</v>
      </c>
      <c r="I4" s="117">
        <v>32</v>
      </c>
      <c r="J4" s="34"/>
      <c r="K4" s="94">
        <f>J4-(SUM(M4:X4))</f>
        <v>0</v>
      </c>
      <c r="L4" s="95" t="str">
        <f>IF(K4&lt;0,"ATENÇÃO","OK")</f>
        <v>OK</v>
      </c>
      <c r="M4" s="33"/>
      <c r="N4" s="33"/>
      <c r="O4" s="33"/>
      <c r="P4" s="33"/>
      <c r="Q4" s="33"/>
      <c r="R4" s="33"/>
      <c r="S4" s="33"/>
      <c r="T4" s="33"/>
      <c r="U4" s="33"/>
      <c r="V4" s="33"/>
      <c r="W4" s="33"/>
      <c r="X4" s="33"/>
    </row>
    <row r="5" spans="1:24" ht="60" x14ac:dyDescent="0.25">
      <c r="A5" s="150"/>
      <c r="B5" s="152"/>
      <c r="C5" s="93">
        <v>2</v>
      </c>
      <c r="D5" s="103" t="s">
        <v>65</v>
      </c>
      <c r="E5" s="101" t="s">
        <v>64</v>
      </c>
      <c r="F5" s="102" t="s">
        <v>7</v>
      </c>
      <c r="G5" s="93" t="s">
        <v>53</v>
      </c>
      <c r="H5" s="102" t="s">
        <v>80</v>
      </c>
      <c r="I5" s="117">
        <v>72.209999999999994</v>
      </c>
      <c r="J5" s="34"/>
      <c r="K5" s="94">
        <f t="shared" ref="K5:K18" si="0">J5-(SUM(M5:X5))</f>
        <v>0</v>
      </c>
      <c r="L5" s="95" t="str">
        <f t="shared" ref="L5:L18" si="1">IF(K5&lt;0,"ATENÇÃO","OK")</f>
        <v>OK</v>
      </c>
      <c r="M5" s="33"/>
      <c r="N5" s="33"/>
      <c r="O5" s="33"/>
      <c r="P5" s="33"/>
      <c r="Q5" s="33"/>
      <c r="R5" s="33"/>
      <c r="S5" s="33"/>
      <c r="T5" s="33"/>
      <c r="U5" s="33"/>
      <c r="V5" s="33"/>
      <c r="W5" s="33"/>
      <c r="X5" s="33"/>
    </row>
    <row r="6" spans="1:24" ht="60" x14ac:dyDescent="0.25">
      <c r="A6" s="150"/>
      <c r="B6" s="152"/>
      <c r="C6" s="93">
        <v>3</v>
      </c>
      <c r="D6" s="103" t="s">
        <v>41</v>
      </c>
      <c r="E6" s="101" t="s">
        <v>64</v>
      </c>
      <c r="F6" s="102" t="s">
        <v>7</v>
      </c>
      <c r="G6" s="93" t="s">
        <v>53</v>
      </c>
      <c r="H6" s="102" t="s">
        <v>81</v>
      </c>
      <c r="I6" s="117">
        <v>71</v>
      </c>
      <c r="J6" s="35"/>
      <c r="K6" s="94">
        <f t="shared" si="0"/>
        <v>0</v>
      </c>
      <c r="L6" s="95" t="str">
        <f t="shared" si="1"/>
        <v>OK</v>
      </c>
      <c r="M6" s="33"/>
      <c r="N6" s="33"/>
      <c r="O6" s="33"/>
      <c r="P6" s="33"/>
      <c r="Q6" s="33"/>
      <c r="R6" s="33"/>
      <c r="S6" s="33"/>
      <c r="T6" s="33"/>
      <c r="U6" s="33"/>
      <c r="V6" s="33"/>
      <c r="W6" s="33"/>
      <c r="X6" s="33"/>
    </row>
    <row r="7" spans="1:24" ht="45" x14ac:dyDescent="0.25">
      <c r="A7" s="150"/>
      <c r="B7" s="152"/>
      <c r="C7" s="93">
        <v>4</v>
      </c>
      <c r="D7" s="103" t="s">
        <v>42</v>
      </c>
      <c r="E7" s="101" t="s">
        <v>64</v>
      </c>
      <c r="F7" s="102" t="s">
        <v>7</v>
      </c>
      <c r="G7" s="93" t="s">
        <v>53</v>
      </c>
      <c r="H7" s="102" t="s">
        <v>82</v>
      </c>
      <c r="I7" s="117">
        <v>76</v>
      </c>
      <c r="J7" s="35">
        <v>10</v>
      </c>
      <c r="K7" s="94">
        <f t="shared" si="0"/>
        <v>0</v>
      </c>
      <c r="L7" s="95" t="str">
        <f t="shared" si="1"/>
        <v>OK</v>
      </c>
      <c r="M7" s="33">
        <v>10</v>
      </c>
      <c r="N7" s="33"/>
      <c r="O7" s="33"/>
      <c r="P7" s="33"/>
      <c r="Q7" s="33"/>
      <c r="R7" s="33"/>
      <c r="S7" s="33"/>
      <c r="T7" s="33"/>
      <c r="U7" s="33"/>
      <c r="V7" s="33"/>
      <c r="W7" s="33"/>
      <c r="X7" s="33"/>
    </row>
    <row r="8" spans="1:24" ht="45" x14ac:dyDescent="0.25">
      <c r="A8" s="150"/>
      <c r="B8" s="152"/>
      <c r="C8" s="93">
        <v>5</v>
      </c>
      <c r="D8" s="104" t="s">
        <v>43</v>
      </c>
      <c r="E8" s="101" t="s">
        <v>64</v>
      </c>
      <c r="F8" s="102" t="s">
        <v>7</v>
      </c>
      <c r="G8" s="93" t="s">
        <v>53</v>
      </c>
      <c r="H8" s="102" t="s">
        <v>83</v>
      </c>
      <c r="I8" s="117">
        <v>107</v>
      </c>
      <c r="J8" s="35">
        <v>4</v>
      </c>
      <c r="K8" s="94">
        <f t="shared" si="0"/>
        <v>0</v>
      </c>
      <c r="L8" s="95" t="str">
        <f t="shared" si="1"/>
        <v>OK</v>
      </c>
      <c r="M8" s="33">
        <v>4</v>
      </c>
      <c r="N8" s="33"/>
      <c r="O8" s="33"/>
      <c r="P8" s="33"/>
      <c r="Q8" s="33"/>
      <c r="R8" s="33"/>
      <c r="S8" s="33"/>
      <c r="T8" s="33"/>
      <c r="U8" s="33"/>
      <c r="V8" s="33"/>
      <c r="W8" s="33"/>
      <c r="X8" s="33"/>
    </row>
    <row r="9" spans="1:24" ht="75" x14ac:dyDescent="0.25">
      <c r="A9" s="150"/>
      <c r="B9" s="152"/>
      <c r="C9" s="93">
        <v>6</v>
      </c>
      <c r="D9" s="104" t="s">
        <v>44</v>
      </c>
      <c r="E9" s="105" t="s">
        <v>66</v>
      </c>
      <c r="F9" s="102" t="s">
        <v>7</v>
      </c>
      <c r="G9" s="93" t="s">
        <v>53</v>
      </c>
      <c r="H9" s="102" t="s">
        <v>84</v>
      </c>
      <c r="I9" s="117">
        <v>49.21</v>
      </c>
      <c r="J9" s="35"/>
      <c r="K9" s="94">
        <f t="shared" si="0"/>
        <v>0</v>
      </c>
      <c r="L9" s="95" t="str">
        <f t="shared" si="1"/>
        <v>OK</v>
      </c>
      <c r="M9" s="33"/>
      <c r="N9" s="33"/>
      <c r="O9" s="33"/>
      <c r="P9" s="33"/>
      <c r="Q9" s="33"/>
      <c r="R9" s="33"/>
      <c r="S9" s="33"/>
      <c r="T9" s="33"/>
      <c r="U9" s="33"/>
      <c r="V9" s="33"/>
      <c r="W9" s="33"/>
      <c r="X9" s="33"/>
    </row>
    <row r="10" spans="1:24" ht="75" x14ac:dyDescent="0.25">
      <c r="A10" s="150"/>
      <c r="B10" s="152"/>
      <c r="C10" s="93">
        <v>7</v>
      </c>
      <c r="D10" s="104" t="s">
        <v>45</v>
      </c>
      <c r="E10" s="105" t="s">
        <v>64</v>
      </c>
      <c r="F10" s="102" t="s">
        <v>7</v>
      </c>
      <c r="G10" s="93" t="s">
        <v>53</v>
      </c>
      <c r="H10" s="102" t="s">
        <v>85</v>
      </c>
      <c r="I10" s="117">
        <v>30</v>
      </c>
      <c r="J10" s="35"/>
      <c r="K10" s="94">
        <f t="shared" si="0"/>
        <v>0</v>
      </c>
      <c r="L10" s="95" t="str">
        <f t="shared" si="1"/>
        <v>OK</v>
      </c>
      <c r="M10" s="33"/>
      <c r="N10" s="33"/>
      <c r="O10" s="33"/>
      <c r="P10" s="33"/>
      <c r="Q10" s="33"/>
      <c r="R10" s="33"/>
      <c r="S10" s="33"/>
      <c r="T10" s="33"/>
      <c r="U10" s="33"/>
      <c r="V10" s="33"/>
      <c r="W10" s="33"/>
      <c r="X10" s="33"/>
    </row>
    <row r="11" spans="1:24" ht="30" x14ac:dyDescent="0.25">
      <c r="A11" s="150"/>
      <c r="B11" s="152"/>
      <c r="C11" s="93">
        <v>8</v>
      </c>
      <c r="D11" s="104" t="s">
        <v>46</v>
      </c>
      <c r="E11" s="105" t="s">
        <v>64</v>
      </c>
      <c r="F11" s="102" t="s">
        <v>7</v>
      </c>
      <c r="G11" s="93" t="s">
        <v>53</v>
      </c>
      <c r="H11" s="102" t="s">
        <v>86</v>
      </c>
      <c r="I11" s="117">
        <v>77</v>
      </c>
      <c r="J11" s="35"/>
      <c r="K11" s="94">
        <f t="shared" si="0"/>
        <v>0</v>
      </c>
      <c r="L11" s="95" t="str">
        <f t="shared" si="1"/>
        <v>OK</v>
      </c>
      <c r="M11" s="33"/>
      <c r="N11" s="33"/>
      <c r="O11" s="33"/>
      <c r="P11" s="33"/>
      <c r="Q11" s="33"/>
      <c r="R11" s="33"/>
      <c r="S11" s="33"/>
      <c r="T11" s="33"/>
      <c r="U11" s="33"/>
      <c r="V11" s="33"/>
      <c r="W11" s="33"/>
      <c r="X11" s="33"/>
    </row>
    <row r="12" spans="1:24" ht="45" x14ac:dyDescent="0.25">
      <c r="A12" s="150"/>
      <c r="B12" s="153"/>
      <c r="C12" s="93">
        <v>9</v>
      </c>
      <c r="D12" s="104" t="s">
        <v>47</v>
      </c>
      <c r="E12" s="105" t="s">
        <v>64</v>
      </c>
      <c r="F12" s="102" t="s">
        <v>7</v>
      </c>
      <c r="G12" s="93" t="s">
        <v>53</v>
      </c>
      <c r="H12" s="102" t="s">
        <v>87</v>
      </c>
      <c r="I12" s="117">
        <v>119</v>
      </c>
      <c r="J12" s="35">
        <v>5</v>
      </c>
      <c r="K12" s="94">
        <f t="shared" si="0"/>
        <v>0</v>
      </c>
      <c r="L12" s="95" t="str">
        <f t="shared" si="1"/>
        <v>OK</v>
      </c>
      <c r="M12" s="33">
        <v>5</v>
      </c>
      <c r="N12" s="33"/>
      <c r="O12" s="33"/>
      <c r="P12" s="33"/>
      <c r="Q12" s="33"/>
      <c r="R12" s="33"/>
      <c r="S12" s="33"/>
      <c r="T12" s="33"/>
      <c r="U12" s="33"/>
      <c r="V12" s="33"/>
      <c r="W12" s="33"/>
      <c r="X12" s="33"/>
    </row>
    <row r="13" spans="1:24" ht="75" x14ac:dyDescent="0.25">
      <c r="A13" s="106">
        <v>2</v>
      </c>
      <c r="B13" s="107" t="s">
        <v>67</v>
      </c>
      <c r="C13" s="96">
        <v>10</v>
      </c>
      <c r="D13" s="108" t="s">
        <v>102</v>
      </c>
      <c r="E13" s="109" t="s">
        <v>69</v>
      </c>
      <c r="F13" s="96" t="s">
        <v>7</v>
      </c>
      <c r="G13" s="96" t="s">
        <v>54</v>
      </c>
      <c r="H13" s="96" t="s">
        <v>88</v>
      </c>
      <c r="I13" s="118">
        <v>19.73</v>
      </c>
      <c r="J13" s="35"/>
      <c r="K13" s="94">
        <f t="shared" si="0"/>
        <v>0</v>
      </c>
      <c r="L13" s="95" t="str">
        <f t="shared" si="1"/>
        <v>OK</v>
      </c>
      <c r="M13" s="33"/>
      <c r="N13" s="33"/>
      <c r="O13" s="33"/>
      <c r="P13" s="33"/>
      <c r="Q13" s="33"/>
      <c r="R13" s="33"/>
      <c r="S13" s="33"/>
      <c r="T13" s="33"/>
      <c r="U13" s="33"/>
      <c r="V13" s="33"/>
      <c r="W13" s="33"/>
      <c r="X13" s="33"/>
    </row>
    <row r="14" spans="1:24" ht="90" x14ac:dyDescent="0.25">
      <c r="A14" s="110">
        <v>3</v>
      </c>
      <c r="B14" s="105" t="s">
        <v>70</v>
      </c>
      <c r="C14" s="93">
        <v>11</v>
      </c>
      <c r="D14" s="103" t="s">
        <v>103</v>
      </c>
      <c r="E14" s="101" t="s">
        <v>52</v>
      </c>
      <c r="F14" s="93" t="s">
        <v>7</v>
      </c>
      <c r="G14" s="93" t="s">
        <v>54</v>
      </c>
      <c r="H14" s="93" t="s">
        <v>89</v>
      </c>
      <c r="I14" s="119">
        <v>39.04</v>
      </c>
      <c r="J14" s="35"/>
      <c r="K14" s="94">
        <f t="shared" si="0"/>
        <v>0</v>
      </c>
      <c r="L14" s="95" t="str">
        <f t="shared" si="1"/>
        <v>OK</v>
      </c>
      <c r="M14" s="33"/>
      <c r="N14" s="33"/>
      <c r="O14" s="33"/>
      <c r="P14" s="33"/>
      <c r="Q14" s="33"/>
      <c r="R14" s="33"/>
      <c r="S14" s="33"/>
      <c r="T14" s="33"/>
      <c r="U14" s="33"/>
      <c r="V14" s="33"/>
      <c r="W14" s="33"/>
      <c r="X14" s="33"/>
    </row>
    <row r="15" spans="1:24" ht="30" x14ac:dyDescent="0.25">
      <c r="A15" s="143">
        <v>4</v>
      </c>
      <c r="B15" s="145" t="s">
        <v>72</v>
      </c>
      <c r="C15" s="96">
        <v>12</v>
      </c>
      <c r="D15" s="111" t="s">
        <v>48</v>
      </c>
      <c r="E15" s="96" t="s">
        <v>73</v>
      </c>
      <c r="F15" s="106" t="s">
        <v>51</v>
      </c>
      <c r="G15" s="106" t="s">
        <v>77</v>
      </c>
      <c r="H15" s="106" t="s">
        <v>90</v>
      </c>
      <c r="I15" s="118">
        <v>10.39</v>
      </c>
      <c r="J15" s="35"/>
      <c r="K15" s="94">
        <f t="shared" si="0"/>
        <v>0</v>
      </c>
      <c r="L15" s="95" t="str">
        <f t="shared" si="1"/>
        <v>OK</v>
      </c>
      <c r="M15" s="33"/>
      <c r="N15" s="33"/>
      <c r="O15" s="33"/>
      <c r="P15" s="33"/>
      <c r="Q15" s="33"/>
      <c r="R15" s="33"/>
      <c r="S15" s="33"/>
      <c r="T15" s="33"/>
      <c r="U15" s="33"/>
      <c r="V15" s="33"/>
      <c r="W15" s="33"/>
      <c r="X15" s="33"/>
    </row>
    <row r="16" spans="1:24" ht="165" x14ac:dyDescent="0.25">
      <c r="A16" s="144"/>
      <c r="B16" s="146"/>
      <c r="C16" s="97">
        <v>13</v>
      </c>
      <c r="D16" s="112" t="s">
        <v>49</v>
      </c>
      <c r="E16" s="97" t="s">
        <v>73</v>
      </c>
      <c r="F16" s="113" t="s">
        <v>51</v>
      </c>
      <c r="G16" s="113" t="s">
        <v>54</v>
      </c>
      <c r="H16" s="113" t="s">
        <v>91</v>
      </c>
      <c r="I16" s="120">
        <v>87.96</v>
      </c>
      <c r="J16" s="35"/>
      <c r="K16" s="94">
        <f t="shared" si="0"/>
        <v>0</v>
      </c>
      <c r="L16" s="95" t="str">
        <f t="shared" si="1"/>
        <v>OK</v>
      </c>
      <c r="M16" s="33"/>
      <c r="N16" s="33"/>
      <c r="O16" s="33"/>
      <c r="P16" s="33"/>
      <c r="Q16" s="33"/>
      <c r="R16" s="33"/>
      <c r="S16" s="33"/>
      <c r="T16" s="33"/>
      <c r="U16" s="33"/>
      <c r="V16" s="33"/>
      <c r="W16" s="33"/>
      <c r="X16" s="33"/>
    </row>
    <row r="17" spans="1:24" ht="90" x14ac:dyDescent="0.25">
      <c r="A17" s="147">
        <v>5</v>
      </c>
      <c r="B17" s="148" t="s">
        <v>72</v>
      </c>
      <c r="C17" s="114">
        <v>14</v>
      </c>
      <c r="D17" s="115" t="s">
        <v>104</v>
      </c>
      <c r="E17" s="101" t="s">
        <v>75</v>
      </c>
      <c r="F17" s="114" t="s">
        <v>50</v>
      </c>
      <c r="G17" s="114" t="s">
        <v>78</v>
      </c>
      <c r="H17" s="114" t="s">
        <v>92</v>
      </c>
      <c r="I17" s="119">
        <v>10.26</v>
      </c>
      <c r="J17" s="35"/>
      <c r="K17" s="94">
        <f t="shared" si="0"/>
        <v>0</v>
      </c>
      <c r="L17" s="95" t="str">
        <f t="shared" si="1"/>
        <v>OK</v>
      </c>
      <c r="M17" s="33"/>
      <c r="N17" s="33"/>
      <c r="O17" s="33"/>
      <c r="P17" s="33"/>
      <c r="Q17" s="33"/>
      <c r="R17" s="33"/>
      <c r="S17" s="33"/>
      <c r="T17" s="33"/>
      <c r="U17" s="33"/>
      <c r="V17" s="33"/>
      <c r="W17" s="33"/>
      <c r="X17" s="33"/>
    </row>
    <row r="18" spans="1:24" ht="45" x14ac:dyDescent="0.25">
      <c r="A18" s="147"/>
      <c r="B18" s="149"/>
      <c r="C18" s="114">
        <v>15</v>
      </c>
      <c r="D18" s="115" t="s">
        <v>76</v>
      </c>
      <c r="E18" s="101" t="s">
        <v>75</v>
      </c>
      <c r="F18" s="114" t="s">
        <v>51</v>
      </c>
      <c r="G18" s="114" t="s">
        <v>78</v>
      </c>
      <c r="H18" s="110" t="s">
        <v>93</v>
      </c>
      <c r="I18" s="119">
        <v>66.400000000000006</v>
      </c>
      <c r="J18" s="35"/>
      <c r="K18" s="94">
        <f t="shared" si="0"/>
        <v>0</v>
      </c>
      <c r="L18" s="95" t="str">
        <f t="shared" si="1"/>
        <v>OK</v>
      </c>
      <c r="M18" s="33"/>
      <c r="N18" s="33"/>
      <c r="O18" s="33"/>
      <c r="P18" s="33"/>
      <c r="Q18" s="33"/>
      <c r="R18" s="33"/>
      <c r="S18" s="33"/>
      <c r="T18" s="33"/>
      <c r="U18" s="33"/>
      <c r="V18" s="33"/>
      <c r="W18" s="33"/>
      <c r="X18" s="33"/>
    </row>
    <row r="19" spans="1:24" x14ac:dyDescent="0.25">
      <c r="M19" s="191"/>
      <c r="X19" s="20"/>
    </row>
  </sheetData>
  <mergeCells count="22">
    <mergeCell ref="X1:X2"/>
    <mergeCell ref="A2:L2"/>
    <mergeCell ref="A15:A16"/>
    <mergeCell ref="B15:B16"/>
    <mergeCell ref="A17:A18"/>
    <mergeCell ref="B17:B18"/>
    <mergeCell ref="D1:F1"/>
    <mergeCell ref="G1:L1"/>
    <mergeCell ref="U1:U2"/>
    <mergeCell ref="V1:V2"/>
    <mergeCell ref="W1:W2"/>
    <mergeCell ref="A4:A12"/>
    <mergeCell ref="B4:B12"/>
    <mergeCell ref="O1:O2"/>
    <mergeCell ref="P1:P2"/>
    <mergeCell ref="Q1:Q2"/>
    <mergeCell ref="R1:R2"/>
    <mergeCell ref="S1:S2"/>
    <mergeCell ref="T1:T2"/>
    <mergeCell ref="A1:C1"/>
    <mergeCell ref="M1:M2"/>
    <mergeCell ref="N1:N2"/>
  </mergeCells>
  <conditionalFormatting sqref="N5:O18">
    <cfRule type="cellIs" dxfId="161" priority="10" stopIfTrue="1" operator="greaterThan">
      <formula>0</formula>
    </cfRule>
    <cfRule type="cellIs" dxfId="160" priority="11" stopIfTrue="1" operator="greaterThan">
      <formula>0</formula>
    </cfRule>
    <cfRule type="cellIs" dxfId="159" priority="12" stopIfTrue="1" operator="greaterThan">
      <formula>0</formula>
    </cfRule>
  </conditionalFormatting>
  <conditionalFormatting sqref="N4:O4">
    <cfRule type="cellIs" dxfId="158" priority="7" stopIfTrue="1" operator="greaterThan">
      <formula>0</formula>
    </cfRule>
    <cfRule type="cellIs" dxfId="157" priority="8" stopIfTrue="1" operator="greaterThan">
      <formula>0</formula>
    </cfRule>
    <cfRule type="cellIs" dxfId="156" priority="9" stopIfTrue="1" operator="greaterThan">
      <formula>0</formula>
    </cfRule>
  </conditionalFormatting>
  <conditionalFormatting sqref="P5:X18">
    <cfRule type="cellIs" dxfId="155" priority="16" stopIfTrue="1" operator="greaterThan">
      <formula>0</formula>
    </cfRule>
    <cfRule type="cellIs" dxfId="154" priority="17" stopIfTrue="1" operator="greaterThan">
      <formula>0</formula>
    </cfRule>
    <cfRule type="cellIs" dxfId="153" priority="18" stopIfTrue="1" operator="greaterThan">
      <formula>0</formula>
    </cfRule>
  </conditionalFormatting>
  <conditionalFormatting sqref="P4:X4">
    <cfRule type="cellIs" dxfId="152" priority="13" stopIfTrue="1" operator="greaterThan">
      <formula>0</formula>
    </cfRule>
    <cfRule type="cellIs" dxfId="151" priority="14" stopIfTrue="1" operator="greaterThan">
      <formula>0</formula>
    </cfRule>
    <cfRule type="cellIs" dxfId="150" priority="15" stopIfTrue="1" operator="greaterThan">
      <formula>0</formula>
    </cfRule>
  </conditionalFormatting>
  <conditionalFormatting sqref="M4:M18">
    <cfRule type="cellIs" dxfId="8" priority="1" stopIfTrue="1" operator="greaterThan">
      <formula>0</formula>
    </cfRule>
    <cfRule type="cellIs" dxfId="7" priority="2" stopIfTrue="1" operator="greaterThan">
      <formula>0</formula>
    </cfRule>
    <cfRule type="cellIs" dxfId="6" priority="3" stopIfTrue="1" operator="greaterThan">
      <formula>0</formula>
    </cfRule>
  </conditionalFormatting>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zoomScale="80" zoomScaleNormal="80" workbookViewId="0">
      <selection activeCell="J4" sqref="J4:J18"/>
    </sheetView>
  </sheetViews>
  <sheetFormatPr defaultColWidth="9.7109375" defaultRowHeight="15" x14ac:dyDescent="0.25"/>
  <cols>
    <col min="1" max="1" width="9.5703125" style="1" customWidth="1"/>
    <col min="2" max="2" width="26.85546875" style="2" customWidth="1"/>
    <col min="3" max="3" width="6" style="22" bestFit="1" customWidth="1"/>
    <col min="4" max="4" width="60.28515625" style="2" customWidth="1"/>
    <col min="5" max="6" width="12.42578125" style="2" customWidth="1"/>
    <col min="7" max="8" width="16.7109375" style="2" customWidth="1"/>
    <col min="9" max="9" width="12.7109375" style="21" bestFit="1" customWidth="1"/>
    <col min="10" max="10" width="11.28515625" style="23" customWidth="1"/>
    <col min="11" max="11" width="13.28515625" style="3" customWidth="1"/>
    <col min="12" max="12" width="12.5703125" style="24" customWidth="1"/>
    <col min="13" max="24" width="18.7109375" style="25" customWidth="1"/>
    <col min="25" max="16384" width="9.7109375" style="20"/>
  </cols>
  <sheetData>
    <row r="1" spans="1:24" ht="30.75" customHeight="1" x14ac:dyDescent="0.25">
      <c r="A1" s="158" t="s">
        <v>55</v>
      </c>
      <c r="B1" s="158"/>
      <c r="C1" s="158"/>
      <c r="D1" s="159" t="s">
        <v>39</v>
      </c>
      <c r="E1" s="160"/>
      <c r="F1" s="161"/>
      <c r="G1" s="159" t="s">
        <v>57</v>
      </c>
      <c r="H1" s="160"/>
      <c r="I1" s="160"/>
      <c r="J1" s="160"/>
      <c r="K1" s="160"/>
      <c r="L1" s="161"/>
      <c r="M1" s="157" t="s">
        <v>58</v>
      </c>
      <c r="N1" s="157" t="s">
        <v>58</v>
      </c>
      <c r="O1" s="157" t="s">
        <v>58</v>
      </c>
      <c r="P1" s="157" t="s">
        <v>58</v>
      </c>
      <c r="Q1" s="157" t="s">
        <v>58</v>
      </c>
      <c r="R1" s="157" t="s">
        <v>58</v>
      </c>
      <c r="S1" s="157" t="s">
        <v>58</v>
      </c>
      <c r="T1" s="157" t="s">
        <v>58</v>
      </c>
      <c r="U1" s="157" t="s">
        <v>58</v>
      </c>
      <c r="V1" s="157" t="s">
        <v>58</v>
      </c>
      <c r="W1" s="157" t="s">
        <v>58</v>
      </c>
      <c r="X1" s="157" t="s">
        <v>58</v>
      </c>
    </row>
    <row r="2" spans="1:24" ht="24.75" customHeight="1" x14ac:dyDescent="0.25">
      <c r="A2" s="158" t="s">
        <v>56</v>
      </c>
      <c r="B2" s="158"/>
      <c r="C2" s="158"/>
      <c r="D2" s="158"/>
      <c r="E2" s="158"/>
      <c r="F2" s="158"/>
      <c r="G2" s="158"/>
      <c r="H2" s="158"/>
      <c r="I2" s="158"/>
      <c r="J2" s="158"/>
      <c r="K2" s="158"/>
      <c r="L2" s="158"/>
      <c r="M2" s="157"/>
      <c r="N2" s="157"/>
      <c r="O2" s="157"/>
      <c r="P2" s="157"/>
      <c r="Q2" s="157"/>
      <c r="R2" s="157"/>
      <c r="S2" s="157"/>
      <c r="T2" s="157"/>
      <c r="U2" s="157"/>
      <c r="V2" s="157"/>
      <c r="W2" s="157"/>
      <c r="X2" s="157"/>
    </row>
    <row r="3" spans="1:24" s="21" customFormat="1" ht="45" x14ac:dyDescent="0.2">
      <c r="A3" s="26" t="s">
        <v>60</v>
      </c>
      <c r="B3" s="26" t="s">
        <v>61</v>
      </c>
      <c r="C3" s="17" t="s">
        <v>2</v>
      </c>
      <c r="D3" s="17" t="s">
        <v>4</v>
      </c>
      <c r="E3" s="17" t="s">
        <v>37</v>
      </c>
      <c r="F3" s="17" t="s">
        <v>62</v>
      </c>
      <c r="G3" s="17" t="s">
        <v>36</v>
      </c>
      <c r="H3" s="17" t="s">
        <v>59</v>
      </c>
      <c r="I3" s="18" t="s">
        <v>3</v>
      </c>
      <c r="J3" s="27" t="s">
        <v>27</v>
      </c>
      <c r="K3" s="28" t="s">
        <v>0</v>
      </c>
      <c r="L3" s="26" t="s">
        <v>5</v>
      </c>
      <c r="M3" s="41" t="s">
        <v>1</v>
      </c>
      <c r="N3" s="41" t="s">
        <v>1</v>
      </c>
      <c r="O3" s="41" t="s">
        <v>1</v>
      </c>
      <c r="P3" s="19" t="s">
        <v>1</v>
      </c>
      <c r="Q3" s="19" t="s">
        <v>1</v>
      </c>
      <c r="R3" s="19" t="s">
        <v>1</v>
      </c>
      <c r="S3" s="19" t="s">
        <v>1</v>
      </c>
      <c r="T3" s="19" t="s">
        <v>1</v>
      </c>
      <c r="U3" s="19" t="s">
        <v>1</v>
      </c>
      <c r="V3" s="19" t="s">
        <v>1</v>
      </c>
      <c r="W3" s="19" t="s">
        <v>1</v>
      </c>
      <c r="X3" s="19" t="s">
        <v>1</v>
      </c>
    </row>
    <row r="4" spans="1:24" ht="51.75" x14ac:dyDescent="0.25">
      <c r="A4" s="166">
        <v>1</v>
      </c>
      <c r="B4" s="167" t="s">
        <v>63</v>
      </c>
      <c r="C4" s="42">
        <v>1</v>
      </c>
      <c r="D4" s="43" t="s">
        <v>40</v>
      </c>
      <c r="E4" s="44" t="s">
        <v>64</v>
      </c>
      <c r="F4" s="45" t="s">
        <v>7</v>
      </c>
      <c r="G4" s="57" t="s">
        <v>53</v>
      </c>
      <c r="H4" s="45" t="s">
        <v>79</v>
      </c>
      <c r="I4" s="69">
        <v>32</v>
      </c>
      <c r="J4" s="34"/>
      <c r="K4" s="29">
        <f>J4-(SUM(M4:X4))</f>
        <v>0</v>
      </c>
      <c r="L4" s="30" t="str">
        <f>IF(K4&lt;0,"ATENÇÃO","OK")</f>
        <v>OK</v>
      </c>
      <c r="M4" s="33"/>
      <c r="N4" s="33"/>
      <c r="O4" s="33"/>
      <c r="P4" s="33"/>
      <c r="Q4" s="33"/>
      <c r="R4" s="33"/>
      <c r="S4" s="33"/>
      <c r="T4" s="33"/>
      <c r="U4" s="33"/>
      <c r="V4" s="33"/>
      <c r="W4" s="33"/>
      <c r="X4" s="33"/>
    </row>
    <row r="5" spans="1:24" ht="39" x14ac:dyDescent="0.25">
      <c r="A5" s="166"/>
      <c r="B5" s="168"/>
      <c r="C5" s="42">
        <v>2</v>
      </c>
      <c r="D5" s="46" t="s">
        <v>65</v>
      </c>
      <c r="E5" s="44" t="s">
        <v>64</v>
      </c>
      <c r="F5" s="45" t="s">
        <v>7</v>
      </c>
      <c r="G5" s="57" t="s">
        <v>53</v>
      </c>
      <c r="H5" s="45" t="s">
        <v>80</v>
      </c>
      <c r="I5" s="69">
        <v>72.209999999999994</v>
      </c>
      <c r="J5" s="34"/>
      <c r="K5" s="29">
        <f t="shared" ref="K5:K18" si="0">J5-(SUM(M5:X5))</f>
        <v>0</v>
      </c>
      <c r="L5" s="30" t="str">
        <f t="shared" ref="L5:L18" si="1">IF(K5&lt;0,"ATENÇÃO","OK")</f>
        <v>OK</v>
      </c>
      <c r="M5" s="33"/>
      <c r="N5" s="33"/>
      <c r="O5" s="33"/>
      <c r="P5" s="33"/>
      <c r="Q5" s="33"/>
      <c r="R5" s="33"/>
      <c r="S5" s="33"/>
      <c r="T5" s="33"/>
      <c r="U5" s="33"/>
      <c r="V5" s="33"/>
      <c r="W5" s="33"/>
      <c r="X5" s="33"/>
    </row>
    <row r="6" spans="1:24" ht="39" x14ac:dyDescent="0.25">
      <c r="A6" s="166"/>
      <c r="B6" s="168"/>
      <c r="C6" s="42">
        <v>3</v>
      </c>
      <c r="D6" s="46" t="s">
        <v>41</v>
      </c>
      <c r="E6" s="44" t="s">
        <v>64</v>
      </c>
      <c r="F6" s="45" t="s">
        <v>7</v>
      </c>
      <c r="G6" s="57" t="s">
        <v>53</v>
      </c>
      <c r="H6" s="45" t="s">
        <v>81</v>
      </c>
      <c r="I6" s="69">
        <v>71</v>
      </c>
      <c r="J6" s="35"/>
      <c r="K6" s="29">
        <f t="shared" si="0"/>
        <v>0</v>
      </c>
      <c r="L6" s="30" t="str">
        <f t="shared" si="1"/>
        <v>OK</v>
      </c>
      <c r="M6" s="33"/>
      <c r="N6" s="33"/>
      <c r="O6" s="33"/>
      <c r="P6" s="33"/>
      <c r="Q6" s="33"/>
      <c r="R6" s="33"/>
      <c r="S6" s="33"/>
      <c r="T6" s="33"/>
      <c r="U6" s="33"/>
      <c r="V6" s="33"/>
      <c r="W6" s="33"/>
      <c r="X6" s="33"/>
    </row>
    <row r="7" spans="1:24" ht="39" x14ac:dyDescent="0.25">
      <c r="A7" s="166"/>
      <c r="B7" s="168"/>
      <c r="C7" s="42">
        <v>4</v>
      </c>
      <c r="D7" s="46" t="s">
        <v>42</v>
      </c>
      <c r="E7" s="44" t="s">
        <v>64</v>
      </c>
      <c r="F7" s="45" t="s">
        <v>7</v>
      </c>
      <c r="G7" s="57" t="s">
        <v>53</v>
      </c>
      <c r="H7" s="45" t="s">
        <v>82</v>
      </c>
      <c r="I7" s="69">
        <v>76</v>
      </c>
      <c r="J7" s="35"/>
      <c r="K7" s="29">
        <f t="shared" si="0"/>
        <v>0</v>
      </c>
      <c r="L7" s="30" t="str">
        <f t="shared" si="1"/>
        <v>OK</v>
      </c>
      <c r="M7" s="33"/>
      <c r="N7" s="33"/>
      <c r="O7" s="33"/>
      <c r="P7" s="33"/>
      <c r="Q7" s="33"/>
      <c r="R7" s="33"/>
      <c r="S7" s="33"/>
      <c r="T7" s="33"/>
      <c r="U7" s="33"/>
      <c r="V7" s="33"/>
      <c r="W7" s="33"/>
      <c r="X7" s="33"/>
    </row>
    <row r="8" spans="1:24" ht="26.25" x14ac:dyDescent="0.25">
      <c r="A8" s="166"/>
      <c r="B8" s="168"/>
      <c r="C8" s="42">
        <v>5</v>
      </c>
      <c r="D8" s="47" t="s">
        <v>43</v>
      </c>
      <c r="E8" s="44" t="s">
        <v>64</v>
      </c>
      <c r="F8" s="45" t="s">
        <v>7</v>
      </c>
      <c r="G8" s="57" t="s">
        <v>53</v>
      </c>
      <c r="H8" s="45" t="s">
        <v>83</v>
      </c>
      <c r="I8" s="69">
        <v>107</v>
      </c>
      <c r="J8" s="35"/>
      <c r="K8" s="29">
        <f t="shared" si="0"/>
        <v>0</v>
      </c>
      <c r="L8" s="30" t="str">
        <f t="shared" si="1"/>
        <v>OK</v>
      </c>
      <c r="M8" s="33"/>
      <c r="N8" s="33"/>
      <c r="O8" s="33"/>
      <c r="P8" s="33"/>
      <c r="Q8" s="33"/>
      <c r="R8" s="33"/>
      <c r="S8" s="33"/>
      <c r="T8" s="33"/>
      <c r="U8" s="33"/>
      <c r="V8" s="33"/>
      <c r="W8" s="33"/>
      <c r="X8" s="33"/>
    </row>
    <row r="9" spans="1:24" ht="51.75" x14ac:dyDescent="0.25">
      <c r="A9" s="166"/>
      <c r="B9" s="168"/>
      <c r="C9" s="42">
        <v>6</v>
      </c>
      <c r="D9" s="47" t="s">
        <v>44</v>
      </c>
      <c r="E9" s="48" t="s">
        <v>66</v>
      </c>
      <c r="F9" s="45" t="s">
        <v>7</v>
      </c>
      <c r="G9" s="57" t="s">
        <v>53</v>
      </c>
      <c r="H9" s="45" t="s">
        <v>84</v>
      </c>
      <c r="I9" s="69">
        <v>49.21</v>
      </c>
      <c r="J9" s="35"/>
      <c r="K9" s="29">
        <f t="shared" si="0"/>
        <v>0</v>
      </c>
      <c r="L9" s="30" t="str">
        <f t="shared" si="1"/>
        <v>OK</v>
      </c>
      <c r="M9" s="33"/>
      <c r="N9" s="33"/>
      <c r="O9" s="33"/>
      <c r="P9" s="33"/>
      <c r="Q9" s="33"/>
      <c r="R9" s="33"/>
      <c r="S9" s="33"/>
      <c r="T9" s="33"/>
      <c r="U9" s="33"/>
      <c r="V9" s="33"/>
      <c r="W9" s="33"/>
      <c r="X9" s="33"/>
    </row>
    <row r="10" spans="1:24" ht="51.75" x14ac:dyDescent="0.25">
      <c r="A10" s="166"/>
      <c r="B10" s="168"/>
      <c r="C10" s="42">
        <v>7</v>
      </c>
      <c r="D10" s="47" t="s">
        <v>45</v>
      </c>
      <c r="E10" s="48" t="s">
        <v>64</v>
      </c>
      <c r="F10" s="45" t="s">
        <v>7</v>
      </c>
      <c r="G10" s="57" t="s">
        <v>53</v>
      </c>
      <c r="H10" s="45" t="s">
        <v>85</v>
      </c>
      <c r="I10" s="69">
        <v>30</v>
      </c>
      <c r="J10" s="35"/>
      <c r="K10" s="29">
        <f t="shared" si="0"/>
        <v>0</v>
      </c>
      <c r="L10" s="30" t="str">
        <f t="shared" si="1"/>
        <v>OK</v>
      </c>
      <c r="M10" s="33"/>
      <c r="N10" s="33"/>
      <c r="O10" s="33"/>
      <c r="P10" s="33"/>
      <c r="Q10" s="33"/>
      <c r="R10" s="33"/>
      <c r="S10" s="33"/>
      <c r="T10" s="33"/>
      <c r="U10" s="33"/>
      <c r="V10" s="33"/>
      <c r="W10" s="33"/>
      <c r="X10" s="33"/>
    </row>
    <row r="11" spans="1:24" ht="26.25" x14ac:dyDescent="0.25">
      <c r="A11" s="166"/>
      <c r="B11" s="168"/>
      <c r="C11" s="42">
        <v>8</v>
      </c>
      <c r="D11" s="47" t="s">
        <v>46</v>
      </c>
      <c r="E11" s="48" t="s">
        <v>64</v>
      </c>
      <c r="F11" s="45" t="s">
        <v>7</v>
      </c>
      <c r="G11" s="57" t="s">
        <v>53</v>
      </c>
      <c r="H11" s="45" t="s">
        <v>86</v>
      </c>
      <c r="I11" s="69">
        <v>77</v>
      </c>
      <c r="J11" s="35"/>
      <c r="K11" s="29">
        <f t="shared" si="0"/>
        <v>0</v>
      </c>
      <c r="L11" s="30" t="str">
        <f t="shared" si="1"/>
        <v>OK</v>
      </c>
      <c r="M11" s="33"/>
      <c r="N11" s="33"/>
      <c r="O11" s="33"/>
      <c r="P11" s="33"/>
      <c r="Q11" s="33"/>
      <c r="R11" s="33"/>
      <c r="S11" s="33"/>
      <c r="T11" s="33"/>
      <c r="U11" s="33"/>
      <c r="V11" s="33"/>
      <c r="W11" s="33"/>
      <c r="X11" s="33"/>
    </row>
    <row r="12" spans="1:24" ht="39" x14ac:dyDescent="0.25">
      <c r="A12" s="166"/>
      <c r="B12" s="169"/>
      <c r="C12" s="42">
        <v>9</v>
      </c>
      <c r="D12" s="47" t="s">
        <v>47</v>
      </c>
      <c r="E12" s="48" t="s">
        <v>64</v>
      </c>
      <c r="F12" s="45" t="s">
        <v>7</v>
      </c>
      <c r="G12" s="57" t="s">
        <v>53</v>
      </c>
      <c r="H12" s="45" t="s">
        <v>87</v>
      </c>
      <c r="I12" s="69">
        <v>119</v>
      </c>
      <c r="J12" s="35"/>
      <c r="K12" s="29">
        <f t="shared" si="0"/>
        <v>0</v>
      </c>
      <c r="L12" s="30" t="str">
        <f t="shared" si="1"/>
        <v>OK</v>
      </c>
      <c r="M12" s="33"/>
      <c r="N12" s="33"/>
      <c r="O12" s="33"/>
      <c r="P12" s="33"/>
      <c r="Q12" s="33"/>
      <c r="R12" s="33"/>
      <c r="S12" s="33"/>
      <c r="T12" s="33"/>
      <c r="U12" s="33"/>
      <c r="V12" s="33"/>
      <c r="W12" s="33"/>
      <c r="X12" s="33"/>
    </row>
    <row r="13" spans="1:24" ht="64.5" x14ac:dyDescent="0.25">
      <c r="A13" s="49">
        <v>2</v>
      </c>
      <c r="B13" s="50" t="s">
        <v>67</v>
      </c>
      <c r="C13" s="51">
        <v>10</v>
      </c>
      <c r="D13" s="52" t="s">
        <v>68</v>
      </c>
      <c r="E13" s="53" t="s">
        <v>69</v>
      </c>
      <c r="F13" s="54" t="s">
        <v>7</v>
      </c>
      <c r="G13" s="54" t="s">
        <v>54</v>
      </c>
      <c r="H13" s="54" t="s">
        <v>88</v>
      </c>
      <c r="I13" s="70">
        <v>19.73</v>
      </c>
      <c r="J13" s="35"/>
      <c r="K13" s="29">
        <f t="shared" si="0"/>
        <v>0</v>
      </c>
      <c r="L13" s="30" t="str">
        <f t="shared" si="1"/>
        <v>OK</v>
      </c>
      <c r="M13" s="33"/>
      <c r="N13" s="33"/>
      <c r="O13" s="33"/>
      <c r="P13" s="33"/>
      <c r="Q13" s="33"/>
      <c r="R13" s="33"/>
      <c r="S13" s="33"/>
      <c r="T13" s="33"/>
      <c r="U13" s="33"/>
      <c r="V13" s="33"/>
      <c r="W13" s="33"/>
      <c r="X13" s="33"/>
    </row>
    <row r="14" spans="1:24" ht="64.5" x14ac:dyDescent="0.25">
      <c r="A14" s="55">
        <v>3</v>
      </c>
      <c r="B14" s="56" t="s">
        <v>70</v>
      </c>
      <c r="C14" s="42">
        <v>11</v>
      </c>
      <c r="D14" s="46" t="s">
        <v>71</v>
      </c>
      <c r="E14" s="44" t="s">
        <v>52</v>
      </c>
      <c r="F14" s="57" t="s">
        <v>7</v>
      </c>
      <c r="G14" s="57" t="s">
        <v>54</v>
      </c>
      <c r="H14" s="57" t="s">
        <v>89</v>
      </c>
      <c r="I14" s="71">
        <v>39.04</v>
      </c>
      <c r="J14" s="35"/>
      <c r="K14" s="29">
        <f t="shared" si="0"/>
        <v>0</v>
      </c>
      <c r="L14" s="30" t="str">
        <f t="shared" si="1"/>
        <v>OK</v>
      </c>
      <c r="M14" s="33"/>
      <c r="N14" s="33"/>
      <c r="O14" s="33"/>
      <c r="P14" s="33"/>
      <c r="Q14" s="33"/>
      <c r="R14" s="33"/>
      <c r="S14" s="33"/>
      <c r="T14" s="33"/>
      <c r="U14" s="33"/>
      <c r="V14" s="33"/>
      <c r="W14" s="33"/>
      <c r="X14" s="33"/>
    </row>
    <row r="15" spans="1:24" ht="26.25" x14ac:dyDescent="0.25">
      <c r="A15" s="162">
        <v>4</v>
      </c>
      <c r="B15" s="164" t="s">
        <v>72</v>
      </c>
      <c r="C15" s="51">
        <v>12</v>
      </c>
      <c r="D15" s="58" t="s">
        <v>48</v>
      </c>
      <c r="E15" s="59" t="s">
        <v>73</v>
      </c>
      <c r="F15" s="60" t="s">
        <v>51</v>
      </c>
      <c r="G15" s="60" t="s">
        <v>77</v>
      </c>
      <c r="H15" s="60" t="s">
        <v>90</v>
      </c>
      <c r="I15" s="70">
        <v>10.39</v>
      </c>
      <c r="J15" s="35"/>
      <c r="K15" s="29">
        <f t="shared" si="0"/>
        <v>0</v>
      </c>
      <c r="L15" s="30" t="str">
        <f t="shared" si="1"/>
        <v>OK</v>
      </c>
      <c r="M15" s="33"/>
      <c r="N15" s="33"/>
      <c r="O15" s="33"/>
      <c r="P15" s="33"/>
      <c r="Q15" s="33"/>
      <c r="R15" s="33"/>
      <c r="S15" s="33"/>
      <c r="T15" s="33"/>
      <c r="U15" s="33"/>
      <c r="V15" s="33"/>
      <c r="W15" s="33"/>
      <c r="X15" s="33"/>
    </row>
    <row r="16" spans="1:24" ht="115.5" x14ac:dyDescent="0.25">
      <c r="A16" s="163"/>
      <c r="B16" s="165"/>
      <c r="C16" s="61">
        <v>13</v>
      </c>
      <c r="D16" s="62" t="s">
        <v>49</v>
      </c>
      <c r="E16" s="63" t="s">
        <v>73</v>
      </c>
      <c r="F16" s="64" t="s">
        <v>51</v>
      </c>
      <c r="G16" s="64" t="s">
        <v>54</v>
      </c>
      <c r="H16" s="64" t="s">
        <v>91</v>
      </c>
      <c r="I16" s="72">
        <v>87.96</v>
      </c>
      <c r="J16" s="35"/>
      <c r="K16" s="29">
        <f t="shared" si="0"/>
        <v>0</v>
      </c>
      <c r="L16" s="30" t="str">
        <f t="shared" si="1"/>
        <v>OK</v>
      </c>
      <c r="M16" s="33"/>
      <c r="N16" s="33"/>
      <c r="O16" s="33"/>
      <c r="P16" s="33"/>
      <c r="Q16" s="33"/>
      <c r="R16" s="33"/>
      <c r="S16" s="33"/>
      <c r="T16" s="33"/>
      <c r="U16" s="33"/>
      <c r="V16" s="33"/>
      <c r="W16" s="33"/>
      <c r="X16" s="33"/>
    </row>
    <row r="17" spans="1:24" ht="63.75" x14ac:dyDescent="0.25">
      <c r="A17" s="154">
        <v>5</v>
      </c>
      <c r="B17" s="155" t="s">
        <v>72</v>
      </c>
      <c r="C17" s="65">
        <v>14</v>
      </c>
      <c r="D17" s="66" t="s">
        <v>74</v>
      </c>
      <c r="E17" s="44" t="s">
        <v>75</v>
      </c>
      <c r="F17" s="67" t="s">
        <v>50</v>
      </c>
      <c r="G17" s="67" t="s">
        <v>78</v>
      </c>
      <c r="H17" s="67" t="s">
        <v>92</v>
      </c>
      <c r="I17" s="71">
        <v>10.26</v>
      </c>
      <c r="J17" s="35"/>
      <c r="K17" s="29">
        <f t="shared" si="0"/>
        <v>0</v>
      </c>
      <c r="L17" s="30" t="str">
        <f t="shared" si="1"/>
        <v>OK</v>
      </c>
      <c r="M17" s="33"/>
      <c r="N17" s="33"/>
      <c r="O17" s="33"/>
      <c r="P17" s="33"/>
      <c r="Q17" s="33"/>
      <c r="R17" s="33"/>
      <c r="S17" s="33"/>
      <c r="T17" s="33"/>
      <c r="U17" s="33"/>
      <c r="V17" s="33"/>
      <c r="W17" s="33"/>
      <c r="X17" s="33"/>
    </row>
    <row r="18" spans="1:24" ht="38.25" x14ac:dyDescent="0.25">
      <c r="A18" s="154"/>
      <c r="B18" s="156"/>
      <c r="C18" s="65">
        <v>15</v>
      </c>
      <c r="D18" s="66" t="s">
        <v>76</v>
      </c>
      <c r="E18" s="44" t="s">
        <v>75</v>
      </c>
      <c r="F18" s="67" t="s">
        <v>51</v>
      </c>
      <c r="G18" s="67" t="s">
        <v>78</v>
      </c>
      <c r="H18" s="68" t="s">
        <v>93</v>
      </c>
      <c r="I18" s="71">
        <v>66.400000000000006</v>
      </c>
      <c r="J18" s="35"/>
      <c r="K18" s="29">
        <f t="shared" si="0"/>
        <v>0</v>
      </c>
      <c r="L18" s="30" t="str">
        <f t="shared" si="1"/>
        <v>OK</v>
      </c>
      <c r="M18" s="33"/>
      <c r="N18" s="33"/>
      <c r="O18" s="33"/>
      <c r="P18" s="33"/>
      <c r="Q18" s="33"/>
      <c r="R18" s="33"/>
      <c r="S18" s="33"/>
      <c r="T18" s="33"/>
      <c r="U18" s="33"/>
      <c r="V18" s="33"/>
      <c r="W18" s="33"/>
      <c r="X18" s="33"/>
    </row>
  </sheetData>
  <mergeCells count="22">
    <mergeCell ref="X1:X2"/>
    <mergeCell ref="A2:L2"/>
    <mergeCell ref="A15:A16"/>
    <mergeCell ref="B15:B16"/>
    <mergeCell ref="A4:A12"/>
    <mergeCell ref="B4:B12"/>
    <mergeCell ref="A17:A18"/>
    <mergeCell ref="B17:B18"/>
    <mergeCell ref="W1:W2"/>
    <mergeCell ref="S1:S2"/>
    <mergeCell ref="T1:T2"/>
    <mergeCell ref="U1:U2"/>
    <mergeCell ref="M1:M2"/>
    <mergeCell ref="N1:N2"/>
    <mergeCell ref="O1:O2"/>
    <mergeCell ref="P1:P2"/>
    <mergeCell ref="Q1:Q2"/>
    <mergeCell ref="R1:R2"/>
    <mergeCell ref="A1:C1"/>
    <mergeCell ref="V1:V2"/>
    <mergeCell ref="D1:F1"/>
    <mergeCell ref="G1:L1"/>
  </mergeCells>
  <conditionalFormatting sqref="M4 M5:O18">
    <cfRule type="cellIs" dxfId="146" priority="4" stopIfTrue="1" operator="greaterThan">
      <formula>0</formula>
    </cfRule>
    <cfRule type="cellIs" dxfId="145" priority="5" stopIfTrue="1" operator="greaterThan">
      <formula>0</formula>
    </cfRule>
    <cfRule type="cellIs" dxfId="144" priority="6" stopIfTrue="1" operator="greaterThan">
      <formula>0</formula>
    </cfRule>
  </conditionalFormatting>
  <conditionalFormatting sqref="N4:O4">
    <cfRule type="cellIs" dxfId="143" priority="1" stopIfTrue="1" operator="greaterThan">
      <formula>0</formula>
    </cfRule>
    <cfRule type="cellIs" dxfId="142" priority="2" stopIfTrue="1" operator="greaterThan">
      <formula>0</formula>
    </cfRule>
    <cfRule type="cellIs" dxfId="141" priority="3" stopIfTrue="1" operator="greaterThan">
      <formula>0</formula>
    </cfRule>
  </conditionalFormatting>
  <conditionalFormatting sqref="P5:X18">
    <cfRule type="cellIs" dxfId="140" priority="10" stopIfTrue="1" operator="greaterThan">
      <formula>0</formula>
    </cfRule>
    <cfRule type="cellIs" dxfId="139" priority="11" stopIfTrue="1" operator="greaterThan">
      <formula>0</formula>
    </cfRule>
    <cfRule type="cellIs" dxfId="138" priority="12" stopIfTrue="1" operator="greaterThan">
      <formula>0</formula>
    </cfRule>
  </conditionalFormatting>
  <conditionalFormatting sqref="P4:X4">
    <cfRule type="cellIs" dxfId="137" priority="7" stopIfTrue="1" operator="greaterThan">
      <formula>0</formula>
    </cfRule>
    <cfRule type="cellIs" dxfId="136" priority="8" stopIfTrue="1" operator="greaterThan">
      <formula>0</formula>
    </cfRule>
    <cfRule type="cellIs" dxfId="135" priority="9" stopIfTrue="1" operator="greaterThan">
      <formula>0</formula>
    </cfRule>
  </conditionalFormatting>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opLeftCell="A10" zoomScale="80" zoomScaleNormal="80" workbookViewId="0">
      <selection activeCell="J16" sqref="J16"/>
    </sheetView>
  </sheetViews>
  <sheetFormatPr defaultColWidth="9.7109375" defaultRowHeight="15" x14ac:dyDescent="0.25"/>
  <cols>
    <col min="1" max="1" width="9.5703125" style="1" customWidth="1"/>
    <col min="2" max="2" width="26.85546875" style="2" customWidth="1"/>
    <col min="3" max="3" width="6" style="22" bestFit="1" customWidth="1"/>
    <col min="4" max="4" width="60.28515625" style="2" customWidth="1"/>
    <col min="5" max="6" width="12.42578125" style="2" customWidth="1"/>
    <col min="7" max="8" width="16.7109375" style="2" customWidth="1"/>
    <col min="9" max="9" width="12.7109375" style="21" bestFit="1" customWidth="1"/>
    <col min="10" max="10" width="11.28515625" style="23" customWidth="1"/>
    <col min="11" max="11" width="13.28515625" style="3" customWidth="1"/>
    <col min="12" max="12" width="12.5703125" style="24" customWidth="1"/>
    <col min="13" max="24" width="18.7109375" style="25" customWidth="1"/>
    <col min="25" max="16384" width="9.7109375" style="20"/>
  </cols>
  <sheetData>
    <row r="1" spans="1:24" ht="30.75" customHeight="1" x14ac:dyDescent="0.25">
      <c r="A1" s="158" t="s">
        <v>55</v>
      </c>
      <c r="B1" s="158"/>
      <c r="C1" s="158"/>
      <c r="D1" s="159" t="s">
        <v>39</v>
      </c>
      <c r="E1" s="160"/>
      <c r="F1" s="161"/>
      <c r="G1" s="159" t="s">
        <v>57</v>
      </c>
      <c r="H1" s="160"/>
      <c r="I1" s="160"/>
      <c r="J1" s="160"/>
      <c r="K1" s="160"/>
      <c r="L1" s="161"/>
      <c r="M1" s="157" t="s">
        <v>58</v>
      </c>
      <c r="N1" s="157" t="s">
        <v>58</v>
      </c>
      <c r="O1" s="157" t="s">
        <v>58</v>
      </c>
      <c r="P1" s="157" t="s">
        <v>58</v>
      </c>
      <c r="Q1" s="157" t="s">
        <v>58</v>
      </c>
      <c r="R1" s="157" t="s">
        <v>58</v>
      </c>
      <c r="S1" s="157" t="s">
        <v>58</v>
      </c>
      <c r="T1" s="157" t="s">
        <v>58</v>
      </c>
      <c r="U1" s="157" t="s">
        <v>58</v>
      </c>
      <c r="V1" s="157" t="s">
        <v>58</v>
      </c>
      <c r="W1" s="157" t="s">
        <v>58</v>
      </c>
      <c r="X1" s="157" t="s">
        <v>58</v>
      </c>
    </row>
    <row r="2" spans="1:24" ht="24.75" customHeight="1" x14ac:dyDescent="0.25">
      <c r="A2" s="158" t="s">
        <v>56</v>
      </c>
      <c r="B2" s="158"/>
      <c r="C2" s="158"/>
      <c r="D2" s="158"/>
      <c r="E2" s="158"/>
      <c r="F2" s="158"/>
      <c r="G2" s="158"/>
      <c r="H2" s="158"/>
      <c r="I2" s="158"/>
      <c r="J2" s="158"/>
      <c r="K2" s="158"/>
      <c r="L2" s="158"/>
      <c r="M2" s="157"/>
      <c r="N2" s="157"/>
      <c r="O2" s="157"/>
      <c r="P2" s="157"/>
      <c r="Q2" s="157"/>
      <c r="R2" s="157"/>
      <c r="S2" s="157"/>
      <c r="T2" s="157"/>
      <c r="U2" s="157"/>
      <c r="V2" s="157"/>
      <c r="W2" s="157"/>
      <c r="X2" s="157"/>
    </row>
    <row r="3" spans="1:24" s="21" customFormat="1" ht="45" x14ac:dyDescent="0.2">
      <c r="A3" s="26" t="s">
        <v>60</v>
      </c>
      <c r="B3" s="26" t="s">
        <v>61</v>
      </c>
      <c r="C3" s="17" t="s">
        <v>2</v>
      </c>
      <c r="D3" s="17" t="s">
        <v>4</v>
      </c>
      <c r="E3" s="17" t="s">
        <v>37</v>
      </c>
      <c r="F3" s="17" t="s">
        <v>62</v>
      </c>
      <c r="G3" s="17" t="s">
        <v>36</v>
      </c>
      <c r="H3" s="17" t="s">
        <v>59</v>
      </c>
      <c r="I3" s="18" t="s">
        <v>3</v>
      </c>
      <c r="J3" s="27" t="s">
        <v>27</v>
      </c>
      <c r="K3" s="28" t="s">
        <v>0</v>
      </c>
      <c r="L3" s="26" t="s">
        <v>5</v>
      </c>
      <c r="M3" s="41" t="s">
        <v>1</v>
      </c>
      <c r="N3" s="41" t="s">
        <v>1</v>
      </c>
      <c r="O3" s="41" t="s">
        <v>1</v>
      </c>
      <c r="P3" s="19" t="s">
        <v>1</v>
      </c>
      <c r="Q3" s="19" t="s">
        <v>1</v>
      </c>
      <c r="R3" s="19" t="s">
        <v>1</v>
      </c>
      <c r="S3" s="19" t="s">
        <v>1</v>
      </c>
      <c r="T3" s="19" t="s">
        <v>1</v>
      </c>
      <c r="U3" s="19" t="s">
        <v>1</v>
      </c>
      <c r="V3" s="19" t="s">
        <v>1</v>
      </c>
      <c r="W3" s="19" t="s">
        <v>1</v>
      </c>
      <c r="X3" s="19" t="s">
        <v>1</v>
      </c>
    </row>
    <row r="4" spans="1:24" ht="51.75" x14ac:dyDescent="0.25">
      <c r="A4" s="166">
        <v>1</v>
      </c>
      <c r="B4" s="167" t="s">
        <v>63</v>
      </c>
      <c r="C4" s="42">
        <v>1</v>
      </c>
      <c r="D4" s="43" t="s">
        <v>40</v>
      </c>
      <c r="E4" s="44" t="s">
        <v>64</v>
      </c>
      <c r="F4" s="45" t="s">
        <v>7</v>
      </c>
      <c r="G4" s="57" t="s">
        <v>53</v>
      </c>
      <c r="H4" s="45" t="s">
        <v>79</v>
      </c>
      <c r="I4" s="69">
        <v>32</v>
      </c>
      <c r="J4" s="73"/>
      <c r="K4" s="29">
        <f>J4-(SUM(M4:X4))</f>
        <v>0</v>
      </c>
      <c r="L4" s="30" t="str">
        <f>IF(K4&lt;0,"ATENÇÃO","OK")</f>
        <v>OK</v>
      </c>
      <c r="M4" s="33"/>
      <c r="N4" s="33"/>
      <c r="O4" s="33"/>
      <c r="P4" s="33"/>
      <c r="Q4" s="33"/>
      <c r="R4" s="33"/>
      <c r="S4" s="33"/>
      <c r="T4" s="33"/>
      <c r="U4" s="33"/>
      <c r="V4" s="33"/>
      <c r="W4" s="33"/>
      <c r="X4" s="33"/>
    </row>
    <row r="5" spans="1:24" ht="39" x14ac:dyDescent="0.25">
      <c r="A5" s="166"/>
      <c r="B5" s="168"/>
      <c r="C5" s="42">
        <v>2</v>
      </c>
      <c r="D5" s="46" t="s">
        <v>65</v>
      </c>
      <c r="E5" s="44" t="s">
        <v>64</v>
      </c>
      <c r="F5" s="45" t="s">
        <v>7</v>
      </c>
      <c r="G5" s="57" t="s">
        <v>53</v>
      </c>
      <c r="H5" s="45" t="s">
        <v>80</v>
      </c>
      <c r="I5" s="69">
        <v>72.209999999999994</v>
      </c>
      <c r="J5" s="73"/>
      <c r="K5" s="29">
        <f t="shared" ref="K5:K18" si="0">J5-(SUM(M5:X5))</f>
        <v>0</v>
      </c>
      <c r="L5" s="30" t="str">
        <f t="shared" ref="L5:L18" si="1">IF(K5&lt;0,"ATENÇÃO","OK")</f>
        <v>OK</v>
      </c>
      <c r="M5" s="33"/>
      <c r="N5" s="33"/>
      <c r="O5" s="33"/>
      <c r="P5" s="33"/>
      <c r="Q5" s="33"/>
      <c r="R5" s="33"/>
      <c r="S5" s="33"/>
      <c r="T5" s="33"/>
      <c r="U5" s="33"/>
      <c r="V5" s="33"/>
      <c r="W5" s="33"/>
      <c r="X5" s="33"/>
    </row>
    <row r="6" spans="1:24" ht="39" x14ac:dyDescent="0.25">
      <c r="A6" s="166"/>
      <c r="B6" s="168"/>
      <c r="C6" s="42">
        <v>3</v>
      </c>
      <c r="D6" s="46" t="s">
        <v>41</v>
      </c>
      <c r="E6" s="44" t="s">
        <v>64</v>
      </c>
      <c r="F6" s="45" t="s">
        <v>7</v>
      </c>
      <c r="G6" s="57" t="s">
        <v>53</v>
      </c>
      <c r="H6" s="45" t="s">
        <v>81</v>
      </c>
      <c r="I6" s="69">
        <v>71</v>
      </c>
      <c r="J6" s="73"/>
      <c r="K6" s="29">
        <f t="shared" si="0"/>
        <v>0</v>
      </c>
      <c r="L6" s="30" t="str">
        <f t="shared" si="1"/>
        <v>OK</v>
      </c>
      <c r="M6" s="33"/>
      <c r="N6" s="33"/>
      <c r="O6" s="33"/>
      <c r="P6" s="33"/>
      <c r="Q6" s="33"/>
      <c r="R6" s="33"/>
      <c r="S6" s="33"/>
      <c r="T6" s="33"/>
      <c r="U6" s="33"/>
      <c r="V6" s="33"/>
      <c r="W6" s="33"/>
      <c r="X6" s="33"/>
    </row>
    <row r="7" spans="1:24" ht="39" x14ac:dyDescent="0.25">
      <c r="A7" s="166"/>
      <c r="B7" s="168"/>
      <c r="C7" s="42">
        <v>4</v>
      </c>
      <c r="D7" s="46" t="s">
        <v>42</v>
      </c>
      <c r="E7" s="44" t="s">
        <v>64</v>
      </c>
      <c r="F7" s="45" t="s">
        <v>7</v>
      </c>
      <c r="G7" s="57" t="s">
        <v>53</v>
      </c>
      <c r="H7" s="45" t="s">
        <v>82</v>
      </c>
      <c r="I7" s="69">
        <v>76</v>
      </c>
      <c r="J7" s="73"/>
      <c r="K7" s="29">
        <f t="shared" si="0"/>
        <v>0</v>
      </c>
      <c r="L7" s="30" t="str">
        <f t="shared" si="1"/>
        <v>OK</v>
      </c>
      <c r="M7" s="33"/>
      <c r="N7" s="33"/>
      <c r="O7" s="33"/>
      <c r="P7" s="33"/>
      <c r="Q7" s="33"/>
      <c r="R7" s="33"/>
      <c r="S7" s="33"/>
      <c r="T7" s="33"/>
      <c r="U7" s="33"/>
      <c r="V7" s="33"/>
      <c r="W7" s="33"/>
      <c r="X7" s="33"/>
    </row>
    <row r="8" spans="1:24" ht="26.25" x14ac:dyDescent="0.25">
      <c r="A8" s="166"/>
      <c r="B8" s="168"/>
      <c r="C8" s="42">
        <v>5</v>
      </c>
      <c r="D8" s="47" t="s">
        <v>43</v>
      </c>
      <c r="E8" s="44" t="s">
        <v>64</v>
      </c>
      <c r="F8" s="45" t="s">
        <v>7</v>
      </c>
      <c r="G8" s="57" t="s">
        <v>53</v>
      </c>
      <c r="H8" s="45" t="s">
        <v>83</v>
      </c>
      <c r="I8" s="69">
        <v>107</v>
      </c>
      <c r="J8" s="73"/>
      <c r="K8" s="29">
        <f t="shared" si="0"/>
        <v>0</v>
      </c>
      <c r="L8" s="30" t="str">
        <f t="shared" si="1"/>
        <v>OK</v>
      </c>
      <c r="M8" s="33"/>
      <c r="N8" s="33"/>
      <c r="O8" s="33"/>
      <c r="P8" s="33"/>
      <c r="Q8" s="33"/>
      <c r="R8" s="33"/>
      <c r="S8" s="33"/>
      <c r="T8" s="33"/>
      <c r="U8" s="33"/>
      <c r="V8" s="33"/>
      <c r="W8" s="33"/>
      <c r="X8" s="33"/>
    </row>
    <row r="9" spans="1:24" ht="51.75" x14ac:dyDescent="0.25">
      <c r="A9" s="166"/>
      <c r="B9" s="168"/>
      <c r="C9" s="42">
        <v>6</v>
      </c>
      <c r="D9" s="47" t="s">
        <v>44</v>
      </c>
      <c r="E9" s="48" t="s">
        <v>66</v>
      </c>
      <c r="F9" s="45" t="s">
        <v>7</v>
      </c>
      <c r="G9" s="57" t="s">
        <v>53</v>
      </c>
      <c r="H9" s="45" t="s">
        <v>84</v>
      </c>
      <c r="I9" s="69">
        <v>49.21</v>
      </c>
      <c r="J9" s="73"/>
      <c r="K9" s="29">
        <f t="shared" si="0"/>
        <v>0</v>
      </c>
      <c r="L9" s="30" t="str">
        <f t="shared" si="1"/>
        <v>OK</v>
      </c>
      <c r="M9" s="33"/>
      <c r="N9" s="33"/>
      <c r="O9" s="33"/>
      <c r="P9" s="33"/>
      <c r="Q9" s="33"/>
      <c r="R9" s="33"/>
      <c r="S9" s="33"/>
      <c r="T9" s="33"/>
      <c r="U9" s="33"/>
      <c r="V9" s="33"/>
      <c r="W9" s="33"/>
      <c r="X9" s="33"/>
    </row>
    <row r="10" spans="1:24" ht="51.75" x14ac:dyDescent="0.25">
      <c r="A10" s="166"/>
      <c r="B10" s="168"/>
      <c r="C10" s="42">
        <v>7</v>
      </c>
      <c r="D10" s="47" t="s">
        <v>45</v>
      </c>
      <c r="E10" s="48" t="s">
        <v>64</v>
      </c>
      <c r="F10" s="45" t="s">
        <v>7</v>
      </c>
      <c r="G10" s="57" t="s">
        <v>53</v>
      </c>
      <c r="H10" s="45" t="s">
        <v>85</v>
      </c>
      <c r="I10" s="69">
        <v>30</v>
      </c>
      <c r="J10" s="73"/>
      <c r="K10" s="29">
        <f t="shared" si="0"/>
        <v>0</v>
      </c>
      <c r="L10" s="30" t="str">
        <f t="shared" si="1"/>
        <v>OK</v>
      </c>
      <c r="M10" s="33"/>
      <c r="N10" s="33"/>
      <c r="O10" s="33"/>
      <c r="P10" s="33"/>
      <c r="Q10" s="33"/>
      <c r="R10" s="33"/>
      <c r="S10" s="33"/>
      <c r="T10" s="33"/>
      <c r="U10" s="33"/>
      <c r="V10" s="33"/>
      <c r="W10" s="33"/>
      <c r="X10" s="33"/>
    </row>
    <row r="11" spans="1:24" ht="26.25" x14ac:dyDescent="0.25">
      <c r="A11" s="166"/>
      <c r="B11" s="168"/>
      <c r="C11" s="42">
        <v>8</v>
      </c>
      <c r="D11" s="47" t="s">
        <v>46</v>
      </c>
      <c r="E11" s="48" t="s">
        <v>64</v>
      </c>
      <c r="F11" s="45" t="s">
        <v>7</v>
      </c>
      <c r="G11" s="57" t="s">
        <v>53</v>
      </c>
      <c r="H11" s="45" t="s">
        <v>86</v>
      </c>
      <c r="I11" s="69">
        <v>77</v>
      </c>
      <c r="J11" s="73"/>
      <c r="K11" s="29">
        <f t="shared" si="0"/>
        <v>0</v>
      </c>
      <c r="L11" s="30" t="str">
        <f t="shared" si="1"/>
        <v>OK</v>
      </c>
      <c r="M11" s="33"/>
      <c r="N11" s="33"/>
      <c r="O11" s="33"/>
      <c r="P11" s="33"/>
      <c r="Q11" s="33"/>
      <c r="R11" s="33"/>
      <c r="S11" s="33"/>
      <c r="T11" s="33"/>
      <c r="U11" s="33"/>
      <c r="V11" s="33"/>
      <c r="W11" s="33"/>
      <c r="X11" s="33"/>
    </row>
    <row r="12" spans="1:24" ht="39" x14ac:dyDescent="0.25">
      <c r="A12" s="166"/>
      <c r="B12" s="169"/>
      <c r="C12" s="42">
        <v>9</v>
      </c>
      <c r="D12" s="47" t="s">
        <v>47</v>
      </c>
      <c r="E12" s="48" t="s">
        <v>64</v>
      </c>
      <c r="F12" s="45" t="s">
        <v>7</v>
      </c>
      <c r="G12" s="57" t="s">
        <v>53</v>
      </c>
      <c r="H12" s="45" t="s">
        <v>87</v>
      </c>
      <c r="I12" s="69">
        <v>119</v>
      </c>
      <c r="J12" s="73"/>
      <c r="K12" s="29">
        <f t="shared" si="0"/>
        <v>0</v>
      </c>
      <c r="L12" s="30" t="str">
        <f t="shared" si="1"/>
        <v>OK</v>
      </c>
      <c r="M12" s="33"/>
      <c r="N12" s="33"/>
      <c r="O12" s="33"/>
      <c r="P12" s="33"/>
      <c r="Q12" s="33"/>
      <c r="R12" s="33"/>
      <c r="S12" s="33"/>
      <c r="T12" s="33"/>
      <c r="U12" s="33"/>
      <c r="V12" s="33"/>
      <c r="W12" s="33"/>
      <c r="X12" s="33"/>
    </row>
    <row r="13" spans="1:24" ht="64.5" x14ac:dyDescent="0.25">
      <c r="A13" s="49">
        <v>2</v>
      </c>
      <c r="B13" s="50" t="s">
        <v>67</v>
      </c>
      <c r="C13" s="51">
        <v>10</v>
      </c>
      <c r="D13" s="52" t="s">
        <v>68</v>
      </c>
      <c r="E13" s="53" t="s">
        <v>69</v>
      </c>
      <c r="F13" s="54" t="s">
        <v>7</v>
      </c>
      <c r="G13" s="54" t="s">
        <v>54</v>
      </c>
      <c r="H13" s="54" t="s">
        <v>88</v>
      </c>
      <c r="I13" s="70">
        <v>19.73</v>
      </c>
      <c r="J13" s="73"/>
      <c r="K13" s="29">
        <f t="shared" si="0"/>
        <v>0</v>
      </c>
      <c r="L13" s="30" t="str">
        <f t="shared" si="1"/>
        <v>OK</v>
      </c>
      <c r="M13" s="33"/>
      <c r="N13" s="33"/>
      <c r="O13" s="33"/>
      <c r="P13" s="33"/>
      <c r="Q13" s="33"/>
      <c r="R13" s="33"/>
      <c r="S13" s="33"/>
      <c r="T13" s="33"/>
      <c r="U13" s="33"/>
      <c r="V13" s="33"/>
      <c r="W13" s="33"/>
      <c r="X13" s="33"/>
    </row>
    <row r="14" spans="1:24" ht="64.5" x14ac:dyDescent="0.25">
      <c r="A14" s="55">
        <v>3</v>
      </c>
      <c r="B14" s="56" t="s">
        <v>70</v>
      </c>
      <c r="C14" s="42">
        <v>11</v>
      </c>
      <c r="D14" s="46" t="s">
        <v>71</v>
      </c>
      <c r="E14" s="44" t="s">
        <v>52</v>
      </c>
      <c r="F14" s="57" t="s">
        <v>7</v>
      </c>
      <c r="G14" s="57" t="s">
        <v>54</v>
      </c>
      <c r="H14" s="57" t="s">
        <v>89</v>
      </c>
      <c r="I14" s="71">
        <v>39.04</v>
      </c>
      <c r="J14" s="73"/>
      <c r="K14" s="29">
        <f t="shared" si="0"/>
        <v>0</v>
      </c>
      <c r="L14" s="30" t="str">
        <f t="shared" si="1"/>
        <v>OK</v>
      </c>
      <c r="M14" s="33"/>
      <c r="N14" s="33"/>
      <c r="O14" s="33"/>
      <c r="P14" s="33"/>
      <c r="Q14" s="33"/>
      <c r="R14" s="33"/>
      <c r="S14" s="33"/>
      <c r="T14" s="33"/>
      <c r="U14" s="33"/>
      <c r="V14" s="33"/>
      <c r="W14" s="33"/>
      <c r="X14" s="33"/>
    </row>
    <row r="15" spans="1:24" ht="26.25" x14ac:dyDescent="0.25">
      <c r="A15" s="162">
        <v>4</v>
      </c>
      <c r="B15" s="164" t="s">
        <v>72</v>
      </c>
      <c r="C15" s="51">
        <v>12</v>
      </c>
      <c r="D15" s="58" t="s">
        <v>48</v>
      </c>
      <c r="E15" s="59" t="s">
        <v>73</v>
      </c>
      <c r="F15" s="60" t="s">
        <v>51</v>
      </c>
      <c r="G15" s="60" t="s">
        <v>77</v>
      </c>
      <c r="H15" s="60" t="s">
        <v>90</v>
      </c>
      <c r="I15" s="70">
        <v>10.39</v>
      </c>
      <c r="J15" s="73"/>
      <c r="K15" s="29">
        <f t="shared" si="0"/>
        <v>0</v>
      </c>
      <c r="L15" s="30" t="str">
        <f t="shared" si="1"/>
        <v>OK</v>
      </c>
      <c r="M15" s="33"/>
      <c r="N15" s="33"/>
      <c r="O15" s="33"/>
      <c r="P15" s="33"/>
      <c r="Q15" s="33"/>
      <c r="R15" s="33"/>
      <c r="S15" s="33"/>
      <c r="T15" s="33"/>
      <c r="U15" s="33"/>
      <c r="V15" s="33"/>
      <c r="W15" s="33"/>
      <c r="X15" s="33"/>
    </row>
    <row r="16" spans="1:24" ht="115.5" x14ac:dyDescent="0.25">
      <c r="A16" s="163"/>
      <c r="B16" s="165"/>
      <c r="C16" s="61">
        <v>13</v>
      </c>
      <c r="D16" s="62" t="s">
        <v>49</v>
      </c>
      <c r="E16" s="63" t="s">
        <v>73</v>
      </c>
      <c r="F16" s="64" t="s">
        <v>51</v>
      </c>
      <c r="G16" s="64" t="s">
        <v>54</v>
      </c>
      <c r="H16" s="64" t="s">
        <v>91</v>
      </c>
      <c r="I16" s="72">
        <v>87.96</v>
      </c>
      <c r="J16" s="74"/>
      <c r="K16" s="29">
        <f t="shared" si="0"/>
        <v>0</v>
      </c>
      <c r="L16" s="30" t="str">
        <f t="shared" si="1"/>
        <v>OK</v>
      </c>
      <c r="M16" s="33"/>
      <c r="N16" s="33"/>
      <c r="O16" s="33"/>
      <c r="P16" s="33"/>
      <c r="Q16" s="33"/>
      <c r="R16" s="33"/>
      <c r="S16" s="33"/>
      <c r="T16" s="33"/>
      <c r="U16" s="33"/>
      <c r="V16" s="33"/>
      <c r="W16" s="33"/>
      <c r="X16" s="33"/>
    </row>
    <row r="17" spans="1:24" ht="63.75" x14ac:dyDescent="0.25">
      <c r="A17" s="154">
        <v>5</v>
      </c>
      <c r="B17" s="155" t="s">
        <v>72</v>
      </c>
      <c r="C17" s="65">
        <v>14</v>
      </c>
      <c r="D17" s="66" t="s">
        <v>74</v>
      </c>
      <c r="E17" s="44" t="s">
        <v>75</v>
      </c>
      <c r="F17" s="67" t="s">
        <v>50</v>
      </c>
      <c r="G17" s="67" t="s">
        <v>78</v>
      </c>
      <c r="H17" s="67" t="s">
        <v>92</v>
      </c>
      <c r="I17" s="71">
        <v>10.26</v>
      </c>
      <c r="J17" s="73"/>
      <c r="K17" s="29">
        <f t="shared" si="0"/>
        <v>0</v>
      </c>
      <c r="L17" s="30" t="str">
        <f t="shared" si="1"/>
        <v>OK</v>
      </c>
      <c r="M17" s="33"/>
      <c r="N17" s="33"/>
      <c r="O17" s="33"/>
      <c r="P17" s="33"/>
      <c r="Q17" s="33"/>
      <c r="R17" s="33"/>
      <c r="S17" s="33"/>
      <c r="T17" s="33"/>
      <c r="U17" s="33"/>
      <c r="V17" s="33"/>
      <c r="W17" s="33"/>
      <c r="X17" s="33"/>
    </row>
    <row r="18" spans="1:24" ht="38.25" x14ac:dyDescent="0.25">
      <c r="A18" s="154"/>
      <c r="B18" s="156"/>
      <c r="C18" s="65">
        <v>15</v>
      </c>
      <c r="D18" s="66" t="s">
        <v>76</v>
      </c>
      <c r="E18" s="44" t="s">
        <v>75</v>
      </c>
      <c r="F18" s="67" t="s">
        <v>51</v>
      </c>
      <c r="G18" s="67" t="s">
        <v>78</v>
      </c>
      <c r="H18" s="68" t="s">
        <v>93</v>
      </c>
      <c r="I18" s="71">
        <v>66.400000000000006</v>
      </c>
      <c r="J18" s="73"/>
      <c r="K18" s="29">
        <f t="shared" si="0"/>
        <v>0</v>
      </c>
      <c r="L18" s="30" t="str">
        <f t="shared" si="1"/>
        <v>OK</v>
      </c>
      <c r="M18" s="33"/>
      <c r="N18" s="33"/>
      <c r="O18" s="33"/>
      <c r="P18" s="33"/>
      <c r="Q18" s="33"/>
      <c r="R18" s="33"/>
      <c r="S18" s="33"/>
      <c r="T18" s="33"/>
      <c r="U18" s="33"/>
      <c r="V18" s="33"/>
      <c r="W18" s="33"/>
      <c r="X18" s="33"/>
    </row>
  </sheetData>
  <mergeCells count="22">
    <mergeCell ref="X1:X2"/>
    <mergeCell ref="A2:L2"/>
    <mergeCell ref="A15:A16"/>
    <mergeCell ref="B15:B16"/>
    <mergeCell ref="A4:A12"/>
    <mergeCell ref="B4:B12"/>
    <mergeCell ref="A17:A18"/>
    <mergeCell ref="B17:B18"/>
    <mergeCell ref="W1:W2"/>
    <mergeCell ref="S1:S2"/>
    <mergeCell ref="T1:T2"/>
    <mergeCell ref="U1:U2"/>
    <mergeCell ref="M1:M2"/>
    <mergeCell ref="N1:N2"/>
    <mergeCell ref="O1:O2"/>
    <mergeCell ref="P1:P2"/>
    <mergeCell ref="Q1:Q2"/>
    <mergeCell ref="R1:R2"/>
    <mergeCell ref="A1:C1"/>
    <mergeCell ref="V1:V2"/>
    <mergeCell ref="D1:F1"/>
    <mergeCell ref="G1:L1"/>
  </mergeCells>
  <conditionalFormatting sqref="P4:X4">
    <cfRule type="cellIs" dxfId="134" priority="7" stopIfTrue="1" operator="greaterThan">
      <formula>0</formula>
    </cfRule>
    <cfRule type="cellIs" dxfId="133" priority="8" stopIfTrue="1" operator="greaterThan">
      <formula>0</formula>
    </cfRule>
    <cfRule type="cellIs" dxfId="132" priority="9" stopIfTrue="1" operator="greaterThan">
      <formula>0</formula>
    </cfRule>
  </conditionalFormatting>
  <conditionalFormatting sqref="M4 M5:O18">
    <cfRule type="cellIs" dxfId="131" priority="4" stopIfTrue="1" operator="greaterThan">
      <formula>0</formula>
    </cfRule>
    <cfRule type="cellIs" dxfId="130" priority="5" stopIfTrue="1" operator="greaterThan">
      <formula>0</formula>
    </cfRule>
    <cfRule type="cellIs" dxfId="129" priority="6" stopIfTrue="1" operator="greaterThan">
      <formula>0</formula>
    </cfRule>
  </conditionalFormatting>
  <conditionalFormatting sqref="N4:O4">
    <cfRule type="cellIs" dxfId="128" priority="1" stopIfTrue="1" operator="greaterThan">
      <formula>0</formula>
    </cfRule>
    <cfRule type="cellIs" dxfId="127" priority="2" stopIfTrue="1" operator="greaterThan">
      <formula>0</formula>
    </cfRule>
    <cfRule type="cellIs" dxfId="126" priority="3" stopIfTrue="1" operator="greaterThan">
      <formula>0</formula>
    </cfRule>
  </conditionalFormatting>
  <conditionalFormatting sqref="P5:X18">
    <cfRule type="cellIs" dxfId="125" priority="10" stopIfTrue="1" operator="greaterThan">
      <formula>0</formula>
    </cfRule>
    <cfRule type="cellIs" dxfId="124" priority="11" stopIfTrue="1" operator="greaterThan">
      <formula>0</formula>
    </cfRule>
    <cfRule type="cellIs" dxfId="123" priority="12" stopIfTrue="1" operator="greaterThan">
      <formula>0</formula>
    </cfRule>
  </conditionalFormatting>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zoomScale="80" zoomScaleNormal="80" workbookViewId="0">
      <selection activeCell="D5" sqref="D5"/>
    </sheetView>
  </sheetViews>
  <sheetFormatPr defaultColWidth="9.7109375" defaultRowHeight="15" x14ac:dyDescent="0.25"/>
  <cols>
    <col min="1" max="1" width="9.5703125" style="1" customWidth="1"/>
    <col min="2" max="2" width="26.85546875" style="1" customWidth="1"/>
    <col min="3" max="3" width="6" style="98" bestFit="1" customWidth="1"/>
    <col min="4" max="4" width="60.28515625" style="1" customWidth="1"/>
    <col min="5" max="6" width="12.42578125" style="1" customWidth="1"/>
    <col min="7" max="8" width="16.7109375" style="1" customWidth="1"/>
    <col min="9" max="9" width="12.7109375" style="121" bestFit="1" customWidth="1"/>
    <col min="10" max="10" width="11.28515625" style="23" customWidth="1"/>
    <col min="11" max="11" width="13.28515625" style="99" customWidth="1"/>
    <col min="12" max="12" width="12.5703125" style="24" customWidth="1"/>
    <col min="13" max="24" width="18.7109375" style="25" customWidth="1"/>
    <col min="25" max="16384" width="9.7109375" style="20"/>
  </cols>
  <sheetData>
    <row r="1" spans="1:24" ht="30.75" customHeight="1" x14ac:dyDescent="0.25">
      <c r="A1" s="139" t="s">
        <v>55</v>
      </c>
      <c r="B1" s="139"/>
      <c r="C1" s="139"/>
      <c r="D1" s="140" t="s">
        <v>39</v>
      </c>
      <c r="E1" s="141"/>
      <c r="F1" s="142"/>
      <c r="G1" s="140" t="s">
        <v>57</v>
      </c>
      <c r="H1" s="141"/>
      <c r="I1" s="141"/>
      <c r="J1" s="141"/>
      <c r="K1" s="141"/>
      <c r="L1" s="142"/>
      <c r="M1" s="138" t="s">
        <v>58</v>
      </c>
      <c r="N1" s="138" t="s">
        <v>58</v>
      </c>
      <c r="O1" s="138" t="s">
        <v>58</v>
      </c>
      <c r="P1" s="138" t="s">
        <v>58</v>
      </c>
      <c r="Q1" s="138" t="s">
        <v>58</v>
      </c>
      <c r="R1" s="138" t="s">
        <v>58</v>
      </c>
      <c r="S1" s="138" t="s">
        <v>58</v>
      </c>
      <c r="T1" s="138" t="s">
        <v>58</v>
      </c>
      <c r="U1" s="138" t="s">
        <v>58</v>
      </c>
      <c r="V1" s="138" t="s">
        <v>58</v>
      </c>
      <c r="W1" s="138" t="s">
        <v>58</v>
      </c>
      <c r="X1" s="138" t="s">
        <v>58</v>
      </c>
    </row>
    <row r="2" spans="1:24" ht="24.75" customHeight="1" x14ac:dyDescent="0.25">
      <c r="A2" s="139" t="s">
        <v>108</v>
      </c>
      <c r="B2" s="139"/>
      <c r="C2" s="139"/>
      <c r="D2" s="139"/>
      <c r="E2" s="139"/>
      <c r="F2" s="139"/>
      <c r="G2" s="139"/>
      <c r="H2" s="139"/>
      <c r="I2" s="139"/>
      <c r="J2" s="139"/>
      <c r="K2" s="139"/>
      <c r="L2" s="139"/>
      <c r="M2" s="138"/>
      <c r="N2" s="138"/>
      <c r="O2" s="138"/>
      <c r="P2" s="138"/>
      <c r="Q2" s="138"/>
      <c r="R2" s="138"/>
      <c r="S2" s="138"/>
      <c r="T2" s="138"/>
      <c r="U2" s="138"/>
      <c r="V2" s="138"/>
      <c r="W2" s="138"/>
      <c r="X2" s="138"/>
    </row>
    <row r="3" spans="1:24" s="21" customFormat="1" ht="45" x14ac:dyDescent="0.2">
      <c r="A3" s="87" t="s">
        <v>60</v>
      </c>
      <c r="B3" s="87" t="s">
        <v>61</v>
      </c>
      <c r="C3" s="88" t="s">
        <v>2</v>
      </c>
      <c r="D3" s="88" t="s">
        <v>4</v>
      </c>
      <c r="E3" s="88" t="s">
        <v>37</v>
      </c>
      <c r="F3" s="88" t="s">
        <v>62</v>
      </c>
      <c r="G3" s="88" t="s">
        <v>36</v>
      </c>
      <c r="H3" s="88" t="s">
        <v>59</v>
      </c>
      <c r="I3" s="116" t="s">
        <v>3</v>
      </c>
      <c r="J3" s="89" t="s">
        <v>27</v>
      </c>
      <c r="K3" s="90" t="s">
        <v>0</v>
      </c>
      <c r="L3" s="87" t="s">
        <v>5</v>
      </c>
      <c r="M3" s="91" t="s">
        <v>1</v>
      </c>
      <c r="N3" s="91" t="s">
        <v>1</v>
      </c>
      <c r="O3" s="91" t="s">
        <v>1</v>
      </c>
      <c r="P3" s="92" t="s">
        <v>1</v>
      </c>
      <c r="Q3" s="92" t="s">
        <v>1</v>
      </c>
      <c r="R3" s="92" t="s">
        <v>1</v>
      </c>
      <c r="S3" s="92" t="s">
        <v>1</v>
      </c>
      <c r="T3" s="92" t="s">
        <v>1</v>
      </c>
      <c r="U3" s="92" t="s">
        <v>1</v>
      </c>
      <c r="V3" s="92" t="s">
        <v>1</v>
      </c>
      <c r="W3" s="92" t="s">
        <v>1</v>
      </c>
      <c r="X3" s="92" t="s">
        <v>1</v>
      </c>
    </row>
    <row r="4" spans="1:24" ht="60" x14ac:dyDescent="0.25">
      <c r="A4" s="150">
        <v>1</v>
      </c>
      <c r="B4" s="151" t="s">
        <v>63</v>
      </c>
      <c r="C4" s="93">
        <v>1</v>
      </c>
      <c r="D4" s="100" t="s">
        <v>40</v>
      </c>
      <c r="E4" s="101" t="s">
        <v>64</v>
      </c>
      <c r="F4" s="102" t="s">
        <v>7</v>
      </c>
      <c r="G4" s="93" t="s">
        <v>53</v>
      </c>
      <c r="H4" s="102" t="s">
        <v>79</v>
      </c>
      <c r="I4" s="117">
        <v>32</v>
      </c>
      <c r="J4" s="34"/>
      <c r="K4" s="94">
        <f>J4-(SUM(M4:X4))</f>
        <v>0</v>
      </c>
      <c r="L4" s="95" t="str">
        <f>IF(K4&lt;0,"ATENÇÃO","OK")</f>
        <v>OK</v>
      </c>
      <c r="M4" s="33"/>
      <c r="N4" s="33"/>
      <c r="O4" s="33"/>
      <c r="P4" s="33"/>
      <c r="Q4" s="33"/>
      <c r="R4" s="33"/>
      <c r="S4" s="33"/>
      <c r="T4" s="33"/>
      <c r="U4" s="33"/>
      <c r="V4" s="33"/>
      <c r="W4" s="33"/>
      <c r="X4" s="33"/>
    </row>
    <row r="5" spans="1:24" ht="60" x14ac:dyDescent="0.25">
      <c r="A5" s="150"/>
      <c r="B5" s="152"/>
      <c r="C5" s="93">
        <v>2</v>
      </c>
      <c r="D5" s="103" t="s">
        <v>65</v>
      </c>
      <c r="E5" s="101" t="s">
        <v>64</v>
      </c>
      <c r="F5" s="102" t="s">
        <v>7</v>
      </c>
      <c r="G5" s="93" t="s">
        <v>53</v>
      </c>
      <c r="H5" s="102" t="s">
        <v>80</v>
      </c>
      <c r="I5" s="117">
        <v>72.209999999999994</v>
      </c>
      <c r="J5" s="34"/>
      <c r="K5" s="94">
        <f t="shared" ref="K5:K18" si="0">J5-(SUM(M5:X5))</f>
        <v>0</v>
      </c>
      <c r="L5" s="95" t="str">
        <f t="shared" ref="L5:L18" si="1">IF(K5&lt;0,"ATENÇÃO","OK")</f>
        <v>OK</v>
      </c>
      <c r="M5" s="33"/>
      <c r="N5" s="33"/>
      <c r="O5" s="33"/>
      <c r="P5" s="33"/>
      <c r="Q5" s="33"/>
      <c r="R5" s="33"/>
      <c r="S5" s="33"/>
      <c r="T5" s="33"/>
      <c r="U5" s="33"/>
      <c r="V5" s="33"/>
      <c r="W5" s="33"/>
      <c r="X5" s="33"/>
    </row>
    <row r="6" spans="1:24" ht="60" x14ac:dyDescent="0.25">
      <c r="A6" s="150"/>
      <c r="B6" s="152"/>
      <c r="C6" s="93">
        <v>3</v>
      </c>
      <c r="D6" s="103" t="s">
        <v>41</v>
      </c>
      <c r="E6" s="101" t="s">
        <v>64</v>
      </c>
      <c r="F6" s="102" t="s">
        <v>7</v>
      </c>
      <c r="G6" s="93" t="s">
        <v>53</v>
      </c>
      <c r="H6" s="102" t="s">
        <v>81</v>
      </c>
      <c r="I6" s="117">
        <v>71</v>
      </c>
      <c r="J6" s="35"/>
      <c r="K6" s="94">
        <f t="shared" si="0"/>
        <v>0</v>
      </c>
      <c r="L6" s="95" t="str">
        <f t="shared" si="1"/>
        <v>OK</v>
      </c>
      <c r="M6" s="33"/>
      <c r="N6" s="33"/>
      <c r="O6" s="33"/>
      <c r="P6" s="33"/>
      <c r="Q6" s="33"/>
      <c r="R6" s="33"/>
      <c r="S6" s="33"/>
      <c r="T6" s="33"/>
      <c r="U6" s="33"/>
      <c r="V6" s="33"/>
      <c r="W6" s="33"/>
      <c r="X6" s="33"/>
    </row>
    <row r="7" spans="1:24" ht="45" x14ac:dyDescent="0.25">
      <c r="A7" s="150"/>
      <c r="B7" s="152"/>
      <c r="C7" s="93">
        <v>4</v>
      </c>
      <c r="D7" s="103" t="s">
        <v>42</v>
      </c>
      <c r="E7" s="101" t="s">
        <v>64</v>
      </c>
      <c r="F7" s="102" t="s">
        <v>7</v>
      </c>
      <c r="G7" s="93" t="s">
        <v>53</v>
      </c>
      <c r="H7" s="102" t="s">
        <v>82</v>
      </c>
      <c r="I7" s="117">
        <v>76</v>
      </c>
      <c r="J7" s="35">
        <v>10</v>
      </c>
      <c r="K7" s="94">
        <f t="shared" si="0"/>
        <v>10</v>
      </c>
      <c r="L7" s="95" t="str">
        <f t="shared" si="1"/>
        <v>OK</v>
      </c>
      <c r="M7" s="33"/>
      <c r="N7" s="33"/>
      <c r="O7" s="33"/>
      <c r="P7" s="33"/>
      <c r="Q7" s="33"/>
      <c r="R7" s="33"/>
      <c r="S7" s="33"/>
      <c r="T7" s="33"/>
      <c r="U7" s="33"/>
      <c r="V7" s="33"/>
      <c r="W7" s="33"/>
      <c r="X7" s="33"/>
    </row>
    <row r="8" spans="1:24" ht="45" x14ac:dyDescent="0.25">
      <c r="A8" s="150"/>
      <c r="B8" s="152"/>
      <c r="C8" s="93">
        <v>5</v>
      </c>
      <c r="D8" s="104" t="s">
        <v>43</v>
      </c>
      <c r="E8" s="101" t="s">
        <v>64</v>
      </c>
      <c r="F8" s="102" t="s">
        <v>7</v>
      </c>
      <c r="G8" s="93" t="s">
        <v>53</v>
      </c>
      <c r="H8" s="102" t="s">
        <v>83</v>
      </c>
      <c r="I8" s="117">
        <v>107</v>
      </c>
      <c r="J8" s="35">
        <v>10</v>
      </c>
      <c r="K8" s="94">
        <f t="shared" si="0"/>
        <v>10</v>
      </c>
      <c r="L8" s="95" t="str">
        <f t="shared" si="1"/>
        <v>OK</v>
      </c>
      <c r="M8" s="33"/>
      <c r="N8" s="33"/>
      <c r="O8" s="33"/>
      <c r="P8" s="33"/>
      <c r="Q8" s="33"/>
      <c r="R8" s="33"/>
      <c r="S8" s="33"/>
      <c r="T8" s="33"/>
      <c r="U8" s="33"/>
      <c r="V8" s="33"/>
      <c r="W8" s="33"/>
      <c r="X8" s="33"/>
    </row>
    <row r="9" spans="1:24" ht="75" x14ac:dyDescent="0.25">
      <c r="A9" s="150"/>
      <c r="B9" s="152"/>
      <c r="C9" s="93">
        <v>6</v>
      </c>
      <c r="D9" s="104" t="s">
        <v>44</v>
      </c>
      <c r="E9" s="105" t="s">
        <v>66</v>
      </c>
      <c r="F9" s="102" t="s">
        <v>7</v>
      </c>
      <c r="G9" s="93" t="s">
        <v>53</v>
      </c>
      <c r="H9" s="102" t="s">
        <v>84</v>
      </c>
      <c r="I9" s="117">
        <v>49.21</v>
      </c>
      <c r="J9" s="35"/>
      <c r="K9" s="94">
        <f t="shared" si="0"/>
        <v>0</v>
      </c>
      <c r="L9" s="95" t="str">
        <f t="shared" si="1"/>
        <v>OK</v>
      </c>
      <c r="M9" s="33"/>
      <c r="N9" s="33"/>
      <c r="O9" s="33"/>
      <c r="P9" s="33"/>
      <c r="Q9" s="33"/>
      <c r="R9" s="33"/>
      <c r="S9" s="33"/>
      <c r="T9" s="33"/>
      <c r="U9" s="33"/>
      <c r="V9" s="33"/>
      <c r="W9" s="33"/>
      <c r="X9" s="33"/>
    </row>
    <row r="10" spans="1:24" ht="75" x14ac:dyDescent="0.25">
      <c r="A10" s="150"/>
      <c r="B10" s="152"/>
      <c r="C10" s="93">
        <v>7</v>
      </c>
      <c r="D10" s="104" t="s">
        <v>45</v>
      </c>
      <c r="E10" s="105" t="s">
        <v>64</v>
      </c>
      <c r="F10" s="102" t="s">
        <v>7</v>
      </c>
      <c r="G10" s="93" t="s">
        <v>53</v>
      </c>
      <c r="H10" s="102" t="s">
        <v>85</v>
      </c>
      <c r="I10" s="117">
        <v>30</v>
      </c>
      <c r="J10" s="35">
        <v>200</v>
      </c>
      <c r="K10" s="94">
        <f t="shared" si="0"/>
        <v>200</v>
      </c>
      <c r="L10" s="95" t="str">
        <f t="shared" si="1"/>
        <v>OK</v>
      </c>
      <c r="M10" s="33"/>
      <c r="N10" s="33"/>
      <c r="O10" s="33"/>
      <c r="P10" s="33"/>
      <c r="Q10" s="33"/>
      <c r="R10" s="33"/>
      <c r="S10" s="33"/>
      <c r="T10" s="33"/>
      <c r="U10" s="33"/>
      <c r="V10" s="33"/>
      <c r="W10" s="33"/>
      <c r="X10" s="33"/>
    </row>
    <row r="11" spans="1:24" ht="30" x14ac:dyDescent="0.25">
      <c r="A11" s="150"/>
      <c r="B11" s="152"/>
      <c r="C11" s="93">
        <v>8</v>
      </c>
      <c r="D11" s="104" t="s">
        <v>46</v>
      </c>
      <c r="E11" s="105" t="s">
        <v>64</v>
      </c>
      <c r="F11" s="102" t="s">
        <v>7</v>
      </c>
      <c r="G11" s="93" t="s">
        <v>53</v>
      </c>
      <c r="H11" s="102" t="s">
        <v>86</v>
      </c>
      <c r="I11" s="117">
        <v>77</v>
      </c>
      <c r="J11" s="35">
        <v>10</v>
      </c>
      <c r="K11" s="94">
        <f t="shared" si="0"/>
        <v>10</v>
      </c>
      <c r="L11" s="95" t="str">
        <f t="shared" si="1"/>
        <v>OK</v>
      </c>
      <c r="M11" s="33"/>
      <c r="N11" s="33"/>
      <c r="O11" s="33"/>
      <c r="P11" s="33"/>
      <c r="Q11" s="33"/>
      <c r="R11" s="33"/>
      <c r="S11" s="33"/>
      <c r="T11" s="33"/>
      <c r="U11" s="33"/>
      <c r="V11" s="33"/>
      <c r="W11" s="33"/>
      <c r="X11" s="33"/>
    </row>
    <row r="12" spans="1:24" ht="45" x14ac:dyDescent="0.25">
      <c r="A12" s="150"/>
      <c r="B12" s="153"/>
      <c r="C12" s="93">
        <v>9</v>
      </c>
      <c r="D12" s="104" t="s">
        <v>47</v>
      </c>
      <c r="E12" s="105" t="s">
        <v>64</v>
      </c>
      <c r="F12" s="102" t="s">
        <v>7</v>
      </c>
      <c r="G12" s="93" t="s">
        <v>53</v>
      </c>
      <c r="H12" s="102" t="s">
        <v>87</v>
      </c>
      <c r="I12" s="117">
        <v>119</v>
      </c>
      <c r="J12" s="35">
        <v>4</v>
      </c>
      <c r="K12" s="94">
        <f t="shared" si="0"/>
        <v>4</v>
      </c>
      <c r="L12" s="95" t="str">
        <f t="shared" si="1"/>
        <v>OK</v>
      </c>
      <c r="M12" s="33"/>
      <c r="N12" s="33"/>
      <c r="O12" s="33"/>
      <c r="P12" s="33"/>
      <c r="Q12" s="33"/>
      <c r="R12" s="33"/>
      <c r="S12" s="33"/>
      <c r="T12" s="33"/>
      <c r="U12" s="33"/>
      <c r="V12" s="33"/>
      <c r="W12" s="33"/>
      <c r="X12" s="33"/>
    </row>
    <row r="13" spans="1:24" ht="75" x14ac:dyDescent="0.25">
      <c r="A13" s="106">
        <v>2</v>
      </c>
      <c r="B13" s="107" t="s">
        <v>67</v>
      </c>
      <c r="C13" s="96">
        <v>10</v>
      </c>
      <c r="D13" s="108" t="s">
        <v>102</v>
      </c>
      <c r="E13" s="109" t="s">
        <v>69</v>
      </c>
      <c r="F13" s="96" t="s">
        <v>7</v>
      </c>
      <c r="G13" s="96" t="s">
        <v>54</v>
      </c>
      <c r="H13" s="96" t="s">
        <v>88</v>
      </c>
      <c r="I13" s="118">
        <v>19.73</v>
      </c>
      <c r="J13" s="35"/>
      <c r="K13" s="94">
        <f t="shared" si="0"/>
        <v>0</v>
      </c>
      <c r="L13" s="95" t="str">
        <f t="shared" si="1"/>
        <v>OK</v>
      </c>
      <c r="M13" s="33"/>
      <c r="N13" s="33"/>
      <c r="O13" s="33"/>
      <c r="P13" s="33"/>
      <c r="Q13" s="33"/>
      <c r="R13" s="33"/>
      <c r="S13" s="33"/>
      <c r="T13" s="33"/>
      <c r="U13" s="33"/>
      <c r="V13" s="33"/>
      <c r="W13" s="33"/>
      <c r="X13" s="33"/>
    </row>
    <row r="14" spans="1:24" ht="90" x14ac:dyDescent="0.25">
      <c r="A14" s="110">
        <v>3</v>
      </c>
      <c r="B14" s="105" t="s">
        <v>70</v>
      </c>
      <c r="C14" s="93">
        <v>11</v>
      </c>
      <c r="D14" s="103" t="s">
        <v>103</v>
      </c>
      <c r="E14" s="101" t="s">
        <v>52</v>
      </c>
      <c r="F14" s="93" t="s">
        <v>7</v>
      </c>
      <c r="G14" s="93" t="s">
        <v>54</v>
      </c>
      <c r="H14" s="93" t="s">
        <v>89</v>
      </c>
      <c r="I14" s="119">
        <v>39.04</v>
      </c>
      <c r="J14" s="35"/>
      <c r="K14" s="94">
        <f t="shared" si="0"/>
        <v>0</v>
      </c>
      <c r="L14" s="95" t="str">
        <f t="shared" si="1"/>
        <v>OK</v>
      </c>
      <c r="M14" s="33"/>
      <c r="N14" s="33"/>
      <c r="O14" s="33"/>
      <c r="P14" s="33"/>
      <c r="Q14" s="33"/>
      <c r="R14" s="33"/>
      <c r="S14" s="33"/>
      <c r="T14" s="33"/>
      <c r="U14" s="33"/>
      <c r="V14" s="33"/>
      <c r="W14" s="33"/>
      <c r="X14" s="33"/>
    </row>
    <row r="15" spans="1:24" ht="30" x14ac:dyDescent="0.25">
      <c r="A15" s="143">
        <v>4</v>
      </c>
      <c r="B15" s="145" t="s">
        <v>72</v>
      </c>
      <c r="C15" s="96">
        <v>12</v>
      </c>
      <c r="D15" s="111" t="s">
        <v>48</v>
      </c>
      <c r="E15" s="96" t="s">
        <v>73</v>
      </c>
      <c r="F15" s="106" t="s">
        <v>51</v>
      </c>
      <c r="G15" s="106" t="s">
        <v>77</v>
      </c>
      <c r="H15" s="106" t="s">
        <v>90</v>
      </c>
      <c r="I15" s="118">
        <v>10.39</v>
      </c>
      <c r="J15" s="35"/>
      <c r="K15" s="94">
        <f t="shared" si="0"/>
        <v>0</v>
      </c>
      <c r="L15" s="95" t="str">
        <f t="shared" si="1"/>
        <v>OK</v>
      </c>
      <c r="M15" s="33"/>
      <c r="N15" s="33"/>
      <c r="O15" s="33"/>
      <c r="P15" s="33"/>
      <c r="Q15" s="33"/>
      <c r="R15" s="33"/>
      <c r="S15" s="33"/>
      <c r="T15" s="33"/>
      <c r="U15" s="33"/>
      <c r="V15" s="33"/>
      <c r="W15" s="33"/>
      <c r="X15" s="33"/>
    </row>
    <row r="16" spans="1:24" ht="165" x14ac:dyDescent="0.25">
      <c r="A16" s="144"/>
      <c r="B16" s="146"/>
      <c r="C16" s="97">
        <v>13</v>
      </c>
      <c r="D16" s="112" t="s">
        <v>49</v>
      </c>
      <c r="E16" s="97" t="s">
        <v>73</v>
      </c>
      <c r="F16" s="113" t="s">
        <v>51</v>
      </c>
      <c r="G16" s="113" t="s">
        <v>54</v>
      </c>
      <c r="H16" s="113" t="s">
        <v>91</v>
      </c>
      <c r="I16" s="120">
        <v>87.96</v>
      </c>
      <c r="J16" s="35"/>
      <c r="K16" s="94">
        <f t="shared" si="0"/>
        <v>0</v>
      </c>
      <c r="L16" s="95" t="str">
        <f t="shared" si="1"/>
        <v>OK</v>
      </c>
      <c r="M16" s="33"/>
      <c r="N16" s="33"/>
      <c r="O16" s="33"/>
      <c r="P16" s="33"/>
      <c r="Q16" s="33"/>
      <c r="R16" s="33"/>
      <c r="S16" s="33"/>
      <c r="T16" s="33"/>
      <c r="U16" s="33"/>
      <c r="V16" s="33"/>
      <c r="W16" s="33"/>
      <c r="X16" s="33"/>
    </row>
    <row r="17" spans="1:24" ht="90" x14ac:dyDescent="0.25">
      <c r="A17" s="147">
        <v>5</v>
      </c>
      <c r="B17" s="148" t="s">
        <v>72</v>
      </c>
      <c r="C17" s="114">
        <v>14</v>
      </c>
      <c r="D17" s="115" t="s">
        <v>104</v>
      </c>
      <c r="E17" s="101" t="s">
        <v>75</v>
      </c>
      <c r="F17" s="114" t="s">
        <v>50</v>
      </c>
      <c r="G17" s="114" t="s">
        <v>78</v>
      </c>
      <c r="H17" s="114" t="s">
        <v>92</v>
      </c>
      <c r="I17" s="119">
        <v>10.26</v>
      </c>
      <c r="J17" s="35"/>
      <c r="K17" s="94">
        <f t="shared" si="0"/>
        <v>0</v>
      </c>
      <c r="L17" s="95" t="str">
        <f t="shared" si="1"/>
        <v>OK</v>
      </c>
      <c r="M17" s="33"/>
      <c r="N17" s="33"/>
      <c r="O17" s="33"/>
      <c r="P17" s="33"/>
      <c r="Q17" s="33"/>
      <c r="R17" s="33"/>
      <c r="S17" s="33"/>
      <c r="T17" s="33"/>
      <c r="U17" s="33"/>
      <c r="V17" s="33"/>
      <c r="W17" s="33"/>
      <c r="X17" s="33"/>
    </row>
    <row r="18" spans="1:24" ht="45" x14ac:dyDescent="0.25">
      <c r="A18" s="147"/>
      <c r="B18" s="149"/>
      <c r="C18" s="114">
        <v>15</v>
      </c>
      <c r="D18" s="115" t="s">
        <v>76</v>
      </c>
      <c r="E18" s="101" t="s">
        <v>75</v>
      </c>
      <c r="F18" s="114" t="s">
        <v>51</v>
      </c>
      <c r="G18" s="114" t="s">
        <v>78</v>
      </c>
      <c r="H18" s="110" t="s">
        <v>93</v>
      </c>
      <c r="I18" s="119">
        <v>66.400000000000006</v>
      </c>
      <c r="J18" s="35"/>
      <c r="K18" s="94">
        <f t="shared" si="0"/>
        <v>0</v>
      </c>
      <c r="L18" s="95" t="str">
        <f t="shared" si="1"/>
        <v>OK</v>
      </c>
      <c r="M18" s="33"/>
      <c r="N18" s="33"/>
      <c r="O18" s="33"/>
      <c r="P18" s="33"/>
      <c r="Q18" s="33"/>
      <c r="R18" s="33"/>
      <c r="S18" s="33"/>
      <c r="T18" s="33"/>
      <c r="U18" s="33"/>
      <c r="V18" s="33"/>
      <c r="W18" s="33"/>
      <c r="X18" s="33"/>
    </row>
  </sheetData>
  <mergeCells count="22">
    <mergeCell ref="X1:X2"/>
    <mergeCell ref="A2:L2"/>
    <mergeCell ref="A15:A16"/>
    <mergeCell ref="B15:B16"/>
    <mergeCell ref="A4:A12"/>
    <mergeCell ref="B4:B12"/>
    <mergeCell ref="A17:A18"/>
    <mergeCell ref="B17:B18"/>
    <mergeCell ref="W1:W2"/>
    <mergeCell ref="S1:S2"/>
    <mergeCell ref="T1:T2"/>
    <mergeCell ref="U1:U2"/>
    <mergeCell ref="M1:M2"/>
    <mergeCell ref="N1:N2"/>
    <mergeCell ref="O1:O2"/>
    <mergeCell ref="P1:P2"/>
    <mergeCell ref="Q1:Q2"/>
    <mergeCell ref="R1:R2"/>
    <mergeCell ref="A1:C1"/>
    <mergeCell ref="V1:V2"/>
    <mergeCell ref="D1:F1"/>
    <mergeCell ref="G1:L1"/>
  </mergeCells>
  <conditionalFormatting sqref="P4:X4">
    <cfRule type="cellIs" dxfId="122" priority="7" stopIfTrue="1" operator="greaterThan">
      <formula>0</formula>
    </cfRule>
    <cfRule type="cellIs" dxfId="121" priority="8" stopIfTrue="1" operator="greaterThan">
      <formula>0</formula>
    </cfRule>
    <cfRule type="cellIs" dxfId="120" priority="9" stopIfTrue="1" operator="greaterThan">
      <formula>0</formula>
    </cfRule>
  </conditionalFormatting>
  <conditionalFormatting sqref="M4 M5:O18">
    <cfRule type="cellIs" dxfId="119" priority="4" stopIfTrue="1" operator="greaterThan">
      <formula>0</formula>
    </cfRule>
    <cfRule type="cellIs" dxfId="118" priority="5" stopIfTrue="1" operator="greaterThan">
      <formula>0</formula>
    </cfRule>
    <cfRule type="cellIs" dxfId="117" priority="6" stopIfTrue="1" operator="greaterThan">
      <formula>0</formula>
    </cfRule>
  </conditionalFormatting>
  <conditionalFormatting sqref="N4:O4">
    <cfRule type="cellIs" dxfId="116" priority="1" stopIfTrue="1" operator="greaterThan">
      <formula>0</formula>
    </cfRule>
    <cfRule type="cellIs" dxfId="115" priority="2" stopIfTrue="1" operator="greaterThan">
      <formula>0</formula>
    </cfRule>
    <cfRule type="cellIs" dxfId="114" priority="3" stopIfTrue="1" operator="greaterThan">
      <formula>0</formula>
    </cfRule>
  </conditionalFormatting>
  <conditionalFormatting sqref="P5:X18">
    <cfRule type="cellIs" dxfId="113" priority="10" stopIfTrue="1" operator="greaterThan">
      <formula>0</formula>
    </cfRule>
    <cfRule type="cellIs" dxfId="112" priority="11" stopIfTrue="1" operator="greaterThan">
      <formula>0</formula>
    </cfRule>
    <cfRule type="cellIs" dxfId="111" priority="12" stopIfTrue="1" operator="greaterThan">
      <formula>0</formula>
    </cfRule>
  </conditionalFormatting>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zoomScale="80" zoomScaleNormal="80" workbookViewId="0">
      <selection activeCell="D6" sqref="D6"/>
    </sheetView>
  </sheetViews>
  <sheetFormatPr defaultColWidth="9.7109375" defaultRowHeight="15" x14ac:dyDescent="0.25"/>
  <cols>
    <col min="1" max="1" width="9.5703125" style="1" customWidth="1"/>
    <col min="2" max="2" width="26.85546875" style="1" customWidth="1"/>
    <col min="3" max="3" width="6" style="98" bestFit="1" customWidth="1"/>
    <col min="4" max="4" width="60.28515625" style="1" customWidth="1"/>
    <col min="5" max="6" width="12.42578125" style="1" customWidth="1"/>
    <col min="7" max="8" width="16.7109375" style="1" customWidth="1"/>
    <col min="9" max="9" width="12.7109375" style="121" bestFit="1" customWidth="1"/>
    <col min="10" max="10" width="11.28515625" style="23" customWidth="1"/>
    <col min="11" max="11" width="13.28515625" style="99" customWidth="1"/>
    <col min="12" max="12" width="12.5703125" style="24" customWidth="1"/>
    <col min="13" max="24" width="18.7109375" style="25" customWidth="1"/>
    <col min="25" max="16384" width="9.7109375" style="20"/>
  </cols>
  <sheetData>
    <row r="1" spans="1:24" ht="30.75" customHeight="1" x14ac:dyDescent="0.25">
      <c r="A1" s="139" t="s">
        <v>55</v>
      </c>
      <c r="B1" s="139"/>
      <c r="C1" s="139"/>
      <c r="D1" s="140" t="s">
        <v>39</v>
      </c>
      <c r="E1" s="141"/>
      <c r="F1" s="142"/>
      <c r="G1" s="140" t="s">
        <v>57</v>
      </c>
      <c r="H1" s="141"/>
      <c r="I1" s="141"/>
      <c r="J1" s="141"/>
      <c r="K1" s="141"/>
      <c r="L1" s="142"/>
      <c r="M1" s="138" t="s">
        <v>58</v>
      </c>
      <c r="N1" s="138" t="s">
        <v>58</v>
      </c>
      <c r="O1" s="138" t="s">
        <v>58</v>
      </c>
      <c r="P1" s="138" t="s">
        <v>58</v>
      </c>
      <c r="Q1" s="138" t="s">
        <v>58</v>
      </c>
      <c r="R1" s="138" t="s">
        <v>58</v>
      </c>
      <c r="S1" s="138" t="s">
        <v>58</v>
      </c>
      <c r="T1" s="138" t="s">
        <v>58</v>
      </c>
      <c r="U1" s="138" t="s">
        <v>58</v>
      </c>
      <c r="V1" s="138" t="s">
        <v>58</v>
      </c>
      <c r="W1" s="138" t="s">
        <v>58</v>
      </c>
      <c r="X1" s="138" t="s">
        <v>58</v>
      </c>
    </row>
    <row r="2" spans="1:24" ht="24.75" customHeight="1" x14ac:dyDescent="0.25">
      <c r="A2" s="139" t="s">
        <v>109</v>
      </c>
      <c r="B2" s="139"/>
      <c r="C2" s="139"/>
      <c r="D2" s="139"/>
      <c r="E2" s="139"/>
      <c r="F2" s="139"/>
      <c r="G2" s="139"/>
      <c r="H2" s="139"/>
      <c r="I2" s="139"/>
      <c r="J2" s="139"/>
      <c r="K2" s="139"/>
      <c r="L2" s="139"/>
      <c r="M2" s="138"/>
      <c r="N2" s="138"/>
      <c r="O2" s="138"/>
      <c r="P2" s="138"/>
      <c r="Q2" s="138"/>
      <c r="R2" s="138"/>
      <c r="S2" s="138"/>
      <c r="T2" s="138"/>
      <c r="U2" s="138"/>
      <c r="V2" s="138"/>
      <c r="W2" s="138"/>
      <c r="X2" s="138"/>
    </row>
    <row r="3" spans="1:24" s="21" customFormat="1" ht="45" x14ac:dyDescent="0.2">
      <c r="A3" s="87" t="s">
        <v>60</v>
      </c>
      <c r="B3" s="87" t="s">
        <v>61</v>
      </c>
      <c r="C3" s="88" t="s">
        <v>2</v>
      </c>
      <c r="D3" s="88" t="s">
        <v>4</v>
      </c>
      <c r="E3" s="88" t="s">
        <v>37</v>
      </c>
      <c r="F3" s="88" t="s">
        <v>62</v>
      </c>
      <c r="G3" s="88" t="s">
        <v>36</v>
      </c>
      <c r="H3" s="88" t="s">
        <v>59</v>
      </c>
      <c r="I3" s="116" t="s">
        <v>3</v>
      </c>
      <c r="J3" s="89" t="s">
        <v>27</v>
      </c>
      <c r="K3" s="90" t="s">
        <v>0</v>
      </c>
      <c r="L3" s="87" t="s">
        <v>5</v>
      </c>
      <c r="M3" s="91" t="s">
        <v>1</v>
      </c>
      <c r="N3" s="91" t="s">
        <v>1</v>
      </c>
      <c r="O3" s="91" t="s">
        <v>1</v>
      </c>
      <c r="P3" s="92" t="s">
        <v>1</v>
      </c>
      <c r="Q3" s="92" t="s">
        <v>1</v>
      </c>
      <c r="R3" s="92" t="s">
        <v>1</v>
      </c>
      <c r="S3" s="92" t="s">
        <v>1</v>
      </c>
      <c r="T3" s="92" t="s">
        <v>1</v>
      </c>
      <c r="U3" s="92" t="s">
        <v>1</v>
      </c>
      <c r="V3" s="92" t="s">
        <v>1</v>
      </c>
      <c r="W3" s="92" t="s">
        <v>1</v>
      </c>
      <c r="X3" s="92" t="s">
        <v>1</v>
      </c>
    </row>
    <row r="4" spans="1:24" ht="60" x14ac:dyDescent="0.25">
      <c r="A4" s="150">
        <v>1</v>
      </c>
      <c r="B4" s="151" t="s">
        <v>63</v>
      </c>
      <c r="C4" s="93">
        <v>1</v>
      </c>
      <c r="D4" s="100" t="s">
        <v>40</v>
      </c>
      <c r="E4" s="101" t="s">
        <v>64</v>
      </c>
      <c r="F4" s="102" t="s">
        <v>7</v>
      </c>
      <c r="G4" s="93" t="s">
        <v>53</v>
      </c>
      <c r="H4" s="102" t="s">
        <v>79</v>
      </c>
      <c r="I4" s="117">
        <v>32</v>
      </c>
      <c r="J4" s="34"/>
      <c r="K4" s="94">
        <f>J4-(SUM(M4:X4))</f>
        <v>0</v>
      </c>
      <c r="L4" s="95" t="str">
        <f>IF(K4&lt;0,"ATENÇÃO","OK")</f>
        <v>OK</v>
      </c>
      <c r="M4" s="33"/>
      <c r="N4" s="33"/>
      <c r="O4" s="33"/>
      <c r="P4" s="33"/>
      <c r="Q4" s="33"/>
      <c r="R4" s="33"/>
      <c r="S4" s="33"/>
      <c r="T4" s="33"/>
      <c r="U4" s="33"/>
      <c r="V4" s="33"/>
      <c r="W4" s="33"/>
      <c r="X4" s="33"/>
    </row>
    <row r="5" spans="1:24" ht="60" x14ac:dyDescent="0.25">
      <c r="A5" s="150"/>
      <c r="B5" s="152"/>
      <c r="C5" s="93">
        <v>2</v>
      </c>
      <c r="D5" s="103" t="s">
        <v>65</v>
      </c>
      <c r="E5" s="101" t="s">
        <v>64</v>
      </c>
      <c r="F5" s="102" t="s">
        <v>7</v>
      </c>
      <c r="G5" s="93" t="s">
        <v>53</v>
      </c>
      <c r="H5" s="102" t="s">
        <v>80</v>
      </c>
      <c r="I5" s="117">
        <v>72.209999999999994</v>
      </c>
      <c r="J5" s="34"/>
      <c r="K5" s="94">
        <f t="shared" ref="K5:K18" si="0">J5-(SUM(M5:X5))</f>
        <v>0</v>
      </c>
      <c r="L5" s="95" t="str">
        <f t="shared" ref="L5:L18" si="1">IF(K5&lt;0,"ATENÇÃO","OK")</f>
        <v>OK</v>
      </c>
      <c r="M5" s="33"/>
      <c r="N5" s="33"/>
      <c r="O5" s="33"/>
      <c r="P5" s="33"/>
      <c r="Q5" s="33"/>
      <c r="R5" s="33"/>
      <c r="S5" s="33"/>
      <c r="T5" s="33"/>
      <c r="U5" s="33"/>
      <c r="V5" s="33"/>
      <c r="W5" s="33"/>
      <c r="X5" s="33"/>
    </row>
    <row r="6" spans="1:24" ht="60" x14ac:dyDescent="0.25">
      <c r="A6" s="150"/>
      <c r="B6" s="152"/>
      <c r="C6" s="93">
        <v>3</v>
      </c>
      <c r="D6" s="103" t="s">
        <v>41</v>
      </c>
      <c r="E6" s="101" t="s">
        <v>64</v>
      </c>
      <c r="F6" s="102" t="s">
        <v>7</v>
      </c>
      <c r="G6" s="93" t="s">
        <v>53</v>
      </c>
      <c r="H6" s="102" t="s">
        <v>81</v>
      </c>
      <c r="I6" s="117">
        <v>71</v>
      </c>
      <c r="J6" s="35">
        <v>4</v>
      </c>
      <c r="K6" s="94">
        <f t="shared" si="0"/>
        <v>4</v>
      </c>
      <c r="L6" s="95" t="str">
        <f t="shared" si="1"/>
        <v>OK</v>
      </c>
      <c r="M6" s="33"/>
      <c r="N6" s="33"/>
      <c r="O6" s="33"/>
      <c r="P6" s="33"/>
      <c r="Q6" s="33"/>
      <c r="R6" s="33"/>
      <c r="S6" s="33"/>
      <c r="T6" s="33"/>
      <c r="U6" s="33"/>
      <c r="V6" s="33"/>
      <c r="W6" s="33"/>
      <c r="X6" s="33"/>
    </row>
    <row r="7" spans="1:24" ht="45" x14ac:dyDescent="0.25">
      <c r="A7" s="150"/>
      <c r="B7" s="152"/>
      <c r="C7" s="93">
        <v>4</v>
      </c>
      <c r="D7" s="103" t="s">
        <v>42</v>
      </c>
      <c r="E7" s="101" t="s">
        <v>64</v>
      </c>
      <c r="F7" s="102" t="s">
        <v>7</v>
      </c>
      <c r="G7" s="93" t="s">
        <v>53</v>
      </c>
      <c r="H7" s="102" t="s">
        <v>82</v>
      </c>
      <c r="I7" s="117">
        <v>76</v>
      </c>
      <c r="J7" s="35"/>
      <c r="K7" s="94">
        <f t="shared" si="0"/>
        <v>0</v>
      </c>
      <c r="L7" s="95" t="str">
        <f t="shared" si="1"/>
        <v>OK</v>
      </c>
      <c r="M7" s="33"/>
      <c r="N7" s="33"/>
      <c r="O7" s="33"/>
      <c r="P7" s="33"/>
      <c r="Q7" s="33"/>
      <c r="R7" s="33"/>
      <c r="S7" s="33"/>
      <c r="T7" s="33"/>
      <c r="U7" s="33"/>
      <c r="V7" s="33"/>
      <c r="W7" s="33"/>
      <c r="X7" s="33"/>
    </row>
    <row r="8" spans="1:24" ht="45" x14ac:dyDescent="0.25">
      <c r="A8" s="150"/>
      <c r="B8" s="152"/>
      <c r="C8" s="93">
        <v>5</v>
      </c>
      <c r="D8" s="104" t="s">
        <v>43</v>
      </c>
      <c r="E8" s="101" t="s">
        <v>64</v>
      </c>
      <c r="F8" s="102" t="s">
        <v>7</v>
      </c>
      <c r="G8" s="93" t="s">
        <v>53</v>
      </c>
      <c r="H8" s="102" t="s">
        <v>83</v>
      </c>
      <c r="I8" s="117">
        <v>107</v>
      </c>
      <c r="J8" s="35">
        <v>3</v>
      </c>
      <c r="K8" s="94">
        <f t="shared" si="0"/>
        <v>3</v>
      </c>
      <c r="L8" s="95" t="str">
        <f t="shared" si="1"/>
        <v>OK</v>
      </c>
      <c r="M8" s="33"/>
      <c r="N8" s="33"/>
      <c r="O8" s="33"/>
      <c r="P8" s="33"/>
      <c r="Q8" s="33"/>
      <c r="R8" s="33"/>
      <c r="S8" s="33"/>
      <c r="T8" s="33"/>
      <c r="U8" s="33"/>
      <c r="V8" s="33"/>
      <c r="W8" s="33"/>
      <c r="X8" s="33"/>
    </row>
    <row r="9" spans="1:24" ht="75" x14ac:dyDescent="0.25">
      <c r="A9" s="150"/>
      <c r="B9" s="152"/>
      <c r="C9" s="93">
        <v>6</v>
      </c>
      <c r="D9" s="104" t="s">
        <v>44</v>
      </c>
      <c r="E9" s="105" t="s">
        <v>66</v>
      </c>
      <c r="F9" s="102" t="s">
        <v>7</v>
      </c>
      <c r="G9" s="93" t="s">
        <v>53</v>
      </c>
      <c r="H9" s="102" t="s">
        <v>84</v>
      </c>
      <c r="I9" s="117">
        <v>49.21</v>
      </c>
      <c r="J9" s="35"/>
      <c r="K9" s="94">
        <f t="shared" si="0"/>
        <v>0</v>
      </c>
      <c r="L9" s="95" t="str">
        <f t="shared" si="1"/>
        <v>OK</v>
      </c>
      <c r="M9" s="33"/>
      <c r="N9" s="33"/>
      <c r="O9" s="33"/>
      <c r="P9" s="33"/>
      <c r="Q9" s="33"/>
      <c r="R9" s="33"/>
      <c r="S9" s="33"/>
      <c r="T9" s="33"/>
      <c r="U9" s="33"/>
      <c r="V9" s="33"/>
      <c r="W9" s="33"/>
      <c r="X9" s="33"/>
    </row>
    <row r="10" spans="1:24" ht="75" x14ac:dyDescent="0.25">
      <c r="A10" s="150"/>
      <c r="B10" s="152"/>
      <c r="C10" s="93">
        <v>7</v>
      </c>
      <c r="D10" s="104" t="s">
        <v>45</v>
      </c>
      <c r="E10" s="105" t="s">
        <v>64</v>
      </c>
      <c r="F10" s="102" t="s">
        <v>7</v>
      </c>
      <c r="G10" s="93" t="s">
        <v>53</v>
      </c>
      <c r="H10" s="102" t="s">
        <v>85</v>
      </c>
      <c r="I10" s="117">
        <v>30</v>
      </c>
      <c r="J10" s="35"/>
      <c r="K10" s="94">
        <f t="shared" si="0"/>
        <v>0</v>
      </c>
      <c r="L10" s="95" t="str">
        <f t="shared" si="1"/>
        <v>OK</v>
      </c>
      <c r="M10" s="33"/>
      <c r="N10" s="33"/>
      <c r="O10" s="33"/>
      <c r="P10" s="33"/>
      <c r="Q10" s="33"/>
      <c r="R10" s="33"/>
      <c r="S10" s="33"/>
      <c r="T10" s="33"/>
      <c r="U10" s="33"/>
      <c r="V10" s="33"/>
      <c r="W10" s="33"/>
      <c r="X10" s="33"/>
    </row>
    <row r="11" spans="1:24" ht="30" x14ac:dyDescent="0.25">
      <c r="A11" s="150"/>
      <c r="B11" s="152"/>
      <c r="C11" s="93">
        <v>8</v>
      </c>
      <c r="D11" s="104" t="s">
        <v>46</v>
      </c>
      <c r="E11" s="105" t="s">
        <v>64</v>
      </c>
      <c r="F11" s="102" t="s">
        <v>7</v>
      </c>
      <c r="G11" s="93" t="s">
        <v>53</v>
      </c>
      <c r="H11" s="102" t="s">
        <v>86</v>
      </c>
      <c r="I11" s="117">
        <v>77</v>
      </c>
      <c r="J11" s="35">
        <v>1</v>
      </c>
      <c r="K11" s="94">
        <f t="shared" si="0"/>
        <v>1</v>
      </c>
      <c r="L11" s="95" t="str">
        <f t="shared" si="1"/>
        <v>OK</v>
      </c>
      <c r="M11" s="33"/>
      <c r="N11" s="33"/>
      <c r="O11" s="33"/>
      <c r="P11" s="33"/>
      <c r="Q11" s="33"/>
      <c r="R11" s="33"/>
      <c r="S11" s="33"/>
      <c r="T11" s="33"/>
      <c r="U11" s="33"/>
      <c r="V11" s="33"/>
      <c r="W11" s="33"/>
      <c r="X11" s="33"/>
    </row>
    <row r="12" spans="1:24" ht="45" x14ac:dyDescent="0.25">
      <c r="A12" s="150"/>
      <c r="B12" s="153"/>
      <c r="C12" s="93">
        <v>9</v>
      </c>
      <c r="D12" s="104" t="s">
        <v>47</v>
      </c>
      <c r="E12" s="105" t="s">
        <v>64</v>
      </c>
      <c r="F12" s="102" t="s">
        <v>7</v>
      </c>
      <c r="G12" s="93" t="s">
        <v>53</v>
      </c>
      <c r="H12" s="102" t="s">
        <v>87</v>
      </c>
      <c r="I12" s="117">
        <v>119</v>
      </c>
      <c r="J12" s="35">
        <v>1</v>
      </c>
      <c r="K12" s="94">
        <f t="shared" si="0"/>
        <v>1</v>
      </c>
      <c r="L12" s="95" t="str">
        <f t="shared" si="1"/>
        <v>OK</v>
      </c>
      <c r="M12" s="33"/>
      <c r="N12" s="33"/>
      <c r="O12" s="33"/>
      <c r="P12" s="33"/>
      <c r="Q12" s="33"/>
      <c r="R12" s="33"/>
      <c r="S12" s="33"/>
      <c r="T12" s="33"/>
      <c r="U12" s="33"/>
      <c r="V12" s="33"/>
      <c r="W12" s="33"/>
      <c r="X12" s="33"/>
    </row>
    <row r="13" spans="1:24" ht="75" x14ac:dyDescent="0.25">
      <c r="A13" s="106">
        <v>2</v>
      </c>
      <c r="B13" s="107" t="s">
        <v>67</v>
      </c>
      <c r="C13" s="96">
        <v>10</v>
      </c>
      <c r="D13" s="108" t="s">
        <v>102</v>
      </c>
      <c r="E13" s="109" t="s">
        <v>69</v>
      </c>
      <c r="F13" s="96" t="s">
        <v>7</v>
      </c>
      <c r="G13" s="96" t="s">
        <v>54</v>
      </c>
      <c r="H13" s="96" t="s">
        <v>88</v>
      </c>
      <c r="I13" s="118">
        <v>19.73</v>
      </c>
      <c r="J13" s="35"/>
      <c r="K13" s="94">
        <f t="shared" si="0"/>
        <v>0</v>
      </c>
      <c r="L13" s="95" t="str">
        <f t="shared" si="1"/>
        <v>OK</v>
      </c>
      <c r="M13" s="33"/>
      <c r="N13" s="33"/>
      <c r="O13" s="33"/>
      <c r="P13" s="33"/>
      <c r="Q13" s="33"/>
      <c r="R13" s="33"/>
      <c r="S13" s="33"/>
      <c r="T13" s="33"/>
      <c r="U13" s="33"/>
      <c r="V13" s="33"/>
      <c r="W13" s="33"/>
      <c r="X13" s="33"/>
    </row>
    <row r="14" spans="1:24" ht="90" x14ac:dyDescent="0.25">
      <c r="A14" s="110">
        <v>3</v>
      </c>
      <c r="B14" s="105" t="s">
        <v>70</v>
      </c>
      <c r="C14" s="93">
        <v>11</v>
      </c>
      <c r="D14" s="103" t="s">
        <v>103</v>
      </c>
      <c r="E14" s="101" t="s">
        <v>52</v>
      </c>
      <c r="F14" s="93" t="s">
        <v>7</v>
      </c>
      <c r="G14" s="93" t="s">
        <v>54</v>
      </c>
      <c r="H14" s="93" t="s">
        <v>89</v>
      </c>
      <c r="I14" s="119">
        <v>39.04</v>
      </c>
      <c r="J14" s="35"/>
      <c r="K14" s="94">
        <f t="shared" si="0"/>
        <v>0</v>
      </c>
      <c r="L14" s="95" t="str">
        <f t="shared" si="1"/>
        <v>OK</v>
      </c>
      <c r="M14" s="33"/>
      <c r="N14" s="33"/>
      <c r="O14" s="33"/>
      <c r="P14" s="33"/>
      <c r="Q14" s="33"/>
      <c r="R14" s="33"/>
      <c r="S14" s="33"/>
      <c r="T14" s="33"/>
      <c r="U14" s="33"/>
      <c r="V14" s="33"/>
      <c r="W14" s="33"/>
      <c r="X14" s="33"/>
    </row>
    <row r="15" spans="1:24" ht="30" x14ac:dyDescent="0.25">
      <c r="A15" s="143">
        <v>4</v>
      </c>
      <c r="B15" s="145" t="s">
        <v>72</v>
      </c>
      <c r="C15" s="96">
        <v>12</v>
      </c>
      <c r="D15" s="111" t="s">
        <v>48</v>
      </c>
      <c r="E15" s="96" t="s">
        <v>73</v>
      </c>
      <c r="F15" s="106" t="s">
        <v>51</v>
      </c>
      <c r="G15" s="106" t="s">
        <v>77</v>
      </c>
      <c r="H15" s="106" t="s">
        <v>90</v>
      </c>
      <c r="I15" s="118">
        <v>10.39</v>
      </c>
      <c r="J15" s="35"/>
      <c r="K15" s="94">
        <f t="shared" si="0"/>
        <v>0</v>
      </c>
      <c r="L15" s="95" t="str">
        <f t="shared" si="1"/>
        <v>OK</v>
      </c>
      <c r="M15" s="33"/>
      <c r="N15" s="33"/>
      <c r="O15" s="33"/>
      <c r="P15" s="33"/>
      <c r="Q15" s="33"/>
      <c r="R15" s="33"/>
      <c r="S15" s="33"/>
      <c r="T15" s="33"/>
      <c r="U15" s="33"/>
      <c r="V15" s="33"/>
      <c r="W15" s="33"/>
      <c r="X15" s="33"/>
    </row>
    <row r="16" spans="1:24" ht="165" x14ac:dyDescent="0.25">
      <c r="A16" s="144"/>
      <c r="B16" s="146"/>
      <c r="C16" s="97">
        <v>13</v>
      </c>
      <c r="D16" s="112" t="s">
        <v>49</v>
      </c>
      <c r="E16" s="97" t="s">
        <v>73</v>
      </c>
      <c r="F16" s="113" t="s">
        <v>51</v>
      </c>
      <c r="G16" s="113" t="s">
        <v>54</v>
      </c>
      <c r="H16" s="113" t="s">
        <v>91</v>
      </c>
      <c r="I16" s="120">
        <v>87.96</v>
      </c>
      <c r="J16" s="35"/>
      <c r="K16" s="94">
        <f t="shared" si="0"/>
        <v>0</v>
      </c>
      <c r="L16" s="95" t="str">
        <f t="shared" si="1"/>
        <v>OK</v>
      </c>
      <c r="M16" s="33"/>
      <c r="N16" s="33"/>
      <c r="O16" s="33"/>
      <c r="P16" s="33"/>
      <c r="Q16" s="33"/>
      <c r="R16" s="33"/>
      <c r="S16" s="33"/>
      <c r="T16" s="33"/>
      <c r="U16" s="33"/>
      <c r="V16" s="33"/>
      <c r="W16" s="33"/>
      <c r="X16" s="33"/>
    </row>
    <row r="17" spans="1:24" ht="90" x14ac:dyDescent="0.25">
      <c r="A17" s="147">
        <v>5</v>
      </c>
      <c r="B17" s="148" t="s">
        <v>72</v>
      </c>
      <c r="C17" s="114">
        <v>14</v>
      </c>
      <c r="D17" s="115" t="s">
        <v>104</v>
      </c>
      <c r="E17" s="101" t="s">
        <v>75</v>
      </c>
      <c r="F17" s="114" t="s">
        <v>50</v>
      </c>
      <c r="G17" s="114" t="s">
        <v>78</v>
      </c>
      <c r="H17" s="114" t="s">
        <v>92</v>
      </c>
      <c r="I17" s="119">
        <v>10.26</v>
      </c>
      <c r="J17" s="35"/>
      <c r="K17" s="94">
        <f t="shared" si="0"/>
        <v>0</v>
      </c>
      <c r="L17" s="95" t="str">
        <f t="shared" si="1"/>
        <v>OK</v>
      </c>
      <c r="M17" s="33"/>
      <c r="N17" s="33"/>
      <c r="O17" s="33"/>
      <c r="P17" s="33"/>
      <c r="Q17" s="33"/>
      <c r="R17" s="33"/>
      <c r="S17" s="33"/>
      <c r="T17" s="33"/>
      <c r="U17" s="33"/>
      <c r="V17" s="33"/>
      <c r="W17" s="33"/>
      <c r="X17" s="33"/>
    </row>
    <row r="18" spans="1:24" ht="45" x14ac:dyDescent="0.25">
      <c r="A18" s="147"/>
      <c r="B18" s="149"/>
      <c r="C18" s="114">
        <v>15</v>
      </c>
      <c r="D18" s="115" t="s">
        <v>76</v>
      </c>
      <c r="E18" s="101" t="s">
        <v>75</v>
      </c>
      <c r="F18" s="114" t="s">
        <v>51</v>
      </c>
      <c r="G18" s="114" t="s">
        <v>78</v>
      </c>
      <c r="H18" s="110" t="s">
        <v>93</v>
      </c>
      <c r="I18" s="119">
        <v>66.400000000000006</v>
      </c>
      <c r="J18" s="35"/>
      <c r="K18" s="94">
        <f t="shared" si="0"/>
        <v>0</v>
      </c>
      <c r="L18" s="95" t="str">
        <f t="shared" si="1"/>
        <v>OK</v>
      </c>
      <c r="M18" s="33"/>
      <c r="N18" s="33"/>
      <c r="O18" s="33"/>
      <c r="P18" s="33"/>
      <c r="Q18" s="33"/>
      <c r="R18" s="33"/>
      <c r="S18" s="33"/>
      <c r="T18" s="33"/>
      <c r="U18" s="33"/>
      <c r="V18" s="33"/>
      <c r="W18" s="33"/>
      <c r="X18" s="33"/>
    </row>
  </sheetData>
  <mergeCells count="22">
    <mergeCell ref="X1:X2"/>
    <mergeCell ref="A2:L2"/>
    <mergeCell ref="A15:A16"/>
    <mergeCell ref="B15:B16"/>
    <mergeCell ref="A4:A12"/>
    <mergeCell ref="B4:B12"/>
    <mergeCell ref="A17:A18"/>
    <mergeCell ref="B17:B18"/>
    <mergeCell ref="W1:W2"/>
    <mergeCell ref="S1:S2"/>
    <mergeCell ref="T1:T2"/>
    <mergeCell ref="U1:U2"/>
    <mergeCell ref="M1:M2"/>
    <mergeCell ref="N1:N2"/>
    <mergeCell ref="O1:O2"/>
    <mergeCell ref="P1:P2"/>
    <mergeCell ref="Q1:Q2"/>
    <mergeCell ref="R1:R2"/>
    <mergeCell ref="A1:C1"/>
    <mergeCell ref="V1:V2"/>
    <mergeCell ref="D1:F1"/>
    <mergeCell ref="G1:L1"/>
  </mergeCells>
  <conditionalFormatting sqref="M4 M5:O18">
    <cfRule type="cellIs" dxfId="110" priority="4" stopIfTrue="1" operator="greaterThan">
      <formula>0</formula>
    </cfRule>
    <cfRule type="cellIs" dxfId="109" priority="5" stopIfTrue="1" operator="greaterThan">
      <formula>0</formula>
    </cfRule>
    <cfRule type="cellIs" dxfId="108" priority="6" stopIfTrue="1" operator="greaterThan">
      <formula>0</formula>
    </cfRule>
  </conditionalFormatting>
  <conditionalFormatting sqref="N4:O4">
    <cfRule type="cellIs" dxfId="107" priority="1" stopIfTrue="1" operator="greaterThan">
      <formula>0</formula>
    </cfRule>
    <cfRule type="cellIs" dxfId="106" priority="2" stopIfTrue="1" operator="greaterThan">
      <formula>0</formula>
    </cfRule>
    <cfRule type="cellIs" dxfId="105" priority="3" stopIfTrue="1" operator="greaterThan">
      <formula>0</formula>
    </cfRule>
  </conditionalFormatting>
  <conditionalFormatting sqref="P5:X18">
    <cfRule type="cellIs" dxfId="104" priority="10" stopIfTrue="1" operator="greaterThan">
      <formula>0</formula>
    </cfRule>
    <cfRule type="cellIs" dxfId="103" priority="11" stopIfTrue="1" operator="greaterThan">
      <formula>0</formula>
    </cfRule>
    <cfRule type="cellIs" dxfId="102" priority="12" stopIfTrue="1" operator="greaterThan">
      <formula>0</formula>
    </cfRule>
  </conditionalFormatting>
  <conditionalFormatting sqref="P4:X4">
    <cfRule type="cellIs" dxfId="101" priority="7" stopIfTrue="1" operator="greaterThan">
      <formula>0</formula>
    </cfRule>
    <cfRule type="cellIs" dxfId="100" priority="8" stopIfTrue="1" operator="greaterThan">
      <formula>0</formula>
    </cfRule>
    <cfRule type="cellIs" dxfId="99" priority="9" stopIfTrue="1" operator="greaterThan">
      <formula>0</formula>
    </cfRule>
  </conditionalFormatting>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zoomScale="80" zoomScaleNormal="80" workbookViewId="0">
      <selection activeCell="F5" sqref="F5"/>
    </sheetView>
  </sheetViews>
  <sheetFormatPr defaultColWidth="9.7109375" defaultRowHeight="15" x14ac:dyDescent="0.25"/>
  <cols>
    <col min="1" max="1" width="9.5703125" style="1" customWidth="1"/>
    <col min="2" max="2" width="26.85546875" style="1" customWidth="1"/>
    <col min="3" max="3" width="6" style="98" bestFit="1" customWidth="1"/>
    <col min="4" max="4" width="60.28515625" style="1" customWidth="1"/>
    <col min="5" max="6" width="12.42578125" style="1" customWidth="1"/>
    <col min="7" max="8" width="16.7109375" style="1" customWidth="1"/>
    <col min="9" max="9" width="12.7109375" style="121" bestFit="1" customWidth="1"/>
    <col min="10" max="10" width="11.28515625" style="23" customWidth="1"/>
    <col min="11" max="11" width="13.28515625" style="99" customWidth="1"/>
    <col min="12" max="12" width="12.5703125" style="24" customWidth="1"/>
    <col min="13" max="24" width="18.7109375" style="25" customWidth="1"/>
    <col min="25" max="16384" width="9.7109375" style="20"/>
  </cols>
  <sheetData>
    <row r="1" spans="1:24" ht="30.75" customHeight="1" x14ac:dyDescent="0.25">
      <c r="A1" s="139" t="s">
        <v>55</v>
      </c>
      <c r="B1" s="139"/>
      <c r="C1" s="139"/>
      <c r="D1" s="140" t="s">
        <v>39</v>
      </c>
      <c r="E1" s="141"/>
      <c r="F1" s="142"/>
      <c r="G1" s="140" t="s">
        <v>57</v>
      </c>
      <c r="H1" s="141"/>
      <c r="I1" s="141"/>
      <c r="J1" s="141"/>
      <c r="K1" s="141"/>
      <c r="L1" s="142"/>
      <c r="M1" s="138" t="s">
        <v>58</v>
      </c>
      <c r="N1" s="138" t="s">
        <v>58</v>
      </c>
      <c r="O1" s="138" t="s">
        <v>58</v>
      </c>
      <c r="P1" s="138" t="s">
        <v>58</v>
      </c>
      <c r="Q1" s="138" t="s">
        <v>58</v>
      </c>
      <c r="R1" s="138" t="s">
        <v>58</v>
      </c>
      <c r="S1" s="138" t="s">
        <v>58</v>
      </c>
      <c r="T1" s="138" t="s">
        <v>58</v>
      </c>
      <c r="U1" s="138" t="s">
        <v>58</v>
      </c>
      <c r="V1" s="138" t="s">
        <v>58</v>
      </c>
      <c r="W1" s="138" t="s">
        <v>58</v>
      </c>
      <c r="X1" s="138" t="s">
        <v>58</v>
      </c>
    </row>
    <row r="2" spans="1:24" ht="24.75" customHeight="1" x14ac:dyDescent="0.25">
      <c r="A2" s="139" t="s">
        <v>110</v>
      </c>
      <c r="B2" s="139"/>
      <c r="C2" s="139"/>
      <c r="D2" s="139"/>
      <c r="E2" s="139"/>
      <c r="F2" s="139"/>
      <c r="G2" s="139"/>
      <c r="H2" s="139"/>
      <c r="I2" s="139"/>
      <c r="J2" s="139"/>
      <c r="K2" s="139"/>
      <c r="L2" s="139"/>
      <c r="M2" s="138"/>
      <c r="N2" s="138"/>
      <c r="O2" s="138"/>
      <c r="P2" s="138"/>
      <c r="Q2" s="138"/>
      <c r="R2" s="138"/>
      <c r="S2" s="138"/>
      <c r="T2" s="138"/>
      <c r="U2" s="138"/>
      <c r="V2" s="138"/>
      <c r="W2" s="138"/>
      <c r="X2" s="138"/>
    </row>
    <row r="3" spans="1:24" s="21" customFormat="1" ht="45" x14ac:dyDescent="0.2">
      <c r="A3" s="87" t="s">
        <v>60</v>
      </c>
      <c r="B3" s="87" t="s">
        <v>61</v>
      </c>
      <c r="C3" s="88" t="s">
        <v>2</v>
      </c>
      <c r="D3" s="88" t="s">
        <v>4</v>
      </c>
      <c r="E3" s="88" t="s">
        <v>37</v>
      </c>
      <c r="F3" s="88" t="s">
        <v>62</v>
      </c>
      <c r="G3" s="88" t="s">
        <v>36</v>
      </c>
      <c r="H3" s="88" t="s">
        <v>59</v>
      </c>
      <c r="I3" s="116" t="s">
        <v>3</v>
      </c>
      <c r="J3" s="89" t="s">
        <v>27</v>
      </c>
      <c r="K3" s="90" t="s">
        <v>0</v>
      </c>
      <c r="L3" s="87" t="s">
        <v>5</v>
      </c>
      <c r="M3" s="91" t="s">
        <v>1</v>
      </c>
      <c r="N3" s="91" t="s">
        <v>1</v>
      </c>
      <c r="O3" s="91" t="s">
        <v>1</v>
      </c>
      <c r="P3" s="92" t="s">
        <v>1</v>
      </c>
      <c r="Q3" s="92" t="s">
        <v>1</v>
      </c>
      <c r="R3" s="92" t="s">
        <v>1</v>
      </c>
      <c r="S3" s="92" t="s">
        <v>1</v>
      </c>
      <c r="T3" s="92" t="s">
        <v>1</v>
      </c>
      <c r="U3" s="92" t="s">
        <v>1</v>
      </c>
      <c r="V3" s="92" t="s">
        <v>1</v>
      </c>
      <c r="W3" s="92" t="s">
        <v>1</v>
      </c>
      <c r="X3" s="92" t="s">
        <v>1</v>
      </c>
    </row>
    <row r="4" spans="1:24" ht="60" x14ac:dyDescent="0.25">
      <c r="A4" s="150">
        <v>1</v>
      </c>
      <c r="B4" s="151" t="s">
        <v>63</v>
      </c>
      <c r="C4" s="93">
        <v>1</v>
      </c>
      <c r="D4" s="100" t="s">
        <v>40</v>
      </c>
      <c r="E4" s="101" t="s">
        <v>64</v>
      </c>
      <c r="F4" s="102" t="s">
        <v>7</v>
      </c>
      <c r="G4" s="93" t="s">
        <v>53</v>
      </c>
      <c r="H4" s="102" t="s">
        <v>79</v>
      </c>
      <c r="I4" s="117">
        <v>32</v>
      </c>
      <c r="J4" s="34">
        <v>50</v>
      </c>
      <c r="K4" s="94">
        <f>J4-(SUM(M4:X4))</f>
        <v>50</v>
      </c>
      <c r="L4" s="95" t="str">
        <f>IF(K4&lt;0,"ATENÇÃO","OK")</f>
        <v>OK</v>
      </c>
      <c r="M4" s="33"/>
      <c r="N4" s="33"/>
      <c r="O4" s="33"/>
      <c r="P4" s="33"/>
      <c r="Q4" s="33"/>
      <c r="R4" s="33"/>
      <c r="S4" s="33"/>
      <c r="T4" s="33"/>
      <c r="U4" s="33"/>
      <c r="V4" s="33"/>
      <c r="W4" s="33"/>
      <c r="X4" s="33"/>
    </row>
    <row r="5" spans="1:24" ht="60" x14ac:dyDescent="0.25">
      <c r="A5" s="150"/>
      <c r="B5" s="152"/>
      <c r="C5" s="93">
        <v>2</v>
      </c>
      <c r="D5" s="103" t="s">
        <v>65</v>
      </c>
      <c r="E5" s="101" t="s">
        <v>64</v>
      </c>
      <c r="F5" s="102" t="s">
        <v>7</v>
      </c>
      <c r="G5" s="93" t="s">
        <v>53</v>
      </c>
      <c r="H5" s="102" t="s">
        <v>80</v>
      </c>
      <c r="I5" s="117">
        <v>72.209999999999994</v>
      </c>
      <c r="J5" s="34">
        <v>50</v>
      </c>
      <c r="K5" s="94">
        <f t="shared" ref="K5:K18" si="0">J5-(SUM(M5:X5))</f>
        <v>50</v>
      </c>
      <c r="L5" s="95" t="str">
        <f t="shared" ref="L5:L18" si="1">IF(K5&lt;0,"ATENÇÃO","OK")</f>
        <v>OK</v>
      </c>
      <c r="M5" s="33"/>
      <c r="N5" s="33"/>
      <c r="O5" s="33"/>
      <c r="P5" s="33"/>
      <c r="Q5" s="33"/>
      <c r="R5" s="33"/>
      <c r="S5" s="33"/>
      <c r="T5" s="33"/>
      <c r="U5" s="33"/>
      <c r="V5" s="33"/>
      <c r="W5" s="33"/>
      <c r="X5" s="33"/>
    </row>
    <row r="6" spans="1:24" ht="60" x14ac:dyDescent="0.25">
      <c r="A6" s="150"/>
      <c r="B6" s="152"/>
      <c r="C6" s="93">
        <v>3</v>
      </c>
      <c r="D6" s="103" t="s">
        <v>41</v>
      </c>
      <c r="E6" s="101" t="s">
        <v>64</v>
      </c>
      <c r="F6" s="102" t="s">
        <v>7</v>
      </c>
      <c r="G6" s="93" t="s">
        <v>53</v>
      </c>
      <c r="H6" s="102" t="s">
        <v>81</v>
      </c>
      <c r="I6" s="117">
        <v>71</v>
      </c>
      <c r="J6" s="35">
        <v>50</v>
      </c>
      <c r="K6" s="94">
        <f t="shared" si="0"/>
        <v>50</v>
      </c>
      <c r="L6" s="95" t="str">
        <f t="shared" si="1"/>
        <v>OK</v>
      </c>
      <c r="M6" s="33"/>
      <c r="N6" s="33"/>
      <c r="O6" s="33"/>
      <c r="P6" s="33"/>
      <c r="Q6" s="33"/>
      <c r="R6" s="33"/>
      <c r="S6" s="33"/>
      <c r="T6" s="33"/>
      <c r="U6" s="33"/>
      <c r="V6" s="33"/>
      <c r="W6" s="33"/>
      <c r="X6" s="33"/>
    </row>
    <row r="7" spans="1:24" ht="45" x14ac:dyDescent="0.25">
      <c r="A7" s="150"/>
      <c r="B7" s="152"/>
      <c r="C7" s="93">
        <v>4</v>
      </c>
      <c r="D7" s="103" t="s">
        <v>42</v>
      </c>
      <c r="E7" s="101" t="s">
        <v>64</v>
      </c>
      <c r="F7" s="102" t="s">
        <v>7</v>
      </c>
      <c r="G7" s="93" t="s">
        <v>53</v>
      </c>
      <c r="H7" s="102" t="s">
        <v>82</v>
      </c>
      <c r="I7" s="117">
        <v>76</v>
      </c>
      <c r="J7" s="35">
        <v>5</v>
      </c>
      <c r="K7" s="94">
        <f t="shared" si="0"/>
        <v>5</v>
      </c>
      <c r="L7" s="95" t="str">
        <f t="shared" si="1"/>
        <v>OK</v>
      </c>
      <c r="M7" s="33"/>
      <c r="N7" s="33"/>
      <c r="O7" s="33"/>
      <c r="P7" s="33"/>
      <c r="Q7" s="33"/>
      <c r="R7" s="33"/>
      <c r="S7" s="33"/>
      <c r="T7" s="33"/>
      <c r="U7" s="33"/>
      <c r="V7" s="33"/>
      <c r="W7" s="33"/>
      <c r="X7" s="33"/>
    </row>
    <row r="8" spans="1:24" ht="45" x14ac:dyDescent="0.25">
      <c r="A8" s="150"/>
      <c r="B8" s="152"/>
      <c r="C8" s="93">
        <v>5</v>
      </c>
      <c r="D8" s="104" t="s">
        <v>43</v>
      </c>
      <c r="E8" s="101" t="s">
        <v>64</v>
      </c>
      <c r="F8" s="102" t="s">
        <v>7</v>
      </c>
      <c r="G8" s="93" t="s">
        <v>53</v>
      </c>
      <c r="H8" s="102" t="s">
        <v>83</v>
      </c>
      <c r="I8" s="117">
        <v>107</v>
      </c>
      <c r="J8" s="35"/>
      <c r="K8" s="94">
        <f t="shared" si="0"/>
        <v>0</v>
      </c>
      <c r="L8" s="95" t="str">
        <f t="shared" si="1"/>
        <v>OK</v>
      </c>
      <c r="M8" s="33"/>
      <c r="N8" s="33"/>
      <c r="O8" s="33"/>
      <c r="P8" s="33"/>
      <c r="Q8" s="33"/>
      <c r="R8" s="33"/>
      <c r="S8" s="33"/>
      <c r="T8" s="33"/>
      <c r="U8" s="33"/>
      <c r="V8" s="33"/>
      <c r="W8" s="33"/>
      <c r="X8" s="33"/>
    </row>
    <row r="9" spans="1:24" ht="75" x14ac:dyDescent="0.25">
      <c r="A9" s="150"/>
      <c r="B9" s="152"/>
      <c r="C9" s="93">
        <v>6</v>
      </c>
      <c r="D9" s="104" t="s">
        <v>44</v>
      </c>
      <c r="E9" s="105" t="s">
        <v>66</v>
      </c>
      <c r="F9" s="102" t="s">
        <v>7</v>
      </c>
      <c r="G9" s="93" t="s">
        <v>53</v>
      </c>
      <c r="H9" s="102" t="s">
        <v>84</v>
      </c>
      <c r="I9" s="117">
        <v>49.21</v>
      </c>
      <c r="J9" s="35">
        <v>50</v>
      </c>
      <c r="K9" s="94">
        <f t="shared" si="0"/>
        <v>50</v>
      </c>
      <c r="L9" s="95" t="str">
        <f t="shared" si="1"/>
        <v>OK</v>
      </c>
      <c r="M9" s="33"/>
      <c r="N9" s="33"/>
      <c r="O9" s="33"/>
      <c r="P9" s="33"/>
      <c r="Q9" s="33"/>
      <c r="R9" s="33"/>
      <c r="S9" s="33"/>
      <c r="T9" s="33"/>
      <c r="U9" s="33"/>
      <c r="V9" s="33"/>
      <c r="W9" s="33"/>
      <c r="X9" s="33"/>
    </row>
    <row r="10" spans="1:24" ht="75" x14ac:dyDescent="0.25">
      <c r="A10" s="150"/>
      <c r="B10" s="152"/>
      <c r="C10" s="93">
        <v>7</v>
      </c>
      <c r="D10" s="104" t="s">
        <v>45</v>
      </c>
      <c r="E10" s="105" t="s">
        <v>64</v>
      </c>
      <c r="F10" s="102" t="s">
        <v>7</v>
      </c>
      <c r="G10" s="93" t="s">
        <v>53</v>
      </c>
      <c r="H10" s="102" t="s">
        <v>85</v>
      </c>
      <c r="I10" s="117">
        <v>30</v>
      </c>
      <c r="J10" s="35">
        <v>50</v>
      </c>
      <c r="K10" s="94">
        <f t="shared" si="0"/>
        <v>50</v>
      </c>
      <c r="L10" s="95" t="str">
        <f t="shared" si="1"/>
        <v>OK</v>
      </c>
      <c r="M10" s="33"/>
      <c r="N10" s="33"/>
      <c r="O10" s="33"/>
      <c r="P10" s="33"/>
      <c r="Q10" s="33"/>
      <c r="R10" s="33"/>
      <c r="S10" s="33"/>
      <c r="T10" s="33"/>
      <c r="U10" s="33"/>
      <c r="V10" s="33"/>
      <c r="W10" s="33"/>
      <c r="X10" s="33"/>
    </row>
    <row r="11" spans="1:24" ht="30" x14ac:dyDescent="0.25">
      <c r="A11" s="150"/>
      <c r="B11" s="152"/>
      <c r="C11" s="93">
        <v>8</v>
      </c>
      <c r="D11" s="104" t="s">
        <v>46</v>
      </c>
      <c r="E11" s="105" t="s">
        <v>64</v>
      </c>
      <c r="F11" s="102" t="s">
        <v>7</v>
      </c>
      <c r="G11" s="93" t="s">
        <v>53</v>
      </c>
      <c r="H11" s="102" t="s">
        <v>86</v>
      </c>
      <c r="I11" s="117">
        <v>77</v>
      </c>
      <c r="J11" s="35"/>
      <c r="K11" s="94">
        <f t="shared" si="0"/>
        <v>0</v>
      </c>
      <c r="L11" s="95" t="str">
        <f t="shared" si="1"/>
        <v>OK</v>
      </c>
      <c r="M11" s="33"/>
      <c r="N11" s="33"/>
      <c r="O11" s="33"/>
      <c r="P11" s="33"/>
      <c r="Q11" s="33"/>
      <c r="R11" s="33"/>
      <c r="S11" s="33"/>
      <c r="T11" s="33"/>
      <c r="U11" s="33"/>
      <c r="V11" s="33"/>
      <c r="W11" s="33"/>
      <c r="X11" s="33"/>
    </row>
    <row r="12" spans="1:24" ht="45" x14ac:dyDescent="0.25">
      <c r="A12" s="150"/>
      <c r="B12" s="153"/>
      <c r="C12" s="93">
        <v>9</v>
      </c>
      <c r="D12" s="104" t="s">
        <v>47</v>
      </c>
      <c r="E12" s="105" t="s">
        <v>64</v>
      </c>
      <c r="F12" s="102" t="s">
        <v>7</v>
      </c>
      <c r="G12" s="93" t="s">
        <v>53</v>
      </c>
      <c r="H12" s="102" t="s">
        <v>87</v>
      </c>
      <c r="I12" s="117">
        <v>119</v>
      </c>
      <c r="J12" s="35"/>
      <c r="K12" s="94">
        <f t="shared" si="0"/>
        <v>0</v>
      </c>
      <c r="L12" s="95" t="str">
        <f t="shared" si="1"/>
        <v>OK</v>
      </c>
      <c r="M12" s="33"/>
      <c r="N12" s="33"/>
      <c r="O12" s="33"/>
      <c r="P12" s="33"/>
      <c r="Q12" s="33"/>
      <c r="R12" s="33"/>
      <c r="S12" s="33"/>
      <c r="T12" s="33"/>
      <c r="U12" s="33"/>
      <c r="V12" s="33"/>
      <c r="W12" s="33"/>
      <c r="X12" s="33"/>
    </row>
    <row r="13" spans="1:24" ht="75" x14ac:dyDescent="0.25">
      <c r="A13" s="106">
        <v>2</v>
      </c>
      <c r="B13" s="107" t="s">
        <v>67</v>
      </c>
      <c r="C13" s="96">
        <v>10</v>
      </c>
      <c r="D13" s="108" t="s">
        <v>102</v>
      </c>
      <c r="E13" s="109" t="s">
        <v>69</v>
      </c>
      <c r="F13" s="96" t="s">
        <v>7</v>
      </c>
      <c r="G13" s="96" t="s">
        <v>54</v>
      </c>
      <c r="H13" s="96" t="s">
        <v>88</v>
      </c>
      <c r="I13" s="118">
        <v>19.73</v>
      </c>
      <c r="J13" s="35"/>
      <c r="K13" s="94">
        <f t="shared" si="0"/>
        <v>0</v>
      </c>
      <c r="L13" s="95" t="str">
        <f t="shared" si="1"/>
        <v>OK</v>
      </c>
      <c r="M13" s="33"/>
      <c r="N13" s="33"/>
      <c r="O13" s="33"/>
      <c r="P13" s="33"/>
      <c r="Q13" s="33"/>
      <c r="R13" s="33"/>
      <c r="S13" s="33"/>
      <c r="T13" s="33"/>
      <c r="U13" s="33"/>
      <c r="V13" s="33"/>
      <c r="W13" s="33"/>
      <c r="X13" s="33"/>
    </row>
    <row r="14" spans="1:24" ht="90" x14ac:dyDescent="0.25">
      <c r="A14" s="110">
        <v>3</v>
      </c>
      <c r="B14" s="105" t="s">
        <v>70</v>
      </c>
      <c r="C14" s="93">
        <v>11</v>
      </c>
      <c r="D14" s="103" t="s">
        <v>103</v>
      </c>
      <c r="E14" s="101" t="s">
        <v>52</v>
      </c>
      <c r="F14" s="93" t="s">
        <v>7</v>
      </c>
      <c r="G14" s="93" t="s">
        <v>54</v>
      </c>
      <c r="H14" s="93" t="s">
        <v>89</v>
      </c>
      <c r="I14" s="119">
        <v>39.04</v>
      </c>
      <c r="J14" s="35"/>
      <c r="K14" s="94">
        <f t="shared" si="0"/>
        <v>0</v>
      </c>
      <c r="L14" s="95" t="str">
        <f t="shared" si="1"/>
        <v>OK</v>
      </c>
      <c r="M14" s="33"/>
      <c r="N14" s="33"/>
      <c r="O14" s="33"/>
      <c r="P14" s="33"/>
      <c r="Q14" s="33"/>
      <c r="R14" s="33"/>
      <c r="S14" s="33"/>
      <c r="T14" s="33"/>
      <c r="U14" s="33"/>
      <c r="V14" s="33"/>
      <c r="W14" s="33"/>
      <c r="X14" s="33"/>
    </row>
    <row r="15" spans="1:24" ht="30" x14ac:dyDescent="0.25">
      <c r="A15" s="143">
        <v>4</v>
      </c>
      <c r="B15" s="145" t="s">
        <v>72</v>
      </c>
      <c r="C15" s="96">
        <v>12</v>
      </c>
      <c r="D15" s="111" t="s">
        <v>48</v>
      </c>
      <c r="E15" s="96" t="s">
        <v>73</v>
      </c>
      <c r="F15" s="106" t="s">
        <v>51</v>
      </c>
      <c r="G15" s="106" t="s">
        <v>77</v>
      </c>
      <c r="H15" s="106" t="s">
        <v>90</v>
      </c>
      <c r="I15" s="118">
        <v>10.39</v>
      </c>
      <c r="J15" s="35"/>
      <c r="K15" s="94">
        <f t="shared" si="0"/>
        <v>0</v>
      </c>
      <c r="L15" s="95" t="str">
        <f t="shared" si="1"/>
        <v>OK</v>
      </c>
      <c r="M15" s="33"/>
      <c r="N15" s="33"/>
      <c r="O15" s="33"/>
      <c r="P15" s="33"/>
      <c r="Q15" s="33"/>
      <c r="R15" s="33"/>
      <c r="S15" s="33"/>
      <c r="T15" s="33"/>
      <c r="U15" s="33"/>
      <c r="V15" s="33"/>
      <c r="W15" s="33"/>
      <c r="X15" s="33"/>
    </row>
    <row r="16" spans="1:24" ht="165" x14ac:dyDescent="0.25">
      <c r="A16" s="144"/>
      <c r="B16" s="146"/>
      <c r="C16" s="97">
        <v>13</v>
      </c>
      <c r="D16" s="112" t="s">
        <v>49</v>
      </c>
      <c r="E16" s="97" t="s">
        <v>73</v>
      </c>
      <c r="F16" s="113" t="s">
        <v>51</v>
      </c>
      <c r="G16" s="113" t="s">
        <v>54</v>
      </c>
      <c r="H16" s="113" t="s">
        <v>91</v>
      </c>
      <c r="I16" s="120">
        <v>87.96</v>
      </c>
      <c r="J16" s="35">
        <v>15</v>
      </c>
      <c r="K16" s="94">
        <f t="shared" si="0"/>
        <v>15</v>
      </c>
      <c r="L16" s="95" t="str">
        <f t="shared" si="1"/>
        <v>OK</v>
      </c>
      <c r="M16" s="33"/>
      <c r="N16" s="33"/>
      <c r="O16" s="33"/>
      <c r="P16" s="33"/>
      <c r="Q16" s="33"/>
      <c r="R16" s="33"/>
      <c r="S16" s="33"/>
      <c r="T16" s="33"/>
      <c r="U16" s="33"/>
      <c r="V16" s="33"/>
      <c r="W16" s="33"/>
      <c r="X16" s="33"/>
    </row>
    <row r="17" spans="1:24" ht="90" x14ac:dyDescent="0.25">
      <c r="A17" s="147">
        <v>5</v>
      </c>
      <c r="B17" s="148" t="s">
        <v>72</v>
      </c>
      <c r="C17" s="114">
        <v>14</v>
      </c>
      <c r="D17" s="115" t="s">
        <v>104</v>
      </c>
      <c r="E17" s="101" t="s">
        <v>75</v>
      </c>
      <c r="F17" s="114" t="s">
        <v>50</v>
      </c>
      <c r="G17" s="114" t="s">
        <v>78</v>
      </c>
      <c r="H17" s="114" t="s">
        <v>92</v>
      </c>
      <c r="I17" s="119">
        <v>10.26</v>
      </c>
      <c r="J17" s="35"/>
      <c r="K17" s="94">
        <f t="shared" si="0"/>
        <v>0</v>
      </c>
      <c r="L17" s="95" t="str">
        <f t="shared" si="1"/>
        <v>OK</v>
      </c>
      <c r="M17" s="33"/>
      <c r="N17" s="33"/>
      <c r="O17" s="33"/>
      <c r="P17" s="33"/>
      <c r="Q17" s="33"/>
      <c r="R17" s="33"/>
      <c r="S17" s="33"/>
      <c r="T17" s="33"/>
      <c r="U17" s="33"/>
      <c r="V17" s="33"/>
      <c r="W17" s="33"/>
      <c r="X17" s="33"/>
    </row>
    <row r="18" spans="1:24" ht="45" x14ac:dyDescent="0.25">
      <c r="A18" s="147"/>
      <c r="B18" s="149"/>
      <c r="C18" s="114">
        <v>15</v>
      </c>
      <c r="D18" s="115" t="s">
        <v>76</v>
      </c>
      <c r="E18" s="101" t="s">
        <v>75</v>
      </c>
      <c r="F18" s="114" t="s">
        <v>51</v>
      </c>
      <c r="G18" s="114" t="s">
        <v>78</v>
      </c>
      <c r="H18" s="110" t="s">
        <v>93</v>
      </c>
      <c r="I18" s="119">
        <v>66.400000000000006</v>
      </c>
      <c r="J18" s="35"/>
      <c r="K18" s="94">
        <f t="shared" si="0"/>
        <v>0</v>
      </c>
      <c r="L18" s="95" t="str">
        <f t="shared" si="1"/>
        <v>OK</v>
      </c>
      <c r="M18" s="33"/>
      <c r="N18" s="33"/>
      <c r="O18" s="33"/>
      <c r="P18" s="33"/>
      <c r="Q18" s="33"/>
      <c r="R18" s="33"/>
      <c r="S18" s="33"/>
      <c r="T18" s="33"/>
      <c r="U18" s="33"/>
      <c r="V18" s="33"/>
      <c r="W18" s="33"/>
      <c r="X18" s="33"/>
    </row>
  </sheetData>
  <mergeCells count="22">
    <mergeCell ref="X1:X2"/>
    <mergeCell ref="A2:L2"/>
    <mergeCell ref="A15:A16"/>
    <mergeCell ref="B15:B16"/>
    <mergeCell ref="A4:A12"/>
    <mergeCell ref="B4:B12"/>
    <mergeCell ref="A17:A18"/>
    <mergeCell ref="B17:B18"/>
    <mergeCell ref="W1:W2"/>
    <mergeCell ref="S1:S2"/>
    <mergeCell ref="T1:T2"/>
    <mergeCell ref="U1:U2"/>
    <mergeCell ref="M1:M2"/>
    <mergeCell ref="N1:N2"/>
    <mergeCell ref="O1:O2"/>
    <mergeCell ref="P1:P2"/>
    <mergeCell ref="Q1:Q2"/>
    <mergeCell ref="R1:R2"/>
    <mergeCell ref="A1:C1"/>
    <mergeCell ref="V1:V2"/>
    <mergeCell ref="D1:F1"/>
    <mergeCell ref="G1:L1"/>
  </mergeCells>
  <conditionalFormatting sqref="M4 M5:O18">
    <cfRule type="cellIs" dxfId="98" priority="4" stopIfTrue="1" operator="greaterThan">
      <formula>0</formula>
    </cfRule>
    <cfRule type="cellIs" dxfId="97" priority="5" stopIfTrue="1" operator="greaterThan">
      <formula>0</formula>
    </cfRule>
    <cfRule type="cellIs" dxfId="96" priority="6" stopIfTrue="1" operator="greaterThan">
      <formula>0</formula>
    </cfRule>
  </conditionalFormatting>
  <conditionalFormatting sqref="N4:O4">
    <cfRule type="cellIs" dxfId="95" priority="1" stopIfTrue="1" operator="greaterThan">
      <formula>0</formula>
    </cfRule>
    <cfRule type="cellIs" dxfId="94" priority="2" stopIfTrue="1" operator="greaterThan">
      <formula>0</formula>
    </cfRule>
    <cfRule type="cellIs" dxfId="93" priority="3" stopIfTrue="1" operator="greaterThan">
      <formula>0</formula>
    </cfRule>
  </conditionalFormatting>
  <conditionalFormatting sqref="P5:X18">
    <cfRule type="cellIs" dxfId="92" priority="10" stopIfTrue="1" operator="greaterThan">
      <formula>0</formula>
    </cfRule>
    <cfRule type="cellIs" dxfId="91" priority="11" stopIfTrue="1" operator="greaterThan">
      <formula>0</formula>
    </cfRule>
    <cfRule type="cellIs" dxfId="90" priority="12" stopIfTrue="1" operator="greaterThan">
      <formula>0</formula>
    </cfRule>
  </conditionalFormatting>
  <conditionalFormatting sqref="P4:X4">
    <cfRule type="cellIs" dxfId="89" priority="7" stopIfTrue="1" operator="greaterThan">
      <formula>0</formula>
    </cfRule>
    <cfRule type="cellIs" dxfId="88" priority="8" stopIfTrue="1" operator="greaterThan">
      <formula>0</formula>
    </cfRule>
    <cfRule type="cellIs" dxfId="87" priority="9" stopIfTrue="1" operator="greaterThan">
      <formula>0</formula>
    </cfRule>
  </conditionalFormatting>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zoomScale="80" zoomScaleNormal="80" workbookViewId="0">
      <selection activeCell="K6" sqref="K6"/>
    </sheetView>
  </sheetViews>
  <sheetFormatPr defaultColWidth="9.7109375" defaultRowHeight="15" x14ac:dyDescent="0.25"/>
  <cols>
    <col min="1" max="1" width="9.5703125" style="1" customWidth="1"/>
    <col min="2" max="2" width="26.85546875" style="1" customWidth="1"/>
    <col min="3" max="3" width="6" style="98" bestFit="1" customWidth="1"/>
    <col min="4" max="4" width="60.28515625" style="1" customWidth="1"/>
    <col min="5" max="6" width="12.42578125" style="1" customWidth="1"/>
    <col min="7" max="8" width="16.7109375" style="1" customWidth="1"/>
    <col min="9" max="9" width="12.7109375" style="121" bestFit="1" customWidth="1"/>
    <col min="10" max="10" width="11.28515625" style="23" customWidth="1"/>
    <col min="11" max="11" width="13.28515625" style="99" customWidth="1"/>
    <col min="12" max="12" width="12.5703125" style="24" customWidth="1"/>
    <col min="13" max="24" width="18.7109375" style="25" customWidth="1"/>
    <col min="25" max="16384" width="9.7109375" style="20"/>
  </cols>
  <sheetData>
    <row r="1" spans="1:24" ht="30.75" customHeight="1" x14ac:dyDescent="0.25">
      <c r="A1" s="139" t="s">
        <v>55</v>
      </c>
      <c r="B1" s="139"/>
      <c r="C1" s="139"/>
      <c r="D1" s="140" t="s">
        <v>39</v>
      </c>
      <c r="E1" s="141"/>
      <c r="F1" s="142"/>
      <c r="G1" s="140" t="s">
        <v>57</v>
      </c>
      <c r="H1" s="141"/>
      <c r="I1" s="141"/>
      <c r="J1" s="141"/>
      <c r="K1" s="141"/>
      <c r="L1" s="142"/>
      <c r="M1" s="138" t="s">
        <v>114</v>
      </c>
      <c r="N1" s="138" t="s">
        <v>58</v>
      </c>
      <c r="O1" s="138" t="s">
        <v>58</v>
      </c>
      <c r="P1" s="138" t="s">
        <v>58</v>
      </c>
      <c r="Q1" s="138" t="s">
        <v>58</v>
      </c>
      <c r="R1" s="138" t="s">
        <v>58</v>
      </c>
      <c r="S1" s="138" t="s">
        <v>58</v>
      </c>
      <c r="T1" s="138" t="s">
        <v>58</v>
      </c>
      <c r="U1" s="138" t="s">
        <v>58</v>
      </c>
      <c r="V1" s="138" t="s">
        <v>58</v>
      </c>
      <c r="W1" s="138" t="s">
        <v>58</v>
      </c>
      <c r="X1" s="138" t="s">
        <v>58</v>
      </c>
    </row>
    <row r="2" spans="1:24" ht="24.75" customHeight="1" x14ac:dyDescent="0.25">
      <c r="A2" s="139" t="s">
        <v>111</v>
      </c>
      <c r="B2" s="139"/>
      <c r="C2" s="139"/>
      <c r="D2" s="139"/>
      <c r="E2" s="139"/>
      <c r="F2" s="139"/>
      <c r="G2" s="139"/>
      <c r="H2" s="139"/>
      <c r="I2" s="139"/>
      <c r="J2" s="139"/>
      <c r="K2" s="139"/>
      <c r="L2" s="139"/>
      <c r="M2" s="138"/>
      <c r="N2" s="138"/>
      <c r="O2" s="138"/>
      <c r="P2" s="138"/>
      <c r="Q2" s="138"/>
      <c r="R2" s="138"/>
      <c r="S2" s="138"/>
      <c r="T2" s="138"/>
      <c r="U2" s="138"/>
      <c r="V2" s="138"/>
      <c r="W2" s="138"/>
      <c r="X2" s="138"/>
    </row>
    <row r="3" spans="1:24" s="21" customFormat="1" ht="45" x14ac:dyDescent="0.2">
      <c r="A3" s="87" t="s">
        <v>60</v>
      </c>
      <c r="B3" s="87" t="s">
        <v>61</v>
      </c>
      <c r="C3" s="88" t="s">
        <v>2</v>
      </c>
      <c r="D3" s="88" t="s">
        <v>4</v>
      </c>
      <c r="E3" s="88" t="s">
        <v>37</v>
      </c>
      <c r="F3" s="88" t="s">
        <v>62</v>
      </c>
      <c r="G3" s="88" t="s">
        <v>36</v>
      </c>
      <c r="H3" s="88" t="s">
        <v>59</v>
      </c>
      <c r="I3" s="116" t="s">
        <v>3</v>
      </c>
      <c r="J3" s="89" t="s">
        <v>27</v>
      </c>
      <c r="K3" s="90" t="s">
        <v>0</v>
      </c>
      <c r="L3" s="87" t="s">
        <v>5</v>
      </c>
      <c r="M3" s="91">
        <v>42600</v>
      </c>
      <c r="N3" s="91" t="s">
        <v>1</v>
      </c>
      <c r="O3" s="91" t="s">
        <v>1</v>
      </c>
      <c r="P3" s="92" t="s">
        <v>1</v>
      </c>
      <c r="Q3" s="92" t="s">
        <v>1</v>
      </c>
      <c r="R3" s="92" t="s">
        <v>1</v>
      </c>
      <c r="S3" s="92" t="s">
        <v>1</v>
      </c>
      <c r="T3" s="92" t="s">
        <v>1</v>
      </c>
      <c r="U3" s="92" t="s">
        <v>1</v>
      </c>
      <c r="V3" s="92" t="s">
        <v>1</v>
      </c>
      <c r="W3" s="92" t="s">
        <v>1</v>
      </c>
      <c r="X3" s="92" t="s">
        <v>1</v>
      </c>
    </row>
    <row r="4" spans="1:24" ht="60" x14ac:dyDescent="0.25">
      <c r="A4" s="150">
        <v>1</v>
      </c>
      <c r="B4" s="151" t="s">
        <v>63</v>
      </c>
      <c r="C4" s="93">
        <v>1</v>
      </c>
      <c r="D4" s="100" t="s">
        <v>40</v>
      </c>
      <c r="E4" s="101" t="s">
        <v>64</v>
      </c>
      <c r="F4" s="102" t="s">
        <v>7</v>
      </c>
      <c r="G4" s="93" t="s">
        <v>53</v>
      </c>
      <c r="H4" s="102" t="s">
        <v>79</v>
      </c>
      <c r="I4" s="117">
        <v>32</v>
      </c>
      <c r="J4" s="34"/>
      <c r="K4" s="94">
        <f>J4-(SUM(M4:X4))</f>
        <v>0</v>
      </c>
      <c r="L4" s="95" t="str">
        <f>IF(K4&lt;0,"ATENÇÃO","OK")</f>
        <v>OK</v>
      </c>
      <c r="M4" s="33"/>
      <c r="N4" s="33"/>
      <c r="O4" s="33"/>
      <c r="P4" s="33"/>
      <c r="Q4" s="33"/>
      <c r="R4" s="33"/>
      <c r="S4" s="33"/>
      <c r="T4" s="33"/>
      <c r="U4" s="33"/>
      <c r="V4" s="33"/>
      <c r="W4" s="33"/>
      <c r="X4" s="33"/>
    </row>
    <row r="5" spans="1:24" ht="60" x14ac:dyDescent="0.25">
      <c r="A5" s="150"/>
      <c r="B5" s="152"/>
      <c r="C5" s="93">
        <v>2</v>
      </c>
      <c r="D5" s="103" t="s">
        <v>65</v>
      </c>
      <c r="E5" s="101" t="s">
        <v>64</v>
      </c>
      <c r="F5" s="102" t="s">
        <v>7</v>
      </c>
      <c r="G5" s="93" t="s">
        <v>53</v>
      </c>
      <c r="H5" s="102" t="s">
        <v>80</v>
      </c>
      <c r="I5" s="117">
        <v>72.209999999999994</v>
      </c>
      <c r="J5" s="34"/>
      <c r="K5" s="94">
        <f t="shared" ref="K5:K18" si="0">J5-(SUM(M5:X5))</f>
        <v>0</v>
      </c>
      <c r="L5" s="95" t="str">
        <f t="shared" ref="L5:L18" si="1">IF(K5&lt;0,"ATENÇÃO","OK")</f>
        <v>OK</v>
      </c>
      <c r="M5" s="33"/>
      <c r="N5" s="33"/>
      <c r="O5" s="33"/>
      <c r="P5" s="33"/>
      <c r="Q5" s="33"/>
      <c r="R5" s="33"/>
      <c r="S5" s="33"/>
      <c r="T5" s="33"/>
      <c r="U5" s="33"/>
      <c r="V5" s="33"/>
      <c r="W5" s="33"/>
      <c r="X5" s="33"/>
    </row>
    <row r="6" spans="1:24" ht="60" x14ac:dyDescent="0.25">
      <c r="A6" s="150"/>
      <c r="B6" s="152"/>
      <c r="C6" s="93">
        <v>3</v>
      </c>
      <c r="D6" s="103" t="s">
        <v>41</v>
      </c>
      <c r="E6" s="101" t="s">
        <v>64</v>
      </c>
      <c r="F6" s="102" t="s">
        <v>7</v>
      </c>
      <c r="G6" s="93" t="s">
        <v>53</v>
      </c>
      <c r="H6" s="102" t="s">
        <v>81</v>
      </c>
      <c r="I6" s="117">
        <v>71</v>
      </c>
      <c r="J6" s="35"/>
      <c r="K6" s="94">
        <f t="shared" si="0"/>
        <v>0</v>
      </c>
      <c r="L6" s="95" t="str">
        <f t="shared" si="1"/>
        <v>OK</v>
      </c>
      <c r="M6" s="33"/>
      <c r="N6" s="33"/>
      <c r="O6" s="33"/>
      <c r="P6" s="33"/>
      <c r="Q6" s="33"/>
      <c r="R6" s="33"/>
      <c r="S6" s="33"/>
      <c r="T6" s="33"/>
      <c r="U6" s="33"/>
      <c r="V6" s="33"/>
      <c r="W6" s="33"/>
      <c r="X6" s="33"/>
    </row>
    <row r="7" spans="1:24" ht="45" x14ac:dyDescent="0.25">
      <c r="A7" s="150"/>
      <c r="B7" s="152"/>
      <c r="C7" s="93">
        <v>4</v>
      </c>
      <c r="D7" s="103" t="s">
        <v>42</v>
      </c>
      <c r="E7" s="101" t="s">
        <v>64</v>
      </c>
      <c r="F7" s="102" t="s">
        <v>7</v>
      </c>
      <c r="G7" s="93" t="s">
        <v>53</v>
      </c>
      <c r="H7" s="102" t="s">
        <v>82</v>
      </c>
      <c r="I7" s="117">
        <v>76</v>
      </c>
      <c r="J7" s="35"/>
      <c r="K7" s="94">
        <f t="shared" si="0"/>
        <v>0</v>
      </c>
      <c r="L7" s="95" t="str">
        <f t="shared" si="1"/>
        <v>OK</v>
      </c>
      <c r="M7" s="33"/>
      <c r="N7" s="33"/>
      <c r="O7" s="33"/>
      <c r="P7" s="33"/>
      <c r="Q7" s="33"/>
      <c r="R7" s="33"/>
      <c r="S7" s="33"/>
      <c r="T7" s="33"/>
      <c r="U7" s="33"/>
      <c r="V7" s="33"/>
      <c r="W7" s="33"/>
      <c r="X7" s="33"/>
    </row>
    <row r="8" spans="1:24" ht="45" x14ac:dyDescent="0.25">
      <c r="A8" s="150"/>
      <c r="B8" s="152"/>
      <c r="C8" s="93">
        <v>5</v>
      </c>
      <c r="D8" s="104" t="s">
        <v>43</v>
      </c>
      <c r="E8" s="101" t="s">
        <v>64</v>
      </c>
      <c r="F8" s="102" t="s">
        <v>7</v>
      </c>
      <c r="G8" s="93" t="s">
        <v>53</v>
      </c>
      <c r="H8" s="102" t="s">
        <v>83</v>
      </c>
      <c r="I8" s="117">
        <v>107</v>
      </c>
      <c r="J8" s="35"/>
      <c r="K8" s="94">
        <f t="shared" si="0"/>
        <v>0</v>
      </c>
      <c r="L8" s="95" t="str">
        <f t="shared" si="1"/>
        <v>OK</v>
      </c>
      <c r="M8" s="33"/>
      <c r="N8" s="33"/>
      <c r="O8" s="33"/>
      <c r="P8" s="33"/>
      <c r="Q8" s="33"/>
      <c r="R8" s="33"/>
      <c r="S8" s="33"/>
      <c r="T8" s="33"/>
      <c r="U8" s="33"/>
      <c r="V8" s="33"/>
      <c r="W8" s="33"/>
      <c r="X8" s="33"/>
    </row>
    <row r="9" spans="1:24" ht="75" x14ac:dyDescent="0.25">
      <c r="A9" s="150"/>
      <c r="B9" s="152"/>
      <c r="C9" s="93">
        <v>6</v>
      </c>
      <c r="D9" s="104" t="s">
        <v>44</v>
      </c>
      <c r="E9" s="105" t="s">
        <v>66</v>
      </c>
      <c r="F9" s="102" t="s">
        <v>7</v>
      </c>
      <c r="G9" s="93" t="s">
        <v>53</v>
      </c>
      <c r="H9" s="102" t="s">
        <v>84</v>
      </c>
      <c r="I9" s="117">
        <v>49.21</v>
      </c>
      <c r="J9" s="35"/>
      <c r="K9" s="94">
        <f t="shared" si="0"/>
        <v>0</v>
      </c>
      <c r="L9" s="95" t="str">
        <f t="shared" si="1"/>
        <v>OK</v>
      </c>
      <c r="M9" s="33"/>
      <c r="N9" s="33"/>
      <c r="O9" s="33"/>
      <c r="P9" s="33"/>
      <c r="Q9" s="33"/>
      <c r="R9" s="33"/>
      <c r="S9" s="33"/>
      <c r="T9" s="33"/>
      <c r="U9" s="33"/>
      <c r="V9" s="33"/>
      <c r="W9" s="33"/>
      <c r="X9" s="33"/>
    </row>
    <row r="10" spans="1:24" ht="75" x14ac:dyDescent="0.25">
      <c r="A10" s="150"/>
      <c r="B10" s="152"/>
      <c r="C10" s="93">
        <v>7</v>
      </c>
      <c r="D10" s="104" t="s">
        <v>45</v>
      </c>
      <c r="E10" s="105" t="s">
        <v>64</v>
      </c>
      <c r="F10" s="102" t="s">
        <v>7</v>
      </c>
      <c r="G10" s="93" t="s">
        <v>53</v>
      </c>
      <c r="H10" s="102" t="s">
        <v>85</v>
      </c>
      <c r="I10" s="117">
        <v>30</v>
      </c>
      <c r="J10" s="35"/>
      <c r="K10" s="94">
        <f t="shared" si="0"/>
        <v>0</v>
      </c>
      <c r="L10" s="95" t="str">
        <f t="shared" si="1"/>
        <v>OK</v>
      </c>
      <c r="M10" s="33"/>
      <c r="N10" s="33"/>
      <c r="O10" s="33"/>
      <c r="P10" s="33"/>
      <c r="Q10" s="33"/>
      <c r="R10" s="33"/>
      <c r="S10" s="33"/>
      <c r="T10" s="33"/>
      <c r="U10" s="33"/>
      <c r="V10" s="33"/>
      <c r="W10" s="33"/>
      <c r="X10" s="33"/>
    </row>
    <row r="11" spans="1:24" ht="30" x14ac:dyDescent="0.25">
      <c r="A11" s="150"/>
      <c r="B11" s="152"/>
      <c r="C11" s="93">
        <v>8</v>
      </c>
      <c r="D11" s="104" t="s">
        <v>46</v>
      </c>
      <c r="E11" s="105" t="s">
        <v>64</v>
      </c>
      <c r="F11" s="102" t="s">
        <v>7</v>
      </c>
      <c r="G11" s="93" t="s">
        <v>53</v>
      </c>
      <c r="H11" s="102" t="s">
        <v>86</v>
      </c>
      <c r="I11" s="117">
        <v>77</v>
      </c>
      <c r="J11" s="35"/>
      <c r="K11" s="94">
        <f t="shared" si="0"/>
        <v>0</v>
      </c>
      <c r="L11" s="95" t="str">
        <f t="shared" si="1"/>
        <v>OK</v>
      </c>
      <c r="M11" s="33"/>
      <c r="N11" s="33"/>
      <c r="O11" s="33"/>
      <c r="P11" s="33"/>
      <c r="Q11" s="33"/>
      <c r="R11" s="33"/>
      <c r="S11" s="33"/>
      <c r="T11" s="33"/>
      <c r="U11" s="33"/>
      <c r="V11" s="33"/>
      <c r="W11" s="33"/>
      <c r="X11" s="33"/>
    </row>
    <row r="12" spans="1:24" ht="45" x14ac:dyDescent="0.25">
      <c r="A12" s="150"/>
      <c r="B12" s="153"/>
      <c r="C12" s="93">
        <v>9</v>
      </c>
      <c r="D12" s="104" t="s">
        <v>47</v>
      </c>
      <c r="E12" s="105" t="s">
        <v>64</v>
      </c>
      <c r="F12" s="102" t="s">
        <v>7</v>
      </c>
      <c r="G12" s="93" t="s">
        <v>53</v>
      </c>
      <c r="H12" s="102" t="s">
        <v>87</v>
      </c>
      <c r="I12" s="117">
        <v>119</v>
      </c>
      <c r="J12" s="35"/>
      <c r="K12" s="94">
        <f t="shared" si="0"/>
        <v>0</v>
      </c>
      <c r="L12" s="95" t="str">
        <f t="shared" si="1"/>
        <v>OK</v>
      </c>
      <c r="M12" s="33"/>
      <c r="N12" s="33"/>
      <c r="O12" s="33"/>
      <c r="P12" s="33"/>
      <c r="Q12" s="33"/>
      <c r="R12" s="33"/>
      <c r="S12" s="33"/>
      <c r="T12" s="33"/>
      <c r="U12" s="33"/>
      <c r="V12" s="33"/>
      <c r="W12" s="33"/>
      <c r="X12" s="33"/>
    </row>
    <row r="13" spans="1:24" ht="75" x14ac:dyDescent="0.25">
      <c r="A13" s="106">
        <v>2</v>
      </c>
      <c r="B13" s="107" t="s">
        <v>67</v>
      </c>
      <c r="C13" s="96">
        <v>10</v>
      </c>
      <c r="D13" s="108" t="s">
        <v>102</v>
      </c>
      <c r="E13" s="109" t="s">
        <v>69</v>
      </c>
      <c r="F13" s="96" t="s">
        <v>7</v>
      </c>
      <c r="G13" s="96" t="s">
        <v>54</v>
      </c>
      <c r="H13" s="96" t="s">
        <v>88</v>
      </c>
      <c r="I13" s="118">
        <v>19.73</v>
      </c>
      <c r="J13" s="35"/>
      <c r="K13" s="94">
        <f t="shared" si="0"/>
        <v>0</v>
      </c>
      <c r="L13" s="95" t="str">
        <f t="shared" si="1"/>
        <v>OK</v>
      </c>
      <c r="M13" s="33"/>
      <c r="N13" s="33"/>
      <c r="O13" s="33"/>
      <c r="P13" s="33"/>
      <c r="Q13" s="33"/>
      <c r="R13" s="33"/>
      <c r="S13" s="33"/>
      <c r="T13" s="33"/>
      <c r="U13" s="33"/>
      <c r="V13" s="33"/>
      <c r="W13" s="33"/>
      <c r="X13" s="33"/>
    </row>
    <row r="14" spans="1:24" ht="90" x14ac:dyDescent="0.25">
      <c r="A14" s="110">
        <v>3</v>
      </c>
      <c r="B14" s="105" t="s">
        <v>70</v>
      </c>
      <c r="C14" s="93">
        <v>11</v>
      </c>
      <c r="D14" s="103" t="s">
        <v>103</v>
      </c>
      <c r="E14" s="101" t="s">
        <v>52</v>
      </c>
      <c r="F14" s="93" t="s">
        <v>7</v>
      </c>
      <c r="G14" s="93" t="s">
        <v>54</v>
      </c>
      <c r="H14" s="93" t="s">
        <v>89</v>
      </c>
      <c r="I14" s="119">
        <v>39.04</v>
      </c>
      <c r="J14" s="35"/>
      <c r="K14" s="94">
        <f t="shared" si="0"/>
        <v>0</v>
      </c>
      <c r="L14" s="95" t="str">
        <f t="shared" si="1"/>
        <v>OK</v>
      </c>
      <c r="M14" s="33"/>
      <c r="N14" s="33"/>
      <c r="O14" s="33"/>
      <c r="P14" s="33"/>
      <c r="Q14" s="33"/>
      <c r="R14" s="33"/>
      <c r="S14" s="33"/>
      <c r="T14" s="33"/>
      <c r="U14" s="33"/>
      <c r="V14" s="33"/>
      <c r="W14" s="33"/>
      <c r="X14" s="33"/>
    </row>
    <row r="15" spans="1:24" ht="30" x14ac:dyDescent="0.25">
      <c r="A15" s="143">
        <v>4</v>
      </c>
      <c r="B15" s="145" t="s">
        <v>72</v>
      </c>
      <c r="C15" s="96">
        <v>12</v>
      </c>
      <c r="D15" s="111" t="s">
        <v>48</v>
      </c>
      <c r="E15" s="96" t="s">
        <v>73</v>
      </c>
      <c r="F15" s="106" t="s">
        <v>51</v>
      </c>
      <c r="G15" s="106" t="s">
        <v>77</v>
      </c>
      <c r="H15" s="106" t="s">
        <v>90</v>
      </c>
      <c r="I15" s="118">
        <v>10.39</v>
      </c>
      <c r="J15" s="35">
        <v>50</v>
      </c>
      <c r="K15" s="94">
        <f t="shared" si="0"/>
        <v>0</v>
      </c>
      <c r="L15" s="95" t="str">
        <f t="shared" si="1"/>
        <v>OK</v>
      </c>
      <c r="M15" s="33">
        <v>50</v>
      </c>
      <c r="N15" s="33"/>
      <c r="O15" s="33"/>
      <c r="P15" s="33"/>
      <c r="Q15" s="33"/>
      <c r="R15" s="33"/>
      <c r="S15" s="33"/>
      <c r="T15" s="33"/>
      <c r="U15" s="33"/>
      <c r="V15" s="33"/>
      <c r="W15" s="33"/>
      <c r="X15" s="33"/>
    </row>
    <row r="16" spans="1:24" ht="165" x14ac:dyDescent="0.25">
      <c r="A16" s="144"/>
      <c r="B16" s="146"/>
      <c r="C16" s="97">
        <v>13</v>
      </c>
      <c r="D16" s="112" t="s">
        <v>49</v>
      </c>
      <c r="E16" s="97" t="s">
        <v>73</v>
      </c>
      <c r="F16" s="113" t="s">
        <v>51</v>
      </c>
      <c r="G16" s="113" t="s">
        <v>54</v>
      </c>
      <c r="H16" s="113" t="s">
        <v>91</v>
      </c>
      <c r="I16" s="120">
        <v>87.96</v>
      </c>
      <c r="J16" s="35"/>
      <c r="K16" s="94">
        <f t="shared" si="0"/>
        <v>0</v>
      </c>
      <c r="L16" s="95" t="str">
        <f t="shared" si="1"/>
        <v>OK</v>
      </c>
      <c r="M16" s="33"/>
      <c r="N16" s="33"/>
      <c r="O16" s="33"/>
      <c r="P16" s="33"/>
      <c r="Q16" s="33"/>
      <c r="R16" s="33"/>
      <c r="S16" s="33"/>
      <c r="T16" s="33"/>
      <c r="U16" s="33"/>
      <c r="V16" s="33"/>
      <c r="W16" s="33"/>
      <c r="X16" s="33"/>
    </row>
    <row r="17" spans="1:24" ht="90" x14ac:dyDescent="0.25">
      <c r="A17" s="147">
        <v>5</v>
      </c>
      <c r="B17" s="148" t="s">
        <v>72</v>
      </c>
      <c r="C17" s="114">
        <v>14</v>
      </c>
      <c r="D17" s="115" t="s">
        <v>104</v>
      </c>
      <c r="E17" s="101" t="s">
        <v>75</v>
      </c>
      <c r="F17" s="114" t="s">
        <v>50</v>
      </c>
      <c r="G17" s="114" t="s">
        <v>78</v>
      </c>
      <c r="H17" s="114" t="s">
        <v>92</v>
      </c>
      <c r="I17" s="119">
        <v>10.26</v>
      </c>
      <c r="J17" s="35"/>
      <c r="K17" s="94">
        <f t="shared" si="0"/>
        <v>0</v>
      </c>
      <c r="L17" s="95" t="str">
        <f t="shared" si="1"/>
        <v>OK</v>
      </c>
      <c r="M17" s="33"/>
      <c r="N17" s="33"/>
      <c r="O17" s="33"/>
      <c r="P17" s="33"/>
      <c r="Q17" s="33"/>
      <c r="R17" s="33"/>
      <c r="S17" s="33"/>
      <c r="T17" s="33"/>
      <c r="U17" s="33"/>
      <c r="V17" s="33"/>
      <c r="W17" s="33"/>
      <c r="X17" s="33"/>
    </row>
    <row r="18" spans="1:24" ht="45" x14ac:dyDescent="0.25">
      <c r="A18" s="147"/>
      <c r="B18" s="149"/>
      <c r="C18" s="114">
        <v>15</v>
      </c>
      <c r="D18" s="115" t="s">
        <v>76</v>
      </c>
      <c r="E18" s="101" t="s">
        <v>75</v>
      </c>
      <c r="F18" s="114" t="s">
        <v>51</v>
      </c>
      <c r="G18" s="114" t="s">
        <v>78</v>
      </c>
      <c r="H18" s="110" t="s">
        <v>93</v>
      </c>
      <c r="I18" s="119">
        <v>66.400000000000006</v>
      </c>
      <c r="J18" s="35"/>
      <c r="K18" s="94">
        <f t="shared" si="0"/>
        <v>0</v>
      </c>
      <c r="L18" s="95" t="str">
        <f t="shared" si="1"/>
        <v>OK</v>
      </c>
      <c r="M18" s="33"/>
      <c r="N18" s="33"/>
      <c r="O18" s="33"/>
      <c r="P18" s="33"/>
      <c r="Q18" s="33"/>
      <c r="R18" s="33"/>
      <c r="S18" s="33"/>
      <c r="T18" s="33"/>
      <c r="U18" s="33"/>
      <c r="V18" s="33"/>
      <c r="W18" s="33"/>
      <c r="X18" s="33"/>
    </row>
  </sheetData>
  <mergeCells count="22">
    <mergeCell ref="X1:X2"/>
    <mergeCell ref="A2:L2"/>
    <mergeCell ref="A15:A16"/>
    <mergeCell ref="B15:B16"/>
    <mergeCell ref="A4:A12"/>
    <mergeCell ref="B4:B12"/>
    <mergeCell ref="A17:A18"/>
    <mergeCell ref="B17:B18"/>
    <mergeCell ref="W1:W2"/>
    <mergeCell ref="S1:S2"/>
    <mergeCell ref="T1:T2"/>
    <mergeCell ref="U1:U2"/>
    <mergeCell ref="M1:M2"/>
    <mergeCell ref="N1:N2"/>
    <mergeCell ref="O1:O2"/>
    <mergeCell ref="P1:P2"/>
    <mergeCell ref="Q1:Q2"/>
    <mergeCell ref="R1:R2"/>
    <mergeCell ref="A1:C1"/>
    <mergeCell ref="V1:V2"/>
    <mergeCell ref="D1:F1"/>
    <mergeCell ref="G1:L1"/>
  </mergeCells>
  <conditionalFormatting sqref="P4:X4">
    <cfRule type="cellIs" dxfId="86" priority="13" stopIfTrue="1" operator="greaterThan">
      <formula>0</formula>
    </cfRule>
    <cfRule type="cellIs" dxfId="85" priority="14" stopIfTrue="1" operator="greaterThan">
      <formula>0</formula>
    </cfRule>
    <cfRule type="cellIs" dxfId="84" priority="15" stopIfTrue="1" operator="greaterThan">
      <formula>0</formula>
    </cfRule>
  </conditionalFormatting>
  <conditionalFormatting sqref="N5:O18">
    <cfRule type="cellIs" dxfId="83" priority="10" stopIfTrue="1" operator="greaterThan">
      <formula>0</formula>
    </cfRule>
    <cfRule type="cellIs" dxfId="82" priority="11" stopIfTrue="1" operator="greaterThan">
      <formula>0</formula>
    </cfRule>
    <cfRule type="cellIs" dxfId="81" priority="12" stopIfTrue="1" operator="greaterThan">
      <formula>0</formula>
    </cfRule>
  </conditionalFormatting>
  <conditionalFormatting sqref="N4:O4">
    <cfRule type="cellIs" dxfId="80" priority="7" stopIfTrue="1" operator="greaterThan">
      <formula>0</formula>
    </cfRule>
    <cfRule type="cellIs" dxfId="79" priority="8" stopIfTrue="1" operator="greaterThan">
      <formula>0</formula>
    </cfRule>
    <cfRule type="cellIs" dxfId="78" priority="9" stopIfTrue="1" operator="greaterThan">
      <formula>0</formula>
    </cfRule>
  </conditionalFormatting>
  <conditionalFormatting sqref="P5:X18">
    <cfRule type="cellIs" dxfId="77" priority="16" stopIfTrue="1" operator="greaterThan">
      <formula>0</formula>
    </cfRule>
    <cfRule type="cellIs" dxfId="76" priority="17" stopIfTrue="1" operator="greaterThan">
      <formula>0</formula>
    </cfRule>
    <cfRule type="cellIs" dxfId="75" priority="18" stopIfTrue="1" operator="greaterThan">
      <formula>0</formula>
    </cfRule>
  </conditionalFormatting>
  <conditionalFormatting sqref="M4:M18">
    <cfRule type="cellIs" dxfId="5" priority="1" stopIfTrue="1" operator="greaterThan">
      <formula>0</formula>
    </cfRule>
    <cfRule type="cellIs" dxfId="4" priority="2" stopIfTrue="1" operator="greaterThan">
      <formula>0</formula>
    </cfRule>
    <cfRule type="cellIs" dxfId="3" priority="3" stopIfTrue="1" operator="greaterThan">
      <formula>0</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17</vt:i4>
      </vt:variant>
    </vt:vector>
  </HeadingPairs>
  <TitlesOfParts>
    <vt:vector size="17" baseType="lpstr">
      <vt:lpstr>REITORIA_PROEX</vt:lpstr>
      <vt:lpstr>REITORIA_COVEST</vt:lpstr>
      <vt:lpstr>MUSEU</vt:lpstr>
      <vt:lpstr>ESAG</vt:lpstr>
      <vt:lpstr>CEART</vt:lpstr>
      <vt:lpstr>FAED</vt:lpstr>
      <vt:lpstr>CEAD</vt:lpstr>
      <vt:lpstr>CEFID</vt:lpstr>
      <vt:lpstr>CAV</vt:lpstr>
      <vt:lpstr>CCT</vt:lpstr>
      <vt:lpstr>CEPLAN</vt:lpstr>
      <vt:lpstr>CEO</vt:lpstr>
      <vt:lpstr>CEAVI</vt:lpstr>
      <vt:lpstr>CERES</vt:lpstr>
      <vt:lpstr>GESTOR</vt:lpstr>
      <vt:lpstr>Modelo Anexo II IN 002_2014</vt:lpstr>
      <vt:lpstr>Modelo Anexo I IN 002_2014</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Gabriela Monteiro</cp:lastModifiedBy>
  <cp:lastPrinted>2016-08-11T21:25:55Z</cp:lastPrinted>
  <dcterms:created xsi:type="dcterms:W3CDTF">2010-06-19T20:43:11Z</dcterms:created>
  <dcterms:modified xsi:type="dcterms:W3CDTF">2017-09-20T20:30:04Z</dcterms:modified>
</cp:coreProperties>
</file>