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5.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6.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defaultThemeVersion="124226"/>
  <mc:AlternateContent xmlns:mc="http://schemas.openxmlformats.org/markup-compatibility/2006">
    <mc:Choice Requires="x15">
      <x15ac:absPath xmlns:x15ac="http://schemas.microsoft.com/office/spreadsheetml/2010/11/ac" url="I:\SEGECON\2. Atas de Registro de Preços\UDESC\Vigência Expirada\PP 0433.2016 - UDESC - MATERIAL DE LIMPEZA SGPE 07807.2016 - vIG 29.09.17\"/>
    </mc:Choice>
  </mc:AlternateContent>
  <bookViews>
    <workbookView xWindow="0" yWindow="0" windowWidth="21570" windowHeight="9060" tabRatio="857" activeTab="13"/>
  </bookViews>
  <sheets>
    <sheet name="Reitoria" sheetId="75" r:id="rId1"/>
    <sheet name="ESAG" sheetId="150" r:id="rId2"/>
    <sheet name="CEART" sheetId="151" r:id="rId3"/>
    <sheet name="CEFID" sheetId="152" r:id="rId4"/>
    <sheet name="FAED" sheetId="153" r:id="rId5"/>
    <sheet name="CEAD" sheetId="154" r:id="rId6"/>
    <sheet name="CCT" sheetId="155" r:id="rId7"/>
    <sheet name="CEPLAN" sheetId="156" r:id="rId8"/>
    <sheet name="CAV" sheetId="157" r:id="rId9"/>
    <sheet name="CEO" sheetId="158" r:id="rId10"/>
    <sheet name="CEAVI" sheetId="159" r:id="rId11"/>
    <sheet name="CESFI" sheetId="160" r:id="rId12"/>
    <sheet name="CERES" sheetId="161" r:id="rId13"/>
    <sheet name="GESTOR" sheetId="162" r:id="rId14"/>
    <sheet name="Modelo Anexo II IN 002_2014" sheetId="77" r:id="rId15"/>
    <sheet name="Modelo Anexo I IN 002_2014" sheetId="163" r:id="rId16"/>
  </sheets>
  <definedNames>
    <definedName name="diasuteis" localSheetId="8">#REF!</definedName>
    <definedName name="diasuteis" localSheetId="6">#REF!</definedName>
    <definedName name="diasuteis" localSheetId="5">#REF!</definedName>
    <definedName name="diasuteis" localSheetId="2">#REF!</definedName>
    <definedName name="diasuteis" localSheetId="10">#REF!</definedName>
    <definedName name="diasuteis" localSheetId="3">#REF!</definedName>
    <definedName name="diasuteis" localSheetId="9">#REF!</definedName>
    <definedName name="diasuteis" localSheetId="7">#REF!</definedName>
    <definedName name="diasuteis" localSheetId="12">#REF!</definedName>
    <definedName name="diasuteis" localSheetId="11">#REF!</definedName>
    <definedName name="diasuteis" localSheetId="1">#REF!</definedName>
    <definedName name="diasuteis" localSheetId="4">#REF!</definedName>
    <definedName name="diasuteis" localSheetId="13">#REF!</definedName>
    <definedName name="diasuteis" localSheetId="15">#REF!</definedName>
    <definedName name="diasuteis" localSheetId="0">#REF!</definedName>
    <definedName name="diasuteis">#REF!</definedName>
    <definedName name="Ferias" localSheetId="5">#REF!</definedName>
    <definedName name="Ferias" localSheetId="3">#REF!</definedName>
    <definedName name="Ferias" localSheetId="9">#REF!</definedName>
    <definedName name="Ferias" localSheetId="7">#REF!</definedName>
    <definedName name="Ferias" localSheetId="12">#REF!</definedName>
    <definedName name="Ferias" localSheetId="11">#REF!</definedName>
    <definedName name="Ferias" localSheetId="1">#REF!</definedName>
    <definedName name="Ferias" localSheetId="13">#REF!</definedName>
    <definedName name="Ferias" localSheetId="15">#REF!</definedName>
    <definedName name="Ferias">#REF!</definedName>
    <definedName name="RD" localSheetId="5">OFFSET(#REF!,(MATCH(SMALL(#REF!,ROW()-10),#REF!,0)-1),0)</definedName>
    <definedName name="RD" localSheetId="3">OFFSET(#REF!,(MATCH(SMALL(#REF!,ROW()-10),#REF!,0)-1),0)</definedName>
    <definedName name="RD" localSheetId="9">OFFSET(#REF!,(MATCH(SMALL(#REF!,ROW()-10),#REF!,0)-1),0)</definedName>
    <definedName name="RD" localSheetId="7">OFFSET(#REF!,(MATCH(SMALL(#REF!,ROW()-10),#REF!,0)-1),0)</definedName>
    <definedName name="RD" localSheetId="12">OFFSET(#REF!,(MATCH(SMALL(#REF!,ROW()-10),#REF!,0)-1),0)</definedName>
    <definedName name="RD" localSheetId="11">OFFSET(#REF!,(MATCH(SMALL(#REF!,ROW()-10),#REF!,0)-1),0)</definedName>
    <definedName name="RD" localSheetId="1">OFFSET(#REF!,(MATCH(SMALL(#REF!,ROW()-10),#REF!,0)-1),0)</definedName>
    <definedName name="RD" localSheetId="13">OFFSET(#REF!,(MATCH(SMALL(#REF!,ROW()-10),#REF!,0)-1),0)</definedName>
    <definedName name="RD" localSheetId="15">OFFSET(#REF!,(MATCH(SMALL(#REF!,ROW()-10),#REF!,0)-1),0)</definedName>
    <definedName name="RD">OFFSET(#REF!,(MATCH(SMALL(#REF!,ROW()-10),#REF!,0)-1),0)</definedName>
  </definedNames>
  <calcPr calcId="152511"/>
</workbook>
</file>

<file path=xl/calcChain.xml><?xml version="1.0" encoding="utf-8"?>
<calcChain xmlns="http://schemas.openxmlformats.org/spreadsheetml/2006/main">
  <c r="K4" i="150" l="1"/>
  <c r="K5" i="150"/>
  <c r="K6" i="150"/>
  <c r="K7" i="150"/>
  <c r="K8" i="150"/>
  <c r="K9" i="150"/>
  <c r="K10" i="150"/>
  <c r="K11" i="150"/>
  <c r="K12" i="150"/>
  <c r="K13" i="150"/>
  <c r="K14" i="150"/>
  <c r="K15" i="150"/>
  <c r="K16" i="150"/>
  <c r="K17" i="150"/>
  <c r="K18" i="150"/>
  <c r="K19" i="150"/>
  <c r="K20" i="150"/>
  <c r="K21" i="150"/>
  <c r="K22" i="150"/>
  <c r="K23" i="150"/>
  <c r="K24" i="150"/>
  <c r="K25" i="150"/>
  <c r="K26" i="150"/>
  <c r="K27" i="150"/>
  <c r="K28" i="150"/>
  <c r="K29" i="150"/>
  <c r="K30" i="150"/>
  <c r="K31" i="150"/>
  <c r="K32" i="150"/>
  <c r="K33" i="150"/>
  <c r="K34" i="150"/>
  <c r="K35" i="150"/>
  <c r="K36" i="150"/>
  <c r="K37" i="150"/>
  <c r="K38" i="150"/>
  <c r="K39" i="150"/>
  <c r="K40" i="150"/>
  <c r="K41" i="150"/>
  <c r="K42" i="150"/>
  <c r="K43" i="150"/>
  <c r="K44" i="150"/>
  <c r="K45" i="150"/>
  <c r="K46" i="150"/>
  <c r="K47" i="150"/>
  <c r="K48" i="150"/>
  <c r="K49" i="150"/>
  <c r="K50" i="150"/>
  <c r="K51" i="150"/>
  <c r="K52" i="150"/>
  <c r="K53" i="150"/>
  <c r="K54" i="150"/>
  <c r="K55" i="150"/>
  <c r="K56" i="150"/>
  <c r="K57" i="150"/>
  <c r="K58" i="150"/>
  <c r="K59" i="150"/>
  <c r="K60" i="150"/>
  <c r="K61" i="150"/>
  <c r="K62" i="150"/>
  <c r="K63" i="150"/>
  <c r="K64" i="150"/>
  <c r="K65" i="150"/>
  <c r="K66" i="150"/>
  <c r="K67" i="150"/>
  <c r="K68" i="150"/>
  <c r="K69" i="150"/>
  <c r="K70" i="150"/>
  <c r="K71" i="150"/>
  <c r="K72" i="150"/>
  <c r="K73" i="150"/>
  <c r="K74" i="150"/>
  <c r="K75" i="150"/>
  <c r="K76" i="150"/>
  <c r="K77" i="150"/>
  <c r="K78" i="150"/>
  <c r="K79" i="150"/>
  <c r="K80" i="150"/>
  <c r="K81" i="150"/>
  <c r="K82" i="150"/>
  <c r="K83" i="150"/>
  <c r="K84" i="150"/>
  <c r="K85" i="150"/>
  <c r="K86" i="150"/>
  <c r="K87" i="150"/>
  <c r="K88" i="150"/>
  <c r="K89" i="150"/>
  <c r="K90" i="150"/>
  <c r="K91" i="150"/>
  <c r="K92" i="150"/>
  <c r="K93" i="150"/>
  <c r="K94" i="150"/>
  <c r="K95" i="150"/>
  <c r="K96" i="150"/>
  <c r="K97" i="150"/>
  <c r="K98" i="150"/>
  <c r="K99" i="150"/>
  <c r="K100" i="150"/>
  <c r="K101" i="150"/>
  <c r="K102" i="150"/>
  <c r="K103" i="150"/>
  <c r="K104" i="150"/>
  <c r="K105" i="150"/>
  <c r="K106" i="150"/>
  <c r="K107" i="150"/>
  <c r="K108" i="150"/>
  <c r="K109" i="150"/>
  <c r="K110" i="150"/>
  <c r="K111" i="150"/>
  <c r="K112" i="150"/>
  <c r="K113" i="150"/>
  <c r="K114" i="150"/>
  <c r="K115" i="150"/>
  <c r="K116" i="150"/>
  <c r="K117" i="150"/>
  <c r="K118" i="150"/>
  <c r="K119" i="150"/>
  <c r="K120" i="150"/>
  <c r="K121" i="150"/>
  <c r="K122" i="150"/>
  <c r="K123" i="150"/>
  <c r="K124" i="150"/>
  <c r="K125" i="150"/>
  <c r="K126" i="150"/>
  <c r="K127" i="150"/>
  <c r="K128" i="150"/>
  <c r="K129" i="150"/>
  <c r="K130" i="150"/>
  <c r="K131" i="150"/>
  <c r="K132" i="150"/>
  <c r="K133" i="150"/>
  <c r="K134" i="150"/>
  <c r="K135" i="150"/>
  <c r="K136" i="150"/>
  <c r="K137" i="150"/>
  <c r="K138" i="150"/>
  <c r="J26" i="153" l="1"/>
  <c r="J23" i="151"/>
  <c r="J23" i="155"/>
  <c r="J23" i="153"/>
  <c r="AG145" i="151"/>
  <c r="BB8" i="151"/>
  <c r="K5" i="151"/>
  <c r="K6" i="151"/>
  <c r="K7" i="151"/>
  <c r="K9" i="151"/>
  <c r="K10" i="151"/>
  <c r="K11" i="151"/>
  <c r="K12" i="151"/>
  <c r="K13" i="151"/>
  <c r="K14" i="151"/>
  <c r="K15" i="151"/>
  <c r="K16" i="151"/>
  <c r="K17" i="151"/>
  <c r="K18" i="151"/>
  <c r="K19" i="151"/>
  <c r="K20" i="151"/>
  <c r="K21" i="151"/>
  <c r="K22" i="151"/>
  <c r="K24" i="151"/>
  <c r="K25" i="151"/>
  <c r="K26" i="151"/>
  <c r="K28" i="151"/>
  <c r="K29" i="151"/>
  <c r="K30" i="151"/>
  <c r="K31" i="151"/>
  <c r="K32" i="151"/>
  <c r="K33" i="151"/>
  <c r="K34" i="151"/>
  <c r="K35" i="151"/>
  <c r="K36" i="151"/>
  <c r="K37" i="151"/>
  <c r="K38" i="151"/>
  <c r="K39" i="151"/>
  <c r="K40" i="151"/>
  <c r="K41" i="151"/>
  <c r="K42" i="151"/>
  <c r="K43" i="151"/>
  <c r="K44" i="151"/>
  <c r="K45" i="151"/>
  <c r="K46" i="151"/>
  <c r="K47" i="151"/>
  <c r="K48" i="151"/>
  <c r="K49" i="151"/>
  <c r="K50" i="151"/>
  <c r="K51" i="151"/>
  <c r="K52" i="151"/>
  <c r="K53" i="151"/>
  <c r="K54" i="151"/>
  <c r="K55" i="151"/>
  <c r="K56" i="151"/>
  <c r="K57" i="151"/>
  <c r="K58" i="151"/>
  <c r="K59" i="151"/>
  <c r="K60" i="151"/>
  <c r="K61" i="151"/>
  <c r="K62" i="151"/>
  <c r="K63" i="151"/>
  <c r="K64" i="151"/>
  <c r="K65" i="151"/>
  <c r="K66" i="151"/>
  <c r="K67" i="151"/>
  <c r="K68" i="151"/>
  <c r="K69" i="151"/>
  <c r="K70" i="151"/>
  <c r="K71" i="151"/>
  <c r="K72" i="151"/>
  <c r="K73" i="151"/>
  <c r="K74" i="151"/>
  <c r="K75" i="151"/>
  <c r="K76" i="151"/>
  <c r="K77" i="151"/>
  <c r="K78" i="151"/>
  <c r="K79" i="151"/>
  <c r="K80" i="151"/>
  <c r="K81" i="151"/>
  <c r="K82" i="151"/>
  <c r="K83" i="151"/>
  <c r="K84" i="151"/>
  <c r="K85" i="151"/>
  <c r="K86" i="151"/>
  <c r="K87" i="151"/>
  <c r="K88" i="151"/>
  <c r="K89" i="151"/>
  <c r="K90" i="151"/>
  <c r="K91" i="151"/>
  <c r="K92" i="151"/>
  <c r="K93" i="151"/>
  <c r="K95" i="151"/>
  <c r="K96" i="151"/>
  <c r="K97" i="151"/>
  <c r="K98" i="151"/>
  <c r="K99" i="151"/>
  <c r="K100" i="151"/>
  <c r="K101" i="151"/>
  <c r="K102" i="151"/>
  <c r="K103" i="151"/>
  <c r="K104" i="151"/>
  <c r="K105" i="151"/>
  <c r="K106" i="151"/>
  <c r="K107" i="151"/>
  <c r="K108" i="151"/>
  <c r="K109" i="151"/>
  <c r="K110" i="151"/>
  <c r="K111" i="151"/>
  <c r="K112" i="151"/>
  <c r="K113" i="151"/>
  <c r="K114" i="151"/>
  <c r="K115" i="151"/>
  <c r="K116" i="151"/>
  <c r="K117" i="151"/>
  <c r="K118" i="151"/>
  <c r="K119" i="151"/>
  <c r="K120" i="151"/>
  <c r="K121" i="151"/>
  <c r="K122" i="151"/>
  <c r="K123" i="151"/>
  <c r="K124" i="151"/>
  <c r="K125" i="151"/>
  <c r="K126" i="151"/>
  <c r="K127" i="151"/>
  <c r="K128" i="151"/>
  <c r="K129" i="151"/>
  <c r="K130" i="151"/>
  <c r="K131" i="151"/>
  <c r="K132" i="151"/>
  <c r="K133" i="151"/>
  <c r="K134" i="151"/>
  <c r="K135" i="151"/>
  <c r="K136" i="151"/>
  <c r="K137" i="151"/>
  <c r="K138" i="151"/>
  <c r="K4" i="151"/>
  <c r="K8" i="151"/>
  <c r="K4" i="158" l="1"/>
  <c r="K5" i="161" l="1"/>
  <c r="K6" i="161"/>
  <c r="K7" i="161"/>
  <c r="K8" i="161"/>
  <c r="K9" i="161"/>
  <c r="K10" i="161"/>
  <c r="K11" i="161"/>
  <c r="K12" i="161"/>
  <c r="K13" i="161"/>
  <c r="K14" i="161"/>
  <c r="K15" i="161"/>
  <c r="K16" i="161"/>
  <c r="K17" i="161"/>
  <c r="K18" i="161"/>
  <c r="K19" i="161"/>
  <c r="K20" i="161"/>
  <c r="K21" i="161"/>
  <c r="K22" i="161"/>
  <c r="K23" i="161"/>
  <c r="K24" i="161"/>
  <c r="K25" i="161"/>
  <c r="K26" i="161"/>
  <c r="K27" i="161"/>
  <c r="K28" i="161"/>
  <c r="K29" i="161"/>
  <c r="K30" i="161"/>
  <c r="K31" i="161"/>
  <c r="K32" i="161"/>
  <c r="K33" i="161"/>
  <c r="K34" i="161"/>
  <c r="K35" i="161"/>
  <c r="K36" i="161"/>
  <c r="K37" i="161"/>
  <c r="K38" i="161"/>
  <c r="K39" i="161"/>
  <c r="K40" i="161"/>
  <c r="K41" i="161"/>
  <c r="K42" i="161"/>
  <c r="K43" i="161"/>
  <c r="K44" i="161"/>
  <c r="K45" i="161"/>
  <c r="K46" i="161"/>
  <c r="K47" i="161"/>
  <c r="K48" i="161"/>
  <c r="K49" i="161"/>
  <c r="K50" i="161"/>
  <c r="K51" i="161"/>
  <c r="K52" i="161"/>
  <c r="K53" i="161"/>
  <c r="K54" i="161"/>
  <c r="K55" i="161"/>
  <c r="K56" i="161"/>
  <c r="K57" i="161"/>
  <c r="K58" i="161"/>
  <c r="K59" i="161"/>
  <c r="K60" i="161"/>
  <c r="K61" i="161"/>
  <c r="K62" i="161"/>
  <c r="K63" i="161"/>
  <c r="K64" i="161"/>
  <c r="K65" i="161"/>
  <c r="K66" i="161"/>
  <c r="K67" i="161"/>
  <c r="K68" i="161"/>
  <c r="K69" i="161"/>
  <c r="K70" i="161"/>
  <c r="K71" i="161"/>
  <c r="K72" i="161"/>
  <c r="K73" i="161"/>
  <c r="K74" i="161"/>
  <c r="K75" i="161"/>
  <c r="K76" i="161"/>
  <c r="K77" i="161"/>
  <c r="K78" i="161"/>
  <c r="K79" i="161"/>
  <c r="K80" i="161"/>
  <c r="K81" i="161"/>
  <c r="K82" i="161"/>
  <c r="K83" i="161"/>
  <c r="K84" i="161"/>
  <c r="K85" i="161"/>
  <c r="K86" i="161"/>
  <c r="K87" i="161"/>
  <c r="K88" i="161"/>
  <c r="K89" i="161"/>
  <c r="K90" i="161"/>
  <c r="K91" i="161"/>
  <c r="K92" i="161"/>
  <c r="K93" i="161"/>
  <c r="K94" i="161"/>
  <c r="K95" i="161"/>
  <c r="K96" i="161"/>
  <c r="K97" i="161"/>
  <c r="K98" i="161"/>
  <c r="K99" i="161"/>
  <c r="K100" i="161"/>
  <c r="K101" i="161"/>
  <c r="K102" i="161"/>
  <c r="K103" i="161"/>
  <c r="K104" i="161"/>
  <c r="K105" i="161"/>
  <c r="K106" i="161"/>
  <c r="K107" i="161"/>
  <c r="K108" i="161"/>
  <c r="K109" i="161"/>
  <c r="K110" i="161"/>
  <c r="K111" i="161"/>
  <c r="K112" i="161"/>
  <c r="K113" i="161"/>
  <c r="K114" i="161"/>
  <c r="K115" i="161"/>
  <c r="K116" i="161"/>
  <c r="K117" i="161"/>
  <c r="K118" i="161"/>
  <c r="K119" i="161"/>
  <c r="K120" i="161"/>
  <c r="K121" i="161"/>
  <c r="K122" i="161"/>
  <c r="K123" i="161"/>
  <c r="K124" i="161"/>
  <c r="K125" i="161"/>
  <c r="K126" i="161"/>
  <c r="K127" i="161"/>
  <c r="K128" i="161"/>
  <c r="K129" i="161"/>
  <c r="K130" i="161"/>
  <c r="K131" i="161"/>
  <c r="K132" i="161"/>
  <c r="K133" i="161"/>
  <c r="K134" i="161"/>
  <c r="K135" i="161"/>
  <c r="K136" i="161"/>
  <c r="K137" i="161"/>
  <c r="K138" i="161"/>
  <c r="K4" i="161"/>
  <c r="K4" i="159" l="1"/>
  <c r="K5" i="157" l="1"/>
  <c r="K6" i="157"/>
  <c r="K7" i="157"/>
  <c r="K8" i="157"/>
  <c r="K9" i="157"/>
  <c r="K10" i="157"/>
  <c r="K11" i="157"/>
  <c r="K12" i="157"/>
  <c r="K13" i="157"/>
  <c r="K14" i="157"/>
  <c r="K15" i="157"/>
  <c r="K16" i="157"/>
  <c r="K17" i="157"/>
  <c r="K18" i="157"/>
  <c r="K19" i="157"/>
  <c r="K20" i="157"/>
  <c r="K21" i="157"/>
  <c r="K22" i="157"/>
  <c r="K23" i="157"/>
  <c r="K24" i="157"/>
  <c r="K25" i="157"/>
  <c r="K26" i="157"/>
  <c r="K27" i="157"/>
  <c r="K28" i="157"/>
  <c r="K29" i="157"/>
  <c r="K30" i="157"/>
  <c r="K31" i="157"/>
  <c r="K32" i="157"/>
  <c r="K33" i="157"/>
  <c r="K34" i="157"/>
  <c r="K35" i="157"/>
  <c r="K36" i="157"/>
  <c r="K37" i="157"/>
  <c r="K38" i="157"/>
  <c r="K39" i="157"/>
  <c r="K40" i="157"/>
  <c r="K41" i="157"/>
  <c r="K42" i="157"/>
  <c r="K43" i="157"/>
  <c r="K44" i="157"/>
  <c r="K45" i="157"/>
  <c r="K46" i="157"/>
  <c r="K47" i="157"/>
  <c r="K48" i="157"/>
  <c r="K49" i="157"/>
  <c r="K50" i="157"/>
  <c r="K51" i="157"/>
  <c r="K52" i="157"/>
  <c r="K53" i="157"/>
  <c r="K54" i="157"/>
  <c r="K55" i="157"/>
  <c r="K56" i="157"/>
  <c r="K57" i="157"/>
  <c r="K58" i="157"/>
  <c r="K59" i="157"/>
  <c r="K60" i="157"/>
  <c r="K61" i="157"/>
  <c r="K62" i="157"/>
  <c r="K63" i="157"/>
  <c r="K64" i="157"/>
  <c r="K65" i="157"/>
  <c r="K66" i="157"/>
  <c r="K67" i="157"/>
  <c r="K68" i="157"/>
  <c r="K69" i="157"/>
  <c r="K70" i="157"/>
  <c r="K71" i="157"/>
  <c r="K72" i="157"/>
  <c r="K73" i="157"/>
  <c r="K74" i="157"/>
  <c r="K75" i="157"/>
  <c r="K76" i="157"/>
  <c r="K77" i="157"/>
  <c r="K78" i="157"/>
  <c r="K79" i="157"/>
  <c r="K80" i="157"/>
  <c r="K81" i="157"/>
  <c r="K82" i="157"/>
  <c r="K83" i="157"/>
  <c r="K84" i="157"/>
  <c r="K85" i="157"/>
  <c r="K86" i="157"/>
  <c r="K87" i="157"/>
  <c r="K88" i="157"/>
  <c r="K89" i="157"/>
  <c r="K90" i="157"/>
  <c r="K91" i="157"/>
  <c r="K92" i="157"/>
  <c r="K93" i="157"/>
  <c r="K94" i="157"/>
  <c r="K95" i="157"/>
  <c r="K96" i="157"/>
  <c r="K97" i="157"/>
  <c r="K98" i="157"/>
  <c r="K99" i="157"/>
  <c r="K100" i="157"/>
  <c r="K101" i="157"/>
  <c r="K102" i="157"/>
  <c r="K103" i="157"/>
  <c r="K104" i="157"/>
  <c r="K105" i="157"/>
  <c r="K106" i="157"/>
  <c r="K107" i="157"/>
  <c r="K108" i="157"/>
  <c r="K109" i="157"/>
  <c r="K110" i="157"/>
  <c r="K111" i="157"/>
  <c r="K112" i="157"/>
  <c r="K113" i="157"/>
  <c r="K114" i="157"/>
  <c r="K115" i="157"/>
  <c r="K116" i="157"/>
  <c r="K117" i="157"/>
  <c r="K118" i="157"/>
  <c r="K119" i="157"/>
  <c r="K120" i="157"/>
  <c r="K121" i="157"/>
  <c r="K122" i="157"/>
  <c r="K123" i="157"/>
  <c r="K124" i="157"/>
  <c r="K125" i="157"/>
  <c r="K126" i="157"/>
  <c r="K127" i="157"/>
  <c r="K128" i="157"/>
  <c r="K129" i="157"/>
  <c r="K130" i="157"/>
  <c r="K131" i="157"/>
  <c r="K132" i="157"/>
  <c r="K133" i="157"/>
  <c r="K134" i="157"/>
  <c r="K135" i="157"/>
  <c r="K136" i="157"/>
  <c r="K137" i="157"/>
  <c r="K138" i="157"/>
  <c r="K4" i="157"/>
  <c r="K4" i="156" l="1"/>
  <c r="K5" i="155" l="1"/>
  <c r="K6" i="155"/>
  <c r="K7" i="155"/>
  <c r="K8" i="155"/>
  <c r="K9" i="155"/>
  <c r="K10" i="155"/>
  <c r="K11" i="155"/>
  <c r="K12" i="155"/>
  <c r="K13" i="155"/>
  <c r="K14" i="155"/>
  <c r="K15" i="155"/>
  <c r="K16" i="155"/>
  <c r="K17" i="155"/>
  <c r="K18" i="155"/>
  <c r="K19" i="155"/>
  <c r="K20" i="155"/>
  <c r="K21" i="155"/>
  <c r="K22" i="155"/>
  <c r="K23" i="155"/>
  <c r="K24" i="155"/>
  <c r="K25" i="155"/>
  <c r="K26" i="155"/>
  <c r="K27" i="155"/>
  <c r="K28" i="155"/>
  <c r="K29" i="155"/>
  <c r="K30" i="155"/>
  <c r="K31" i="155"/>
  <c r="K32" i="155"/>
  <c r="K33" i="155"/>
  <c r="K34" i="155"/>
  <c r="K35" i="155"/>
  <c r="K36" i="155"/>
  <c r="K37" i="155"/>
  <c r="K38" i="155"/>
  <c r="K39" i="155"/>
  <c r="K40" i="155"/>
  <c r="K41" i="155"/>
  <c r="K42" i="155"/>
  <c r="K43" i="155"/>
  <c r="K44" i="155"/>
  <c r="K45" i="155"/>
  <c r="K46" i="155"/>
  <c r="K47" i="155"/>
  <c r="K48" i="155"/>
  <c r="K49" i="155"/>
  <c r="K50" i="155"/>
  <c r="K51" i="155"/>
  <c r="K52" i="155"/>
  <c r="K53" i="155"/>
  <c r="K54" i="155"/>
  <c r="K55" i="155"/>
  <c r="K56" i="155"/>
  <c r="K57" i="155"/>
  <c r="K58" i="155"/>
  <c r="K59" i="155"/>
  <c r="K60" i="155"/>
  <c r="K61" i="155"/>
  <c r="K62" i="155"/>
  <c r="K63" i="155"/>
  <c r="K64" i="155"/>
  <c r="K65" i="155"/>
  <c r="K66" i="155"/>
  <c r="K67" i="155"/>
  <c r="K68" i="155"/>
  <c r="K69" i="155"/>
  <c r="K70" i="155"/>
  <c r="K71" i="155"/>
  <c r="K72" i="155"/>
  <c r="K73" i="155"/>
  <c r="K74" i="155"/>
  <c r="K75" i="155"/>
  <c r="K76" i="155"/>
  <c r="K77" i="155"/>
  <c r="K78" i="155"/>
  <c r="K79" i="155"/>
  <c r="K80" i="155"/>
  <c r="K81" i="155"/>
  <c r="K82" i="155"/>
  <c r="K83" i="155"/>
  <c r="K84" i="155"/>
  <c r="K85" i="155"/>
  <c r="K86" i="155"/>
  <c r="K87" i="155"/>
  <c r="K88" i="155"/>
  <c r="K89" i="155"/>
  <c r="K90" i="155"/>
  <c r="K91" i="155"/>
  <c r="K92" i="155"/>
  <c r="K93" i="155"/>
  <c r="K94" i="155"/>
  <c r="K95" i="155"/>
  <c r="K96" i="155"/>
  <c r="K97" i="155"/>
  <c r="K98" i="155"/>
  <c r="K99" i="155"/>
  <c r="K100" i="155"/>
  <c r="K101" i="155"/>
  <c r="K102" i="155"/>
  <c r="K103" i="155"/>
  <c r="K104" i="155"/>
  <c r="K105" i="155"/>
  <c r="K106" i="155"/>
  <c r="K107" i="155"/>
  <c r="K108" i="155"/>
  <c r="K109" i="155"/>
  <c r="K110" i="155"/>
  <c r="K111" i="155"/>
  <c r="K112" i="155"/>
  <c r="K113" i="155"/>
  <c r="K114" i="155"/>
  <c r="K115" i="155"/>
  <c r="K116" i="155"/>
  <c r="K117" i="155"/>
  <c r="K118" i="155"/>
  <c r="K119" i="155"/>
  <c r="K120" i="155"/>
  <c r="K121" i="155"/>
  <c r="K122" i="155"/>
  <c r="K123" i="155"/>
  <c r="K124" i="155"/>
  <c r="K125" i="155"/>
  <c r="K126" i="155"/>
  <c r="K127" i="155"/>
  <c r="K128" i="155"/>
  <c r="K129" i="155"/>
  <c r="K130" i="155"/>
  <c r="K131" i="155"/>
  <c r="K132" i="155"/>
  <c r="K133" i="155"/>
  <c r="K134" i="155"/>
  <c r="K135" i="155"/>
  <c r="K136" i="155"/>
  <c r="K137" i="155"/>
  <c r="K138" i="155"/>
  <c r="K4" i="155"/>
  <c r="K4" i="154" l="1"/>
  <c r="K5" i="153" l="1"/>
  <c r="K6" i="153"/>
  <c r="K7" i="153"/>
  <c r="K8" i="153"/>
  <c r="K9" i="153"/>
  <c r="K10" i="153"/>
  <c r="K11" i="153"/>
  <c r="K12" i="153"/>
  <c r="K13" i="153"/>
  <c r="K14" i="153"/>
  <c r="K15" i="153"/>
  <c r="K16" i="153"/>
  <c r="K17" i="153"/>
  <c r="K18" i="153"/>
  <c r="K19" i="153"/>
  <c r="K20" i="153"/>
  <c r="K21" i="153"/>
  <c r="K22" i="153"/>
  <c r="K23" i="153"/>
  <c r="K24" i="153"/>
  <c r="K25" i="153"/>
  <c r="K26" i="153"/>
  <c r="K27" i="153"/>
  <c r="K28" i="153"/>
  <c r="K29" i="153"/>
  <c r="K30" i="153"/>
  <c r="K31" i="153"/>
  <c r="K32" i="153"/>
  <c r="K33" i="153"/>
  <c r="K34" i="153"/>
  <c r="K35" i="153"/>
  <c r="K36" i="153"/>
  <c r="K37" i="153"/>
  <c r="K38" i="153"/>
  <c r="K39" i="153"/>
  <c r="K40" i="153"/>
  <c r="K41" i="153"/>
  <c r="K42" i="153"/>
  <c r="K43" i="153"/>
  <c r="K44" i="153"/>
  <c r="K45" i="153"/>
  <c r="K46" i="153"/>
  <c r="K47" i="153"/>
  <c r="K48" i="153"/>
  <c r="K49" i="153"/>
  <c r="K50" i="153"/>
  <c r="K51" i="153"/>
  <c r="K52" i="153"/>
  <c r="K53" i="153"/>
  <c r="K54" i="153"/>
  <c r="K55" i="153"/>
  <c r="K56" i="153"/>
  <c r="K57" i="153"/>
  <c r="K58" i="153"/>
  <c r="K59" i="153"/>
  <c r="K60" i="153"/>
  <c r="K61" i="153"/>
  <c r="K62" i="153"/>
  <c r="K63" i="153"/>
  <c r="K64" i="153"/>
  <c r="K65" i="153"/>
  <c r="K66" i="153"/>
  <c r="K67" i="153"/>
  <c r="K68" i="153"/>
  <c r="K69" i="153"/>
  <c r="K70" i="153"/>
  <c r="K71" i="153"/>
  <c r="K72" i="153"/>
  <c r="K73" i="153"/>
  <c r="K74" i="153"/>
  <c r="K75" i="153"/>
  <c r="K76" i="153"/>
  <c r="K77" i="153"/>
  <c r="K78" i="153"/>
  <c r="K79" i="153"/>
  <c r="K80" i="153"/>
  <c r="K81" i="153"/>
  <c r="K82" i="153"/>
  <c r="K83" i="153"/>
  <c r="K84" i="153"/>
  <c r="K85" i="153"/>
  <c r="K86" i="153"/>
  <c r="K87" i="153"/>
  <c r="K88" i="153"/>
  <c r="K89" i="153"/>
  <c r="K90" i="153"/>
  <c r="K91" i="153"/>
  <c r="K92" i="153"/>
  <c r="K93" i="153"/>
  <c r="K94" i="153"/>
  <c r="K95" i="153"/>
  <c r="K96" i="153"/>
  <c r="K97" i="153"/>
  <c r="K98" i="153"/>
  <c r="K99" i="153"/>
  <c r="K100" i="153"/>
  <c r="K101" i="153"/>
  <c r="K102" i="153"/>
  <c r="K103" i="153"/>
  <c r="K104" i="153"/>
  <c r="K105" i="153"/>
  <c r="K106" i="153"/>
  <c r="K107" i="153"/>
  <c r="K108" i="153"/>
  <c r="K109" i="153"/>
  <c r="K110" i="153"/>
  <c r="K111" i="153"/>
  <c r="K112" i="153"/>
  <c r="K113" i="153"/>
  <c r="K114" i="153"/>
  <c r="K115" i="153"/>
  <c r="K116" i="153"/>
  <c r="K117" i="153"/>
  <c r="K118" i="153"/>
  <c r="K119" i="153"/>
  <c r="K120" i="153"/>
  <c r="K121" i="153"/>
  <c r="K122" i="153"/>
  <c r="K123" i="153"/>
  <c r="K124" i="153"/>
  <c r="K125" i="153"/>
  <c r="K126" i="153"/>
  <c r="K127" i="153"/>
  <c r="K128" i="153"/>
  <c r="K129" i="153"/>
  <c r="K130" i="153"/>
  <c r="K131" i="153"/>
  <c r="K132" i="153"/>
  <c r="K133" i="153"/>
  <c r="K134" i="153"/>
  <c r="K135" i="153"/>
  <c r="K136" i="153"/>
  <c r="K137" i="153"/>
  <c r="K138" i="153"/>
  <c r="K4" i="153"/>
  <c r="K5" i="152" l="1"/>
  <c r="K6" i="152"/>
  <c r="K7" i="152"/>
  <c r="K8" i="152"/>
  <c r="K9" i="152"/>
  <c r="K10" i="152"/>
  <c r="K11" i="152"/>
  <c r="K12" i="152"/>
  <c r="K13" i="152"/>
  <c r="K14" i="152"/>
  <c r="K15" i="152"/>
  <c r="K16" i="152"/>
  <c r="K17" i="152"/>
  <c r="K18" i="152"/>
  <c r="K19" i="152"/>
  <c r="K20" i="152"/>
  <c r="K21" i="152"/>
  <c r="K22" i="152"/>
  <c r="K23" i="152"/>
  <c r="K24" i="152"/>
  <c r="K25" i="152"/>
  <c r="K26" i="152"/>
  <c r="K27" i="152"/>
  <c r="K28" i="152"/>
  <c r="K29" i="152"/>
  <c r="K30" i="152"/>
  <c r="K31" i="152"/>
  <c r="K32" i="152"/>
  <c r="K33" i="152"/>
  <c r="K34" i="152"/>
  <c r="K35" i="152"/>
  <c r="K36" i="152"/>
  <c r="K37" i="152"/>
  <c r="K38" i="152"/>
  <c r="K39" i="152"/>
  <c r="K40" i="152"/>
  <c r="K41" i="152"/>
  <c r="K42" i="152"/>
  <c r="K43" i="152"/>
  <c r="K44" i="152"/>
  <c r="K45" i="152"/>
  <c r="K46" i="152"/>
  <c r="K47" i="152"/>
  <c r="K48" i="152"/>
  <c r="K49" i="152"/>
  <c r="K50" i="152"/>
  <c r="K51" i="152"/>
  <c r="K52" i="152"/>
  <c r="K53" i="152"/>
  <c r="K54" i="152"/>
  <c r="K55" i="152"/>
  <c r="K56" i="152"/>
  <c r="K57" i="152"/>
  <c r="K58" i="152"/>
  <c r="K59" i="152"/>
  <c r="K60" i="152"/>
  <c r="K61" i="152"/>
  <c r="K62" i="152"/>
  <c r="K63" i="152"/>
  <c r="K64" i="152"/>
  <c r="K65" i="152"/>
  <c r="K66" i="152"/>
  <c r="K67" i="152"/>
  <c r="K68" i="152"/>
  <c r="K69" i="152"/>
  <c r="K70" i="152"/>
  <c r="K71" i="152"/>
  <c r="K72" i="152"/>
  <c r="K73" i="152"/>
  <c r="K74" i="152"/>
  <c r="K75" i="152"/>
  <c r="K76" i="152"/>
  <c r="K77" i="152"/>
  <c r="K78" i="152"/>
  <c r="K79" i="152"/>
  <c r="K80" i="152"/>
  <c r="K81" i="152"/>
  <c r="K82" i="152"/>
  <c r="K83" i="152"/>
  <c r="K84" i="152"/>
  <c r="K85" i="152"/>
  <c r="K86" i="152"/>
  <c r="K87" i="152"/>
  <c r="K88" i="152"/>
  <c r="K89" i="152"/>
  <c r="K90" i="152"/>
  <c r="K91" i="152"/>
  <c r="K92" i="152"/>
  <c r="K93" i="152"/>
  <c r="K94" i="152"/>
  <c r="K95" i="152"/>
  <c r="K96" i="152"/>
  <c r="K97" i="152"/>
  <c r="K98" i="152"/>
  <c r="K99" i="152"/>
  <c r="K100" i="152"/>
  <c r="K101" i="152"/>
  <c r="K102" i="152"/>
  <c r="K103" i="152"/>
  <c r="K104" i="152"/>
  <c r="K105" i="152"/>
  <c r="K106" i="152"/>
  <c r="K107" i="152"/>
  <c r="K108" i="152"/>
  <c r="K109" i="152"/>
  <c r="K110" i="152"/>
  <c r="K111" i="152"/>
  <c r="K112" i="152"/>
  <c r="K113" i="152"/>
  <c r="K114" i="152"/>
  <c r="K115" i="152"/>
  <c r="K116" i="152"/>
  <c r="K117" i="152"/>
  <c r="K118" i="152"/>
  <c r="K119" i="152"/>
  <c r="K120" i="152"/>
  <c r="K121" i="152"/>
  <c r="K122" i="152"/>
  <c r="K123" i="152"/>
  <c r="K124" i="152"/>
  <c r="K125" i="152"/>
  <c r="K126" i="152"/>
  <c r="K127" i="152"/>
  <c r="K128" i="152"/>
  <c r="K129" i="152"/>
  <c r="K130" i="152"/>
  <c r="K131" i="152"/>
  <c r="K132" i="152"/>
  <c r="K133" i="152"/>
  <c r="K134" i="152"/>
  <c r="K135" i="152"/>
  <c r="K136" i="152"/>
  <c r="K137" i="152"/>
  <c r="K138" i="152"/>
  <c r="K4" i="152"/>
  <c r="K5" i="75" l="1"/>
  <c r="K6" i="75"/>
  <c r="K7" i="75"/>
  <c r="K8" i="75"/>
  <c r="K9" i="75"/>
  <c r="K10" i="75"/>
  <c r="K11" i="75"/>
  <c r="K12" i="75"/>
  <c r="K13" i="75"/>
  <c r="K14" i="75"/>
  <c r="K15" i="75"/>
  <c r="K16" i="75"/>
  <c r="K17" i="75"/>
  <c r="K18" i="75"/>
  <c r="K19" i="75"/>
  <c r="K20" i="75"/>
  <c r="K21" i="75"/>
  <c r="K22" i="75"/>
  <c r="K23" i="75"/>
  <c r="K24" i="75"/>
  <c r="K25" i="75"/>
  <c r="K26" i="75"/>
  <c r="K27" i="75"/>
  <c r="K28" i="75"/>
  <c r="K29" i="75"/>
  <c r="K30" i="75"/>
  <c r="K31" i="75"/>
  <c r="K32" i="75"/>
  <c r="K33" i="75"/>
  <c r="K34" i="75"/>
  <c r="K35" i="75"/>
  <c r="K36" i="75"/>
  <c r="K37" i="75"/>
  <c r="K38" i="75"/>
  <c r="K39" i="75"/>
  <c r="K40" i="75"/>
  <c r="K41" i="75"/>
  <c r="K42" i="75"/>
  <c r="K43" i="75"/>
  <c r="K44" i="75"/>
  <c r="K45" i="75"/>
  <c r="K46" i="75"/>
  <c r="K47" i="75"/>
  <c r="K48" i="75"/>
  <c r="K49" i="75"/>
  <c r="K50" i="75"/>
  <c r="K51" i="75"/>
  <c r="K52" i="75"/>
  <c r="K53" i="75"/>
  <c r="K54" i="75"/>
  <c r="K55" i="75"/>
  <c r="K56" i="75"/>
  <c r="K57" i="75"/>
  <c r="K58" i="75"/>
  <c r="K59" i="75"/>
  <c r="K60" i="75"/>
  <c r="K61" i="75"/>
  <c r="K62" i="75"/>
  <c r="K63" i="75"/>
  <c r="K64" i="75"/>
  <c r="K65" i="75"/>
  <c r="K66" i="75"/>
  <c r="K67" i="75"/>
  <c r="K68" i="75"/>
  <c r="K69" i="75"/>
  <c r="K70" i="75"/>
  <c r="K71" i="75"/>
  <c r="K72" i="75"/>
  <c r="K73" i="75"/>
  <c r="K74" i="75"/>
  <c r="K75" i="75"/>
  <c r="K76" i="75"/>
  <c r="K77" i="75"/>
  <c r="K78" i="75"/>
  <c r="K79" i="75"/>
  <c r="K80" i="75"/>
  <c r="K81" i="75"/>
  <c r="K82" i="75"/>
  <c r="K83" i="75"/>
  <c r="K84" i="75"/>
  <c r="K85" i="75"/>
  <c r="K86" i="75"/>
  <c r="K87" i="75"/>
  <c r="K88" i="75"/>
  <c r="K89" i="75"/>
  <c r="K90" i="75"/>
  <c r="K91" i="75"/>
  <c r="K92" i="75"/>
  <c r="K93" i="75"/>
  <c r="K94" i="75"/>
  <c r="K95" i="75"/>
  <c r="K96" i="75"/>
  <c r="K97" i="75"/>
  <c r="K98" i="75"/>
  <c r="K99" i="75"/>
  <c r="K100" i="75"/>
  <c r="K101" i="75"/>
  <c r="K102" i="75"/>
  <c r="K103" i="75"/>
  <c r="K104" i="75"/>
  <c r="K105" i="75"/>
  <c r="K106" i="75"/>
  <c r="K107" i="75"/>
  <c r="K108" i="75"/>
  <c r="K109" i="75"/>
  <c r="K110" i="75"/>
  <c r="K111" i="75"/>
  <c r="K112" i="75"/>
  <c r="K113" i="75"/>
  <c r="K114" i="75"/>
  <c r="K115" i="75"/>
  <c r="K116" i="75"/>
  <c r="K117" i="75"/>
  <c r="K118" i="75"/>
  <c r="K119" i="75"/>
  <c r="K120" i="75"/>
  <c r="K121" i="75"/>
  <c r="K122" i="75"/>
  <c r="K123" i="75"/>
  <c r="K124" i="75"/>
  <c r="K125" i="75"/>
  <c r="K126" i="75"/>
  <c r="K127" i="75"/>
  <c r="K128" i="75"/>
  <c r="K129" i="75"/>
  <c r="K130" i="75"/>
  <c r="K131" i="75"/>
  <c r="K132" i="75"/>
  <c r="K133" i="75"/>
  <c r="K134" i="75"/>
  <c r="K135" i="75"/>
  <c r="K136" i="75"/>
  <c r="K137" i="75"/>
  <c r="K138" i="75"/>
  <c r="K4" i="75"/>
  <c r="J20" i="160" l="1"/>
  <c r="J20" i="75"/>
  <c r="J94" i="151" l="1"/>
  <c r="K94" i="151" s="1"/>
  <c r="J94" i="75"/>
  <c r="M117" i="162" l="1"/>
  <c r="M118" i="162"/>
  <c r="M119" i="162"/>
  <c r="M120" i="162"/>
  <c r="J27" i="151" l="1"/>
  <c r="K27" i="151" s="1"/>
  <c r="K23" i="151"/>
  <c r="J27" i="153"/>
  <c r="J4" i="162" l="1"/>
  <c r="M4" i="162" s="1"/>
  <c r="J5" i="162"/>
  <c r="M5" i="162" s="1"/>
  <c r="J6" i="162"/>
  <c r="M6" i="162" s="1"/>
  <c r="J7" i="162"/>
  <c r="M7" i="162" s="1"/>
  <c r="J8" i="162"/>
  <c r="M8" i="162" s="1"/>
  <c r="J9" i="162"/>
  <c r="M9" i="162" s="1"/>
  <c r="J10" i="162"/>
  <c r="M10" i="162" s="1"/>
  <c r="J11" i="162"/>
  <c r="M11" i="162" s="1"/>
  <c r="J12" i="162"/>
  <c r="M12" i="162" s="1"/>
  <c r="J13" i="162"/>
  <c r="M13" i="162" s="1"/>
  <c r="J14" i="162"/>
  <c r="M14" i="162" s="1"/>
  <c r="J15" i="162"/>
  <c r="M15" i="162" s="1"/>
  <c r="J16" i="162"/>
  <c r="M16" i="162" s="1"/>
  <c r="J17" i="162"/>
  <c r="M17" i="162" s="1"/>
  <c r="J18" i="162"/>
  <c r="M18" i="162" s="1"/>
  <c r="J19" i="162"/>
  <c r="M19" i="162" s="1"/>
  <c r="J20" i="162"/>
  <c r="M20" i="162" s="1"/>
  <c r="J21" i="162"/>
  <c r="M21" i="162" s="1"/>
  <c r="J22" i="162"/>
  <c r="M22" i="162" s="1"/>
  <c r="J23" i="162"/>
  <c r="M23" i="162" s="1"/>
  <c r="J24" i="162"/>
  <c r="M24" i="162" s="1"/>
  <c r="J25" i="162"/>
  <c r="M25" i="162" s="1"/>
  <c r="J26" i="162"/>
  <c r="M26" i="162" s="1"/>
  <c r="J27" i="162"/>
  <c r="M27" i="162" s="1"/>
  <c r="J28" i="162"/>
  <c r="M28" i="162" s="1"/>
  <c r="J29" i="162"/>
  <c r="M29" i="162" s="1"/>
  <c r="J30" i="162"/>
  <c r="M30" i="162" s="1"/>
  <c r="J31" i="162"/>
  <c r="M31" i="162" s="1"/>
  <c r="J32" i="162"/>
  <c r="M32" i="162" s="1"/>
  <c r="J33" i="162"/>
  <c r="M33" i="162" s="1"/>
  <c r="J34" i="162"/>
  <c r="M34" i="162" s="1"/>
  <c r="J35" i="162"/>
  <c r="M35" i="162" s="1"/>
  <c r="J36" i="162"/>
  <c r="M36" i="162" s="1"/>
  <c r="J37" i="162"/>
  <c r="M37" i="162" s="1"/>
  <c r="J38" i="162"/>
  <c r="M38" i="162" s="1"/>
  <c r="J39" i="162"/>
  <c r="M39" i="162" s="1"/>
  <c r="J40" i="162"/>
  <c r="M40" i="162" s="1"/>
  <c r="J41" i="162"/>
  <c r="M41" i="162" s="1"/>
  <c r="J42" i="162"/>
  <c r="M42" i="162" s="1"/>
  <c r="J43" i="162"/>
  <c r="M43" i="162" s="1"/>
  <c r="J44" i="162"/>
  <c r="M44" i="162" s="1"/>
  <c r="J45" i="162"/>
  <c r="M45" i="162" s="1"/>
  <c r="J46" i="162"/>
  <c r="M46" i="162" s="1"/>
  <c r="J47" i="162"/>
  <c r="M47" i="162" s="1"/>
  <c r="J48" i="162"/>
  <c r="M48" i="162" s="1"/>
  <c r="J49" i="162"/>
  <c r="M49" i="162" s="1"/>
  <c r="J50" i="162"/>
  <c r="M50" i="162" s="1"/>
  <c r="J51" i="162"/>
  <c r="M51" i="162" s="1"/>
  <c r="J52" i="162"/>
  <c r="M52" i="162" s="1"/>
  <c r="J53" i="162"/>
  <c r="M53" i="162" s="1"/>
  <c r="J54" i="162"/>
  <c r="M54" i="162" s="1"/>
  <c r="J55" i="162"/>
  <c r="M55" i="162" s="1"/>
  <c r="J56" i="162"/>
  <c r="M56" i="162" s="1"/>
  <c r="J57" i="162"/>
  <c r="M57" i="162" s="1"/>
  <c r="J58" i="162"/>
  <c r="M58" i="162" s="1"/>
  <c r="J59" i="162"/>
  <c r="M59" i="162" s="1"/>
  <c r="J60" i="162"/>
  <c r="M60" i="162" s="1"/>
  <c r="J61" i="162"/>
  <c r="M61" i="162" s="1"/>
  <c r="J62" i="162"/>
  <c r="M62" i="162" s="1"/>
  <c r="J63" i="162"/>
  <c r="M63" i="162" s="1"/>
  <c r="J64" i="162"/>
  <c r="M64" i="162" s="1"/>
  <c r="J65" i="162"/>
  <c r="M65" i="162" s="1"/>
  <c r="J66" i="162"/>
  <c r="M66" i="162" s="1"/>
  <c r="J67" i="162"/>
  <c r="M67" i="162" s="1"/>
  <c r="J68" i="162"/>
  <c r="M68" i="162" s="1"/>
  <c r="J69" i="162"/>
  <c r="M69" i="162" s="1"/>
  <c r="J70" i="162"/>
  <c r="M70" i="162" s="1"/>
  <c r="J71" i="162"/>
  <c r="M71" i="162" s="1"/>
  <c r="J72" i="162"/>
  <c r="M72" i="162" s="1"/>
  <c r="J73" i="162"/>
  <c r="M73" i="162" s="1"/>
  <c r="J74" i="162"/>
  <c r="M74" i="162" s="1"/>
  <c r="J75" i="162"/>
  <c r="M75" i="162" s="1"/>
  <c r="J76" i="162"/>
  <c r="M76" i="162" s="1"/>
  <c r="J77" i="162"/>
  <c r="M77" i="162" s="1"/>
  <c r="J78" i="162"/>
  <c r="M78" i="162" s="1"/>
  <c r="J79" i="162"/>
  <c r="M79" i="162" s="1"/>
  <c r="J80" i="162"/>
  <c r="M80" i="162" s="1"/>
  <c r="J81" i="162"/>
  <c r="M81" i="162" s="1"/>
  <c r="J82" i="162"/>
  <c r="M82" i="162" s="1"/>
  <c r="J83" i="162"/>
  <c r="M83" i="162" s="1"/>
  <c r="J84" i="162"/>
  <c r="M84" i="162" s="1"/>
  <c r="J85" i="162"/>
  <c r="M85" i="162" s="1"/>
  <c r="J86" i="162"/>
  <c r="M86" i="162" s="1"/>
  <c r="J87" i="162"/>
  <c r="M87" i="162" s="1"/>
  <c r="J88" i="162"/>
  <c r="M88" i="162" s="1"/>
  <c r="J89" i="162"/>
  <c r="M89" i="162" s="1"/>
  <c r="J90" i="162"/>
  <c r="M90" i="162" s="1"/>
  <c r="J91" i="162"/>
  <c r="M91" i="162" s="1"/>
  <c r="J92" i="162"/>
  <c r="M92" i="162" s="1"/>
  <c r="J93" i="162"/>
  <c r="M93" i="162" s="1"/>
  <c r="J94" i="162"/>
  <c r="M94" i="162" s="1"/>
  <c r="J95" i="162"/>
  <c r="M95" i="162" s="1"/>
  <c r="J96" i="162"/>
  <c r="M96" i="162" s="1"/>
  <c r="J97" i="162"/>
  <c r="M97" i="162" s="1"/>
  <c r="J98" i="162"/>
  <c r="M98" i="162" s="1"/>
  <c r="J99" i="162"/>
  <c r="M99" i="162" s="1"/>
  <c r="J100" i="162"/>
  <c r="M100" i="162" s="1"/>
  <c r="J101" i="162"/>
  <c r="M101" i="162" s="1"/>
  <c r="J102" i="162"/>
  <c r="M102" i="162" s="1"/>
  <c r="J103" i="162"/>
  <c r="M103" i="162" s="1"/>
  <c r="J104" i="162"/>
  <c r="M104" i="162" s="1"/>
  <c r="J105" i="162"/>
  <c r="M105" i="162" s="1"/>
  <c r="J106" i="162"/>
  <c r="M106" i="162" s="1"/>
  <c r="J107" i="162"/>
  <c r="M107" i="162" s="1"/>
  <c r="J108" i="162"/>
  <c r="M108" i="162" s="1"/>
  <c r="J109" i="162"/>
  <c r="M109" i="162" s="1"/>
  <c r="J110" i="162"/>
  <c r="M110" i="162" s="1"/>
  <c r="J111" i="162"/>
  <c r="M111" i="162" s="1"/>
  <c r="J112" i="162"/>
  <c r="M112" i="162" s="1"/>
  <c r="J113" i="162"/>
  <c r="M113" i="162" s="1"/>
  <c r="J114" i="162"/>
  <c r="M114" i="162" s="1"/>
  <c r="J115" i="162"/>
  <c r="M115" i="162" s="1"/>
  <c r="J116" i="162"/>
  <c r="M116" i="162" s="1"/>
  <c r="J121" i="162"/>
  <c r="M121" i="162" s="1"/>
  <c r="J122" i="162"/>
  <c r="M122" i="162" s="1"/>
  <c r="J123" i="162"/>
  <c r="M123" i="162" s="1"/>
  <c r="J124" i="162"/>
  <c r="M124" i="162" s="1"/>
  <c r="J125" i="162"/>
  <c r="M125" i="162" s="1"/>
  <c r="J126" i="162"/>
  <c r="M126" i="162" s="1"/>
  <c r="J127" i="162"/>
  <c r="M127" i="162" s="1"/>
  <c r="J128" i="162"/>
  <c r="M128" i="162" s="1"/>
  <c r="J129" i="162"/>
  <c r="M129" i="162" s="1"/>
  <c r="J130" i="162"/>
  <c r="M130" i="162" s="1"/>
  <c r="J131" i="162"/>
  <c r="M131" i="162" s="1"/>
  <c r="J132" i="162"/>
  <c r="M132" i="162" s="1"/>
  <c r="J133" i="162"/>
  <c r="M133" i="162" s="1"/>
  <c r="J134" i="162"/>
  <c r="M134" i="162" s="1"/>
  <c r="J135" i="162"/>
  <c r="M135" i="162" s="1"/>
  <c r="J136" i="162"/>
  <c r="M136" i="162" s="1"/>
  <c r="J137" i="162"/>
  <c r="M137" i="162" s="1"/>
  <c r="J3" i="162"/>
  <c r="M3" i="162" s="1"/>
  <c r="L138" i="161"/>
  <c r="L137" i="161"/>
  <c r="L136" i="161"/>
  <c r="L135" i="161"/>
  <c r="L134" i="161"/>
  <c r="L133" i="161"/>
  <c r="L132" i="161"/>
  <c r="L131" i="161"/>
  <c r="L130" i="161"/>
  <c r="L129" i="161"/>
  <c r="L128" i="161"/>
  <c r="L127" i="161"/>
  <c r="L126" i="161"/>
  <c r="L125" i="161"/>
  <c r="L124" i="161"/>
  <c r="L123" i="161"/>
  <c r="L122" i="161"/>
  <c r="L121" i="161"/>
  <c r="L120" i="161"/>
  <c r="L119" i="161"/>
  <c r="L118" i="161"/>
  <c r="L117" i="161"/>
  <c r="L116" i="161"/>
  <c r="L115" i="161"/>
  <c r="L114" i="161"/>
  <c r="L113" i="161"/>
  <c r="L112" i="161"/>
  <c r="L111" i="161"/>
  <c r="L110" i="161"/>
  <c r="L109" i="161"/>
  <c r="L108" i="161"/>
  <c r="L107" i="161"/>
  <c r="L106" i="161"/>
  <c r="L105" i="161"/>
  <c r="L104" i="161"/>
  <c r="L103" i="161"/>
  <c r="L102" i="161"/>
  <c r="L101" i="161"/>
  <c r="L100" i="161"/>
  <c r="L99" i="161"/>
  <c r="L98" i="161"/>
  <c r="L97" i="161"/>
  <c r="L96" i="161"/>
  <c r="L95" i="161"/>
  <c r="L94" i="161"/>
  <c r="L93" i="161"/>
  <c r="L92" i="161"/>
  <c r="L91" i="161"/>
  <c r="L90" i="161"/>
  <c r="L89" i="161"/>
  <c r="L88" i="161"/>
  <c r="L87" i="161"/>
  <c r="L86" i="161"/>
  <c r="L85" i="161"/>
  <c r="L84" i="161"/>
  <c r="L83" i="161"/>
  <c r="L82" i="161"/>
  <c r="L81" i="161"/>
  <c r="L80" i="161"/>
  <c r="L79" i="161"/>
  <c r="L78" i="161"/>
  <c r="L77" i="161"/>
  <c r="L76" i="161"/>
  <c r="L75" i="161"/>
  <c r="L74" i="161"/>
  <c r="L73" i="161"/>
  <c r="L72" i="161"/>
  <c r="L71" i="161"/>
  <c r="L70" i="161"/>
  <c r="L69" i="161"/>
  <c r="L68" i="161"/>
  <c r="L67" i="161"/>
  <c r="L66" i="161"/>
  <c r="L65" i="161"/>
  <c r="L64" i="161"/>
  <c r="L63" i="161"/>
  <c r="L62" i="161"/>
  <c r="L61" i="161"/>
  <c r="L60" i="161"/>
  <c r="L59" i="161"/>
  <c r="L58" i="161"/>
  <c r="L57" i="161"/>
  <c r="L56" i="161"/>
  <c r="L55" i="161"/>
  <c r="L54" i="161"/>
  <c r="L53" i="161"/>
  <c r="L52" i="161"/>
  <c r="L51" i="161"/>
  <c r="L50" i="161"/>
  <c r="L49" i="161"/>
  <c r="L48" i="161"/>
  <c r="L47" i="161"/>
  <c r="L46" i="161"/>
  <c r="L45" i="161"/>
  <c r="L44" i="161"/>
  <c r="L43" i="161"/>
  <c r="L42" i="161"/>
  <c r="L41" i="161"/>
  <c r="L40" i="161"/>
  <c r="L39" i="161"/>
  <c r="L38" i="161"/>
  <c r="L37" i="161"/>
  <c r="L36" i="161"/>
  <c r="L35" i="161"/>
  <c r="L34" i="161"/>
  <c r="L33" i="161"/>
  <c r="L32" i="161"/>
  <c r="L31" i="161"/>
  <c r="L30" i="161"/>
  <c r="L29" i="161"/>
  <c r="L28" i="161"/>
  <c r="L27" i="161"/>
  <c r="L26" i="161"/>
  <c r="L25" i="161"/>
  <c r="L24" i="161"/>
  <c r="L23" i="161"/>
  <c r="L22" i="161"/>
  <c r="L21" i="161"/>
  <c r="L20" i="161"/>
  <c r="L19" i="161"/>
  <c r="L18" i="161"/>
  <c r="L17" i="161"/>
  <c r="L16" i="161"/>
  <c r="L15" i="161"/>
  <c r="L14" i="161"/>
  <c r="L13" i="161"/>
  <c r="L12" i="161"/>
  <c r="L11" i="161"/>
  <c r="L10" i="161"/>
  <c r="L9" i="161"/>
  <c r="L8" i="161"/>
  <c r="L7" i="161"/>
  <c r="L6" i="161"/>
  <c r="L5" i="161"/>
  <c r="L4" i="161"/>
  <c r="K138" i="160"/>
  <c r="L138" i="160" s="1"/>
  <c r="L137" i="160"/>
  <c r="K137" i="160"/>
  <c r="K136" i="160"/>
  <c r="L136" i="160" s="1"/>
  <c r="K135" i="160"/>
  <c r="L135" i="160" s="1"/>
  <c r="K134" i="160"/>
  <c r="L134" i="160" s="1"/>
  <c r="K133" i="160"/>
  <c r="L133" i="160" s="1"/>
  <c r="K132" i="160"/>
  <c r="L132" i="160" s="1"/>
  <c r="K131" i="160"/>
  <c r="L131" i="160" s="1"/>
  <c r="K130" i="160"/>
  <c r="L130" i="160" s="1"/>
  <c r="L129" i="160"/>
  <c r="K129" i="160"/>
  <c r="K128" i="160"/>
  <c r="L128" i="160" s="1"/>
  <c r="K127" i="160"/>
  <c r="L127" i="160" s="1"/>
  <c r="K126" i="160"/>
  <c r="L126" i="160" s="1"/>
  <c r="K125" i="160"/>
  <c r="L125" i="160" s="1"/>
  <c r="K124" i="160"/>
  <c r="L124" i="160" s="1"/>
  <c r="K123" i="160"/>
  <c r="L123" i="160" s="1"/>
  <c r="K122" i="160"/>
  <c r="L122" i="160" s="1"/>
  <c r="L121" i="160"/>
  <c r="K121" i="160"/>
  <c r="K120" i="160"/>
  <c r="L120" i="160" s="1"/>
  <c r="K119" i="160"/>
  <c r="L119" i="160" s="1"/>
  <c r="K118" i="160"/>
  <c r="L118" i="160" s="1"/>
  <c r="K117" i="160"/>
  <c r="L117" i="160" s="1"/>
  <c r="K116" i="160"/>
  <c r="L116" i="160" s="1"/>
  <c r="K115" i="160"/>
  <c r="L115" i="160" s="1"/>
  <c r="K114" i="160"/>
  <c r="L114" i="160" s="1"/>
  <c r="L113" i="160"/>
  <c r="K113" i="160"/>
  <c r="K112" i="160"/>
  <c r="L112" i="160" s="1"/>
  <c r="K111" i="160"/>
  <c r="L111" i="160" s="1"/>
  <c r="K110" i="160"/>
  <c r="L110" i="160" s="1"/>
  <c r="K109" i="160"/>
  <c r="L109" i="160" s="1"/>
  <c r="K108" i="160"/>
  <c r="L108" i="160" s="1"/>
  <c r="K107" i="160"/>
  <c r="L107" i="160" s="1"/>
  <c r="K106" i="160"/>
  <c r="L106" i="160" s="1"/>
  <c r="L105" i="160"/>
  <c r="K105" i="160"/>
  <c r="K104" i="160"/>
  <c r="L104" i="160" s="1"/>
  <c r="K103" i="160"/>
  <c r="L103" i="160" s="1"/>
  <c r="K102" i="160"/>
  <c r="L102" i="160" s="1"/>
  <c r="K101" i="160"/>
  <c r="L101" i="160" s="1"/>
  <c r="K100" i="160"/>
  <c r="L100" i="160" s="1"/>
  <c r="K99" i="160"/>
  <c r="L99" i="160" s="1"/>
  <c r="K98" i="160"/>
  <c r="L98" i="160" s="1"/>
  <c r="L97" i="160"/>
  <c r="K97" i="160"/>
  <c r="K96" i="160"/>
  <c r="L96" i="160" s="1"/>
  <c r="K95" i="160"/>
  <c r="L95" i="160" s="1"/>
  <c r="K94" i="160"/>
  <c r="L94" i="160" s="1"/>
  <c r="K93" i="160"/>
  <c r="L93" i="160" s="1"/>
  <c r="K92" i="160"/>
  <c r="L92" i="160" s="1"/>
  <c r="K91" i="160"/>
  <c r="L91" i="160" s="1"/>
  <c r="K90" i="160"/>
  <c r="L90" i="160" s="1"/>
  <c r="L89" i="160"/>
  <c r="K89" i="160"/>
  <c r="K88" i="160"/>
  <c r="L88" i="160" s="1"/>
  <c r="K87" i="160"/>
  <c r="L87" i="160" s="1"/>
  <c r="K86" i="160"/>
  <c r="L86" i="160" s="1"/>
  <c r="K85" i="160"/>
  <c r="L85" i="160" s="1"/>
  <c r="K84" i="160"/>
  <c r="L84" i="160" s="1"/>
  <c r="K83" i="160"/>
  <c r="L83" i="160" s="1"/>
  <c r="K82" i="160"/>
  <c r="L82" i="160" s="1"/>
  <c r="L81" i="160"/>
  <c r="K81" i="160"/>
  <c r="K80" i="160"/>
  <c r="L80" i="160" s="1"/>
  <c r="K79" i="160"/>
  <c r="L79" i="160" s="1"/>
  <c r="K78" i="160"/>
  <c r="L78" i="160" s="1"/>
  <c r="K77" i="160"/>
  <c r="L77" i="160" s="1"/>
  <c r="K76" i="160"/>
  <c r="L76" i="160" s="1"/>
  <c r="K75" i="160"/>
  <c r="L75" i="160" s="1"/>
  <c r="K74" i="160"/>
  <c r="L74" i="160" s="1"/>
  <c r="L73" i="160"/>
  <c r="K73" i="160"/>
  <c r="K72" i="160"/>
  <c r="L72" i="160" s="1"/>
  <c r="K71" i="160"/>
  <c r="L71" i="160" s="1"/>
  <c r="K70" i="160"/>
  <c r="L70" i="160" s="1"/>
  <c r="K69" i="160"/>
  <c r="L69" i="160" s="1"/>
  <c r="K68" i="160"/>
  <c r="L68" i="160" s="1"/>
  <c r="K67" i="160"/>
  <c r="L67" i="160" s="1"/>
  <c r="K66" i="160"/>
  <c r="L66" i="160" s="1"/>
  <c r="L65" i="160"/>
  <c r="K65" i="160"/>
  <c r="K64" i="160"/>
  <c r="L64" i="160" s="1"/>
  <c r="K63" i="160"/>
  <c r="L63" i="160" s="1"/>
  <c r="K62" i="160"/>
  <c r="L62" i="160" s="1"/>
  <c r="K61" i="160"/>
  <c r="L61" i="160" s="1"/>
  <c r="K60" i="160"/>
  <c r="L60" i="160" s="1"/>
  <c r="K59" i="160"/>
  <c r="L59" i="160" s="1"/>
  <c r="K58" i="160"/>
  <c r="L58" i="160" s="1"/>
  <c r="L57" i="160"/>
  <c r="K57" i="160"/>
  <c r="K56" i="160"/>
  <c r="L56" i="160" s="1"/>
  <c r="K55" i="160"/>
  <c r="L55" i="160" s="1"/>
  <c r="K54" i="160"/>
  <c r="L54" i="160" s="1"/>
  <c r="K53" i="160"/>
  <c r="L53" i="160" s="1"/>
  <c r="K52" i="160"/>
  <c r="L52" i="160" s="1"/>
  <c r="K51" i="160"/>
  <c r="L51" i="160" s="1"/>
  <c r="K50" i="160"/>
  <c r="L50" i="160" s="1"/>
  <c r="L49" i="160"/>
  <c r="K49" i="160"/>
  <c r="K48" i="160"/>
  <c r="L48" i="160" s="1"/>
  <c r="K47" i="160"/>
  <c r="L47" i="160" s="1"/>
  <c r="K46" i="160"/>
  <c r="L46" i="160" s="1"/>
  <c r="K45" i="160"/>
  <c r="L45" i="160" s="1"/>
  <c r="K44" i="160"/>
  <c r="L44" i="160" s="1"/>
  <c r="K43" i="160"/>
  <c r="L43" i="160" s="1"/>
  <c r="K42" i="160"/>
  <c r="L42" i="160" s="1"/>
  <c r="L41" i="160"/>
  <c r="K41" i="160"/>
  <c r="K40" i="160"/>
  <c r="L40" i="160" s="1"/>
  <c r="K39" i="160"/>
  <c r="L39" i="160" s="1"/>
  <c r="K38" i="160"/>
  <c r="L38" i="160" s="1"/>
  <c r="K37" i="160"/>
  <c r="L37" i="160" s="1"/>
  <c r="K36" i="160"/>
  <c r="L36" i="160" s="1"/>
  <c r="K35" i="160"/>
  <c r="L35" i="160" s="1"/>
  <c r="K34" i="160"/>
  <c r="L34" i="160" s="1"/>
  <c r="L33" i="160"/>
  <c r="K33" i="160"/>
  <c r="K32" i="160"/>
  <c r="L32" i="160" s="1"/>
  <c r="K31" i="160"/>
  <c r="L31" i="160" s="1"/>
  <c r="K30" i="160"/>
  <c r="L30" i="160" s="1"/>
  <c r="K29" i="160"/>
  <c r="L29" i="160" s="1"/>
  <c r="K28" i="160"/>
  <c r="L28" i="160" s="1"/>
  <c r="K27" i="160"/>
  <c r="L27" i="160" s="1"/>
  <c r="K26" i="160"/>
  <c r="L26" i="160" s="1"/>
  <c r="L25" i="160"/>
  <c r="K25" i="160"/>
  <c r="K24" i="160"/>
  <c r="L24" i="160" s="1"/>
  <c r="K23" i="160"/>
  <c r="L23" i="160" s="1"/>
  <c r="K22" i="160"/>
  <c r="L22" i="160" s="1"/>
  <c r="K21" i="160"/>
  <c r="L21" i="160" s="1"/>
  <c r="K20" i="160"/>
  <c r="L20" i="160" s="1"/>
  <c r="K19" i="160"/>
  <c r="L19" i="160" s="1"/>
  <c r="K18" i="160"/>
  <c r="L18" i="160" s="1"/>
  <c r="L17" i="160"/>
  <c r="K17" i="160"/>
  <c r="K16" i="160"/>
  <c r="L16" i="160" s="1"/>
  <c r="K15" i="160"/>
  <c r="L15" i="160" s="1"/>
  <c r="K14" i="160"/>
  <c r="L14" i="160" s="1"/>
  <c r="K13" i="160"/>
  <c r="L13" i="160" s="1"/>
  <c r="K12" i="160"/>
  <c r="L12" i="160" s="1"/>
  <c r="K11" i="160"/>
  <c r="L11" i="160" s="1"/>
  <c r="K10" i="160"/>
  <c r="L10" i="160" s="1"/>
  <c r="L9" i="160"/>
  <c r="K9" i="160"/>
  <c r="K8" i="160"/>
  <c r="L8" i="160" s="1"/>
  <c r="K7" i="160"/>
  <c r="L7" i="160" s="1"/>
  <c r="K6" i="160"/>
  <c r="L6" i="160" s="1"/>
  <c r="K5" i="160"/>
  <c r="L5" i="160" s="1"/>
  <c r="K4" i="160"/>
  <c r="L4" i="160" s="1"/>
  <c r="K138" i="159"/>
  <c r="L138" i="159" s="1"/>
  <c r="K137" i="159"/>
  <c r="L137" i="159" s="1"/>
  <c r="K136" i="159"/>
  <c r="L136" i="159" s="1"/>
  <c r="K135" i="159"/>
  <c r="L135" i="159" s="1"/>
  <c r="K134" i="159"/>
  <c r="L134" i="159" s="1"/>
  <c r="K133" i="159"/>
  <c r="L133" i="159" s="1"/>
  <c r="K132" i="159"/>
  <c r="L132" i="159" s="1"/>
  <c r="K131" i="159"/>
  <c r="L131" i="159" s="1"/>
  <c r="K130" i="159"/>
  <c r="L130" i="159" s="1"/>
  <c r="K129" i="159"/>
  <c r="L129" i="159" s="1"/>
  <c r="K128" i="159"/>
  <c r="L128" i="159" s="1"/>
  <c r="K127" i="159"/>
  <c r="L127" i="159" s="1"/>
  <c r="K126" i="159"/>
  <c r="L126" i="159" s="1"/>
  <c r="K125" i="159"/>
  <c r="L125" i="159" s="1"/>
  <c r="K124" i="159"/>
  <c r="L124" i="159" s="1"/>
  <c r="K123" i="159"/>
  <c r="L123" i="159" s="1"/>
  <c r="K122" i="159"/>
  <c r="L122" i="159" s="1"/>
  <c r="K121" i="159"/>
  <c r="L121" i="159" s="1"/>
  <c r="K120" i="159"/>
  <c r="L120" i="159" s="1"/>
  <c r="K119" i="159"/>
  <c r="L119" i="159" s="1"/>
  <c r="K118" i="159"/>
  <c r="L118" i="159" s="1"/>
  <c r="K117" i="159"/>
  <c r="L117" i="159" s="1"/>
  <c r="K116" i="159"/>
  <c r="L116" i="159" s="1"/>
  <c r="K115" i="159"/>
  <c r="L115" i="159" s="1"/>
  <c r="K114" i="159"/>
  <c r="L114" i="159" s="1"/>
  <c r="K113" i="159"/>
  <c r="L113" i="159" s="1"/>
  <c r="K112" i="159"/>
  <c r="L112" i="159" s="1"/>
  <c r="K111" i="159"/>
  <c r="L111" i="159" s="1"/>
  <c r="K110" i="159"/>
  <c r="L110" i="159" s="1"/>
  <c r="K109" i="159"/>
  <c r="L109" i="159" s="1"/>
  <c r="K108" i="159"/>
  <c r="L108" i="159" s="1"/>
  <c r="K107" i="159"/>
  <c r="L107" i="159" s="1"/>
  <c r="K106" i="159"/>
  <c r="L106" i="159" s="1"/>
  <c r="K105" i="159"/>
  <c r="L105" i="159" s="1"/>
  <c r="K104" i="159"/>
  <c r="L104" i="159" s="1"/>
  <c r="K103" i="159"/>
  <c r="L103" i="159" s="1"/>
  <c r="K102" i="159"/>
  <c r="L102" i="159" s="1"/>
  <c r="K101" i="159"/>
  <c r="L101" i="159" s="1"/>
  <c r="K100" i="159"/>
  <c r="L100" i="159" s="1"/>
  <c r="K99" i="159"/>
  <c r="L99" i="159" s="1"/>
  <c r="K98" i="159"/>
  <c r="L98" i="159" s="1"/>
  <c r="K97" i="159"/>
  <c r="L97" i="159" s="1"/>
  <c r="K96" i="159"/>
  <c r="L96" i="159" s="1"/>
  <c r="K95" i="159"/>
  <c r="L95" i="159" s="1"/>
  <c r="K94" i="159"/>
  <c r="L94" i="159" s="1"/>
  <c r="K93" i="159"/>
  <c r="L93" i="159" s="1"/>
  <c r="K92" i="159"/>
  <c r="L92" i="159" s="1"/>
  <c r="K91" i="159"/>
  <c r="L91" i="159" s="1"/>
  <c r="K90" i="159"/>
  <c r="L90" i="159" s="1"/>
  <c r="K89" i="159"/>
  <c r="L89" i="159" s="1"/>
  <c r="K88" i="159"/>
  <c r="L88" i="159" s="1"/>
  <c r="K87" i="159"/>
  <c r="L87" i="159" s="1"/>
  <c r="K86" i="159"/>
  <c r="L86" i="159" s="1"/>
  <c r="K85" i="159"/>
  <c r="L85" i="159" s="1"/>
  <c r="K84" i="159"/>
  <c r="L84" i="159" s="1"/>
  <c r="K83" i="159"/>
  <c r="L83" i="159" s="1"/>
  <c r="K82" i="159"/>
  <c r="L82" i="159" s="1"/>
  <c r="K81" i="159"/>
  <c r="L81" i="159" s="1"/>
  <c r="K80" i="159"/>
  <c r="L80" i="159" s="1"/>
  <c r="K79" i="159"/>
  <c r="L79" i="159" s="1"/>
  <c r="K78" i="159"/>
  <c r="L78" i="159" s="1"/>
  <c r="K77" i="159"/>
  <c r="L77" i="159" s="1"/>
  <c r="K76" i="159"/>
  <c r="L76" i="159" s="1"/>
  <c r="K75" i="159"/>
  <c r="L75" i="159" s="1"/>
  <c r="K74" i="159"/>
  <c r="L74" i="159" s="1"/>
  <c r="K73" i="159"/>
  <c r="L73" i="159" s="1"/>
  <c r="K72" i="159"/>
  <c r="L72" i="159" s="1"/>
  <c r="K71" i="159"/>
  <c r="L71" i="159" s="1"/>
  <c r="K70" i="159"/>
  <c r="L70" i="159" s="1"/>
  <c r="K69" i="159"/>
  <c r="L69" i="159" s="1"/>
  <c r="K68" i="159"/>
  <c r="L68" i="159" s="1"/>
  <c r="K67" i="159"/>
  <c r="L67" i="159" s="1"/>
  <c r="K66" i="159"/>
  <c r="L66" i="159" s="1"/>
  <c r="K65" i="159"/>
  <c r="L65" i="159" s="1"/>
  <c r="K64" i="159"/>
  <c r="L64" i="159" s="1"/>
  <c r="K63" i="159"/>
  <c r="L63" i="159" s="1"/>
  <c r="K62" i="159"/>
  <c r="L62" i="159" s="1"/>
  <c r="K61" i="159"/>
  <c r="L61" i="159" s="1"/>
  <c r="K60" i="159"/>
  <c r="L60" i="159" s="1"/>
  <c r="K59" i="159"/>
  <c r="L59" i="159" s="1"/>
  <c r="K58" i="159"/>
  <c r="L58" i="159" s="1"/>
  <c r="K57" i="159"/>
  <c r="L57" i="159" s="1"/>
  <c r="K56" i="159"/>
  <c r="L56" i="159" s="1"/>
  <c r="K55" i="159"/>
  <c r="L55" i="159" s="1"/>
  <c r="K54" i="159"/>
  <c r="L54" i="159" s="1"/>
  <c r="K53" i="159"/>
  <c r="L53" i="159" s="1"/>
  <c r="K52" i="159"/>
  <c r="L52" i="159" s="1"/>
  <c r="K51" i="159"/>
  <c r="L51" i="159" s="1"/>
  <c r="K50" i="159"/>
  <c r="L50" i="159" s="1"/>
  <c r="K49" i="159"/>
  <c r="L49" i="159" s="1"/>
  <c r="K48" i="159"/>
  <c r="L48" i="159" s="1"/>
  <c r="K47" i="159"/>
  <c r="L47" i="159" s="1"/>
  <c r="K46" i="159"/>
  <c r="L46" i="159" s="1"/>
  <c r="K45" i="159"/>
  <c r="L45" i="159" s="1"/>
  <c r="K44" i="159"/>
  <c r="L44" i="159" s="1"/>
  <c r="K43" i="159"/>
  <c r="L43" i="159" s="1"/>
  <c r="K42" i="159"/>
  <c r="L42" i="159" s="1"/>
  <c r="K41" i="159"/>
  <c r="L41" i="159" s="1"/>
  <c r="K40" i="159"/>
  <c r="L40" i="159" s="1"/>
  <c r="K39" i="159"/>
  <c r="L39" i="159" s="1"/>
  <c r="K38" i="159"/>
  <c r="L38" i="159" s="1"/>
  <c r="K37" i="159"/>
  <c r="L37" i="159" s="1"/>
  <c r="K36" i="159"/>
  <c r="L36" i="159" s="1"/>
  <c r="K35" i="159"/>
  <c r="L35" i="159" s="1"/>
  <c r="K34" i="159"/>
  <c r="L34" i="159" s="1"/>
  <c r="K33" i="159"/>
  <c r="L33" i="159" s="1"/>
  <c r="K32" i="159"/>
  <c r="L32" i="159" s="1"/>
  <c r="K31" i="159"/>
  <c r="L31" i="159" s="1"/>
  <c r="K30" i="159"/>
  <c r="L30" i="159" s="1"/>
  <c r="K29" i="159"/>
  <c r="L29" i="159" s="1"/>
  <c r="K28" i="159"/>
  <c r="L28" i="159" s="1"/>
  <c r="K27" i="159"/>
  <c r="L27" i="159" s="1"/>
  <c r="K26" i="159"/>
  <c r="L26" i="159" s="1"/>
  <c r="K25" i="159"/>
  <c r="L25" i="159" s="1"/>
  <c r="K24" i="159"/>
  <c r="L24" i="159" s="1"/>
  <c r="K23" i="159"/>
  <c r="L23" i="159" s="1"/>
  <c r="K22" i="159"/>
  <c r="L22" i="159" s="1"/>
  <c r="K21" i="159"/>
  <c r="L21" i="159" s="1"/>
  <c r="K20" i="159"/>
  <c r="L20" i="159" s="1"/>
  <c r="K19" i="159"/>
  <c r="L19" i="159" s="1"/>
  <c r="K18" i="159"/>
  <c r="L18" i="159" s="1"/>
  <c r="K17" i="159"/>
  <c r="L17" i="159" s="1"/>
  <c r="K16" i="159"/>
  <c r="L16" i="159" s="1"/>
  <c r="K15" i="159"/>
  <c r="L15" i="159" s="1"/>
  <c r="K14" i="159"/>
  <c r="L14" i="159" s="1"/>
  <c r="K13" i="159"/>
  <c r="L13" i="159" s="1"/>
  <c r="K12" i="159"/>
  <c r="L12" i="159" s="1"/>
  <c r="K11" i="159"/>
  <c r="L11" i="159" s="1"/>
  <c r="K10" i="159"/>
  <c r="L10" i="159" s="1"/>
  <c r="K9" i="159"/>
  <c r="L9" i="159" s="1"/>
  <c r="K8" i="159"/>
  <c r="L8" i="159" s="1"/>
  <c r="K7" i="159"/>
  <c r="L7" i="159" s="1"/>
  <c r="K6" i="159"/>
  <c r="L6" i="159" s="1"/>
  <c r="K5" i="159"/>
  <c r="L5" i="159" s="1"/>
  <c r="L4" i="159"/>
  <c r="K138" i="158"/>
  <c r="L138" i="158" s="1"/>
  <c r="K137" i="158"/>
  <c r="L137" i="158" s="1"/>
  <c r="K136" i="158"/>
  <c r="L136" i="158" s="1"/>
  <c r="K135" i="158"/>
  <c r="L135" i="158" s="1"/>
  <c r="K134" i="158"/>
  <c r="L134" i="158" s="1"/>
  <c r="K133" i="158"/>
  <c r="L133" i="158" s="1"/>
  <c r="K132" i="158"/>
  <c r="L132" i="158" s="1"/>
  <c r="K131" i="158"/>
  <c r="L131" i="158" s="1"/>
  <c r="L130" i="158"/>
  <c r="K130" i="158"/>
  <c r="K129" i="158"/>
  <c r="L129" i="158" s="1"/>
  <c r="K128" i="158"/>
  <c r="L128" i="158" s="1"/>
  <c r="K127" i="158"/>
  <c r="L127" i="158" s="1"/>
  <c r="K126" i="158"/>
  <c r="L126" i="158" s="1"/>
  <c r="K125" i="158"/>
  <c r="L125" i="158" s="1"/>
  <c r="K124" i="158"/>
  <c r="L124" i="158" s="1"/>
  <c r="K123" i="158"/>
  <c r="L123" i="158" s="1"/>
  <c r="K122" i="158"/>
  <c r="L122" i="158" s="1"/>
  <c r="K121" i="158"/>
  <c r="L121" i="158" s="1"/>
  <c r="K120" i="158"/>
  <c r="L120" i="158" s="1"/>
  <c r="K119" i="158"/>
  <c r="L119" i="158" s="1"/>
  <c r="K118" i="158"/>
  <c r="L118" i="158" s="1"/>
  <c r="K117" i="158"/>
  <c r="L117" i="158" s="1"/>
  <c r="K116" i="158"/>
  <c r="L116" i="158" s="1"/>
  <c r="K115" i="158"/>
  <c r="L115" i="158" s="1"/>
  <c r="L114" i="158"/>
  <c r="K114" i="158"/>
  <c r="K113" i="158"/>
  <c r="L113" i="158" s="1"/>
  <c r="K112" i="158"/>
  <c r="L112" i="158" s="1"/>
  <c r="K111" i="158"/>
  <c r="L111" i="158" s="1"/>
  <c r="K110" i="158"/>
  <c r="L110" i="158" s="1"/>
  <c r="K109" i="158"/>
  <c r="L109" i="158" s="1"/>
  <c r="K108" i="158"/>
  <c r="L108" i="158" s="1"/>
  <c r="K107" i="158"/>
  <c r="L107" i="158" s="1"/>
  <c r="K106" i="158"/>
  <c r="L106" i="158" s="1"/>
  <c r="K105" i="158"/>
  <c r="L105" i="158" s="1"/>
  <c r="K104" i="158"/>
  <c r="L104" i="158" s="1"/>
  <c r="K103" i="158"/>
  <c r="L103" i="158" s="1"/>
  <c r="K102" i="158"/>
  <c r="L102" i="158" s="1"/>
  <c r="K101" i="158"/>
  <c r="L101" i="158" s="1"/>
  <c r="K100" i="158"/>
  <c r="L100" i="158" s="1"/>
  <c r="K99" i="158"/>
  <c r="L99" i="158" s="1"/>
  <c r="L98" i="158"/>
  <c r="K98" i="158"/>
  <c r="K97" i="158"/>
  <c r="L97" i="158" s="1"/>
  <c r="K96" i="158"/>
  <c r="L96" i="158" s="1"/>
  <c r="K95" i="158"/>
  <c r="L95" i="158" s="1"/>
  <c r="K94" i="158"/>
  <c r="L94" i="158" s="1"/>
  <c r="K93" i="158"/>
  <c r="L93" i="158" s="1"/>
  <c r="K92" i="158"/>
  <c r="L92" i="158" s="1"/>
  <c r="K91" i="158"/>
  <c r="L91" i="158" s="1"/>
  <c r="K90" i="158"/>
  <c r="L90" i="158" s="1"/>
  <c r="K89" i="158"/>
  <c r="L89" i="158" s="1"/>
  <c r="K88" i="158"/>
  <c r="L88" i="158" s="1"/>
  <c r="K87" i="158"/>
  <c r="L87" i="158" s="1"/>
  <c r="K86" i="158"/>
  <c r="L86" i="158" s="1"/>
  <c r="K85" i="158"/>
  <c r="L85" i="158" s="1"/>
  <c r="K84" i="158"/>
  <c r="L84" i="158" s="1"/>
  <c r="K83" i="158"/>
  <c r="L83" i="158" s="1"/>
  <c r="L82" i="158"/>
  <c r="K82" i="158"/>
  <c r="K81" i="158"/>
  <c r="L81" i="158" s="1"/>
  <c r="K80" i="158"/>
  <c r="L80" i="158" s="1"/>
  <c r="K79" i="158"/>
  <c r="L79" i="158" s="1"/>
  <c r="K78" i="158"/>
  <c r="L78" i="158" s="1"/>
  <c r="K77" i="158"/>
  <c r="L77" i="158" s="1"/>
  <c r="K76" i="158"/>
  <c r="L76" i="158" s="1"/>
  <c r="K75" i="158"/>
  <c r="L75" i="158" s="1"/>
  <c r="K74" i="158"/>
  <c r="L74" i="158" s="1"/>
  <c r="K73" i="158"/>
  <c r="L73" i="158" s="1"/>
  <c r="K72" i="158"/>
  <c r="L72" i="158" s="1"/>
  <c r="K71" i="158"/>
  <c r="L71" i="158" s="1"/>
  <c r="K70" i="158"/>
  <c r="L70" i="158" s="1"/>
  <c r="K69" i="158"/>
  <c r="L69" i="158" s="1"/>
  <c r="K68" i="158"/>
  <c r="L68" i="158" s="1"/>
  <c r="K67" i="158"/>
  <c r="L67" i="158" s="1"/>
  <c r="L66" i="158"/>
  <c r="K66" i="158"/>
  <c r="K65" i="158"/>
  <c r="L65" i="158" s="1"/>
  <c r="K64" i="158"/>
  <c r="L64" i="158" s="1"/>
  <c r="K63" i="158"/>
  <c r="L63" i="158" s="1"/>
  <c r="K62" i="158"/>
  <c r="L62" i="158" s="1"/>
  <c r="K61" i="158"/>
  <c r="L61" i="158" s="1"/>
  <c r="K60" i="158"/>
  <c r="L60" i="158" s="1"/>
  <c r="K59" i="158"/>
  <c r="L59" i="158" s="1"/>
  <c r="K58" i="158"/>
  <c r="L58" i="158" s="1"/>
  <c r="K57" i="158"/>
  <c r="L57" i="158" s="1"/>
  <c r="K56" i="158"/>
  <c r="L56" i="158" s="1"/>
  <c r="K55" i="158"/>
  <c r="L55" i="158" s="1"/>
  <c r="K54" i="158"/>
  <c r="L54" i="158" s="1"/>
  <c r="K53" i="158"/>
  <c r="L53" i="158" s="1"/>
  <c r="K52" i="158"/>
  <c r="L52" i="158" s="1"/>
  <c r="K51" i="158"/>
  <c r="L51" i="158" s="1"/>
  <c r="L50" i="158"/>
  <c r="K50" i="158"/>
  <c r="K49" i="158"/>
  <c r="L49" i="158" s="1"/>
  <c r="K48" i="158"/>
  <c r="L48" i="158" s="1"/>
  <c r="K47" i="158"/>
  <c r="L47" i="158" s="1"/>
  <c r="K46" i="158"/>
  <c r="L46" i="158" s="1"/>
  <c r="K45" i="158"/>
  <c r="L45" i="158" s="1"/>
  <c r="K44" i="158"/>
  <c r="L44" i="158" s="1"/>
  <c r="K43" i="158"/>
  <c r="L43" i="158" s="1"/>
  <c r="K42" i="158"/>
  <c r="L42" i="158" s="1"/>
  <c r="K41" i="158"/>
  <c r="L41" i="158" s="1"/>
  <c r="K40" i="158"/>
  <c r="L40" i="158" s="1"/>
  <c r="K39" i="158"/>
  <c r="L39" i="158" s="1"/>
  <c r="K38" i="158"/>
  <c r="L38" i="158" s="1"/>
  <c r="K37" i="158"/>
  <c r="L37" i="158" s="1"/>
  <c r="K36" i="158"/>
  <c r="L36" i="158" s="1"/>
  <c r="K35" i="158"/>
  <c r="L35" i="158" s="1"/>
  <c r="L34" i="158"/>
  <c r="K34" i="158"/>
  <c r="K33" i="158"/>
  <c r="L33" i="158" s="1"/>
  <c r="K32" i="158"/>
  <c r="L32" i="158" s="1"/>
  <c r="K31" i="158"/>
  <c r="L31" i="158" s="1"/>
  <c r="K30" i="158"/>
  <c r="L30" i="158" s="1"/>
  <c r="K29" i="158"/>
  <c r="L29" i="158" s="1"/>
  <c r="K28" i="158"/>
  <c r="L28" i="158" s="1"/>
  <c r="K27" i="158"/>
  <c r="L27" i="158" s="1"/>
  <c r="K26" i="158"/>
  <c r="L26" i="158" s="1"/>
  <c r="K25" i="158"/>
  <c r="L25" i="158" s="1"/>
  <c r="K24" i="158"/>
  <c r="L24" i="158" s="1"/>
  <c r="K23" i="158"/>
  <c r="L23" i="158" s="1"/>
  <c r="K22" i="158"/>
  <c r="L22" i="158" s="1"/>
  <c r="K21" i="158"/>
  <c r="L21" i="158" s="1"/>
  <c r="K20" i="158"/>
  <c r="L20" i="158" s="1"/>
  <c r="K19" i="158"/>
  <c r="L19" i="158" s="1"/>
  <c r="L18" i="158"/>
  <c r="K18" i="158"/>
  <c r="K17" i="158"/>
  <c r="L17" i="158" s="1"/>
  <c r="K16" i="158"/>
  <c r="L16" i="158" s="1"/>
  <c r="K15" i="158"/>
  <c r="L15" i="158" s="1"/>
  <c r="K14" i="158"/>
  <c r="L14" i="158" s="1"/>
  <c r="K13" i="158"/>
  <c r="L13" i="158" s="1"/>
  <c r="K12" i="158"/>
  <c r="L12" i="158" s="1"/>
  <c r="K11" i="158"/>
  <c r="L11" i="158" s="1"/>
  <c r="K10" i="158"/>
  <c r="L10" i="158" s="1"/>
  <c r="K9" i="158"/>
  <c r="L9" i="158" s="1"/>
  <c r="K8" i="158"/>
  <c r="L8" i="158" s="1"/>
  <c r="K7" i="158"/>
  <c r="L7" i="158" s="1"/>
  <c r="K6" i="158"/>
  <c r="L6" i="158" s="1"/>
  <c r="K5" i="158"/>
  <c r="L5" i="158" s="1"/>
  <c r="L4" i="158"/>
  <c r="L138" i="157"/>
  <c r="L137" i="157"/>
  <c r="L136" i="157"/>
  <c r="L135" i="157"/>
  <c r="L134" i="157"/>
  <c r="L133" i="157"/>
  <c r="L132" i="157"/>
  <c r="L131" i="157"/>
  <c r="L130" i="157"/>
  <c r="L129" i="157"/>
  <c r="L128" i="157"/>
  <c r="L127" i="157"/>
  <c r="L126" i="157"/>
  <c r="L125" i="157"/>
  <c r="L124" i="157"/>
  <c r="L123" i="157"/>
  <c r="L122" i="157"/>
  <c r="L121" i="157"/>
  <c r="L120" i="157"/>
  <c r="L119" i="157"/>
  <c r="L118" i="157"/>
  <c r="L117" i="157"/>
  <c r="L116" i="157"/>
  <c r="L115" i="157"/>
  <c r="L114" i="157"/>
  <c r="L113" i="157"/>
  <c r="L112" i="157"/>
  <c r="L111" i="157"/>
  <c r="L110" i="157"/>
  <c r="L109" i="157"/>
  <c r="L108" i="157"/>
  <c r="L107" i="157"/>
  <c r="L106" i="157"/>
  <c r="L105" i="157"/>
  <c r="L104" i="157"/>
  <c r="L103" i="157"/>
  <c r="L102" i="157"/>
  <c r="L101" i="157"/>
  <c r="L100" i="157"/>
  <c r="L99" i="157"/>
  <c r="L98" i="157"/>
  <c r="L97" i="157"/>
  <c r="L96" i="157"/>
  <c r="L95" i="157"/>
  <c r="L94" i="157"/>
  <c r="L93" i="157"/>
  <c r="L92" i="157"/>
  <c r="L91" i="157"/>
  <c r="L90" i="157"/>
  <c r="L89" i="157"/>
  <c r="L88" i="157"/>
  <c r="L87" i="157"/>
  <c r="L86" i="157"/>
  <c r="L85" i="157"/>
  <c r="L84" i="157"/>
  <c r="L83" i="157"/>
  <c r="L82" i="157"/>
  <c r="L81" i="157"/>
  <c r="L80" i="157"/>
  <c r="L79" i="157"/>
  <c r="L78" i="157"/>
  <c r="L77" i="157"/>
  <c r="L76" i="157"/>
  <c r="L75" i="157"/>
  <c r="L74" i="157"/>
  <c r="L73" i="157"/>
  <c r="L72" i="157"/>
  <c r="L71" i="157"/>
  <c r="L70" i="157"/>
  <c r="L69" i="157"/>
  <c r="L68" i="157"/>
  <c r="L67" i="157"/>
  <c r="L66" i="157"/>
  <c r="L65" i="157"/>
  <c r="L64" i="157"/>
  <c r="L63" i="157"/>
  <c r="L62" i="157"/>
  <c r="L61" i="157"/>
  <c r="L60" i="157"/>
  <c r="L59" i="157"/>
  <c r="L58" i="157"/>
  <c r="L57" i="157"/>
  <c r="L56" i="157"/>
  <c r="L55" i="157"/>
  <c r="L54" i="157"/>
  <c r="L53" i="157"/>
  <c r="L52" i="157"/>
  <c r="L51" i="157"/>
  <c r="L50" i="157"/>
  <c r="L49" i="157"/>
  <c r="L48" i="157"/>
  <c r="L47" i="157"/>
  <c r="L46" i="157"/>
  <c r="L45" i="157"/>
  <c r="L44" i="157"/>
  <c r="L43" i="157"/>
  <c r="L42" i="157"/>
  <c r="L41" i="157"/>
  <c r="L40" i="157"/>
  <c r="L39" i="157"/>
  <c r="L38" i="157"/>
  <c r="L37" i="157"/>
  <c r="L36" i="157"/>
  <c r="L35" i="157"/>
  <c r="L34" i="157"/>
  <c r="L33" i="157"/>
  <c r="L32" i="157"/>
  <c r="L31" i="157"/>
  <c r="L30" i="157"/>
  <c r="L29" i="157"/>
  <c r="L28" i="157"/>
  <c r="L27" i="157"/>
  <c r="L26" i="157"/>
  <c r="L25" i="157"/>
  <c r="L24" i="157"/>
  <c r="L23" i="157"/>
  <c r="L22" i="157"/>
  <c r="L21" i="157"/>
  <c r="L20" i="157"/>
  <c r="L19" i="157"/>
  <c r="L18" i="157"/>
  <c r="L17" i="157"/>
  <c r="L16" i="157"/>
  <c r="L15" i="157"/>
  <c r="L14" i="157"/>
  <c r="L13" i="157"/>
  <c r="L12" i="157"/>
  <c r="L11" i="157"/>
  <c r="L10" i="157"/>
  <c r="L9" i="157"/>
  <c r="L8" i="157"/>
  <c r="L7" i="157"/>
  <c r="L6" i="157"/>
  <c r="L5" i="157"/>
  <c r="L4" i="157"/>
  <c r="K138" i="156"/>
  <c r="L138" i="156" s="1"/>
  <c r="K137" i="156"/>
  <c r="L137" i="156" s="1"/>
  <c r="K136" i="156"/>
  <c r="L136" i="156" s="1"/>
  <c r="K135" i="156"/>
  <c r="L135" i="156" s="1"/>
  <c r="K134" i="156"/>
  <c r="L134" i="156" s="1"/>
  <c r="K133" i="156"/>
  <c r="L133" i="156" s="1"/>
  <c r="K132" i="156"/>
  <c r="L132" i="156" s="1"/>
  <c r="K131" i="156"/>
  <c r="L131" i="156" s="1"/>
  <c r="K130" i="156"/>
  <c r="L130" i="156" s="1"/>
  <c r="K129" i="156"/>
  <c r="L129" i="156" s="1"/>
  <c r="K128" i="156"/>
  <c r="L128" i="156" s="1"/>
  <c r="K127" i="156"/>
  <c r="L127" i="156" s="1"/>
  <c r="K126" i="156"/>
  <c r="L126" i="156" s="1"/>
  <c r="K125" i="156"/>
  <c r="L125" i="156" s="1"/>
  <c r="K124" i="156"/>
  <c r="L124" i="156" s="1"/>
  <c r="K123" i="156"/>
  <c r="L123" i="156" s="1"/>
  <c r="K122" i="156"/>
  <c r="L122" i="156" s="1"/>
  <c r="K121" i="156"/>
  <c r="L121" i="156" s="1"/>
  <c r="K120" i="156"/>
  <c r="L120" i="156" s="1"/>
  <c r="K119" i="156"/>
  <c r="L119" i="156" s="1"/>
  <c r="K118" i="156"/>
  <c r="L118" i="156" s="1"/>
  <c r="K117" i="156"/>
  <c r="L117" i="156" s="1"/>
  <c r="K116" i="156"/>
  <c r="L116" i="156" s="1"/>
  <c r="K115" i="156"/>
  <c r="L115" i="156" s="1"/>
  <c r="K114" i="156"/>
  <c r="L114" i="156" s="1"/>
  <c r="K113" i="156"/>
  <c r="L113" i="156" s="1"/>
  <c r="K112" i="156"/>
  <c r="L112" i="156" s="1"/>
  <c r="K111" i="156"/>
  <c r="L111" i="156" s="1"/>
  <c r="K110" i="156"/>
  <c r="L110" i="156" s="1"/>
  <c r="K109" i="156"/>
  <c r="L109" i="156" s="1"/>
  <c r="K108" i="156"/>
  <c r="L108" i="156" s="1"/>
  <c r="K107" i="156"/>
  <c r="L107" i="156" s="1"/>
  <c r="K106" i="156"/>
  <c r="L106" i="156" s="1"/>
  <c r="K105" i="156"/>
  <c r="L105" i="156" s="1"/>
  <c r="K104" i="156"/>
  <c r="L104" i="156" s="1"/>
  <c r="K103" i="156"/>
  <c r="L103" i="156" s="1"/>
  <c r="K102" i="156"/>
  <c r="L102" i="156" s="1"/>
  <c r="K101" i="156"/>
  <c r="L101" i="156" s="1"/>
  <c r="K100" i="156"/>
  <c r="L100" i="156" s="1"/>
  <c r="K99" i="156"/>
  <c r="L99" i="156" s="1"/>
  <c r="K98" i="156"/>
  <c r="L98" i="156" s="1"/>
  <c r="K97" i="156"/>
  <c r="L97" i="156" s="1"/>
  <c r="K96" i="156"/>
  <c r="L96" i="156" s="1"/>
  <c r="K95" i="156"/>
  <c r="L95" i="156" s="1"/>
  <c r="K94" i="156"/>
  <c r="L94" i="156" s="1"/>
  <c r="K93" i="156"/>
  <c r="L93" i="156" s="1"/>
  <c r="K92" i="156"/>
  <c r="L92" i="156" s="1"/>
  <c r="K91" i="156"/>
  <c r="L91" i="156" s="1"/>
  <c r="K90" i="156"/>
  <c r="L90" i="156" s="1"/>
  <c r="K89" i="156"/>
  <c r="L89" i="156" s="1"/>
  <c r="K88" i="156"/>
  <c r="L88" i="156" s="1"/>
  <c r="K87" i="156"/>
  <c r="L87" i="156" s="1"/>
  <c r="K86" i="156"/>
  <c r="L86" i="156" s="1"/>
  <c r="K85" i="156"/>
  <c r="L85" i="156" s="1"/>
  <c r="K84" i="156"/>
  <c r="L84" i="156" s="1"/>
  <c r="K83" i="156"/>
  <c r="L83" i="156" s="1"/>
  <c r="K82" i="156"/>
  <c r="L82" i="156" s="1"/>
  <c r="K81" i="156"/>
  <c r="L81" i="156" s="1"/>
  <c r="K80" i="156"/>
  <c r="L80" i="156" s="1"/>
  <c r="K79" i="156"/>
  <c r="L79" i="156" s="1"/>
  <c r="K78" i="156"/>
  <c r="L78" i="156" s="1"/>
  <c r="K77" i="156"/>
  <c r="L77" i="156" s="1"/>
  <c r="K76" i="156"/>
  <c r="L76" i="156" s="1"/>
  <c r="K75" i="156"/>
  <c r="L75" i="156" s="1"/>
  <c r="K74" i="156"/>
  <c r="L74" i="156" s="1"/>
  <c r="K73" i="156"/>
  <c r="L73" i="156" s="1"/>
  <c r="K72" i="156"/>
  <c r="L72" i="156" s="1"/>
  <c r="K71" i="156"/>
  <c r="L71" i="156" s="1"/>
  <c r="K70" i="156"/>
  <c r="L70" i="156" s="1"/>
  <c r="K69" i="156"/>
  <c r="L69" i="156" s="1"/>
  <c r="K68" i="156"/>
  <c r="L68" i="156" s="1"/>
  <c r="K67" i="156"/>
  <c r="L67" i="156" s="1"/>
  <c r="K66" i="156"/>
  <c r="L66" i="156" s="1"/>
  <c r="K65" i="156"/>
  <c r="L65" i="156" s="1"/>
  <c r="K64" i="156"/>
  <c r="L64" i="156" s="1"/>
  <c r="K63" i="156"/>
  <c r="L63" i="156" s="1"/>
  <c r="K62" i="156"/>
  <c r="L62" i="156" s="1"/>
  <c r="K61" i="156"/>
  <c r="L61" i="156" s="1"/>
  <c r="K60" i="156"/>
  <c r="L60" i="156" s="1"/>
  <c r="K59" i="156"/>
  <c r="L59" i="156" s="1"/>
  <c r="K58" i="156"/>
  <c r="L58" i="156" s="1"/>
  <c r="K57" i="156"/>
  <c r="L57" i="156" s="1"/>
  <c r="K56" i="156"/>
  <c r="L56" i="156" s="1"/>
  <c r="K55" i="156"/>
  <c r="L55" i="156" s="1"/>
  <c r="K54" i="156"/>
  <c r="L54" i="156" s="1"/>
  <c r="K53" i="156"/>
  <c r="L53" i="156" s="1"/>
  <c r="K52" i="156"/>
  <c r="L52" i="156" s="1"/>
  <c r="K51" i="156"/>
  <c r="L51" i="156" s="1"/>
  <c r="K50" i="156"/>
  <c r="L50" i="156" s="1"/>
  <c r="K49" i="156"/>
  <c r="L49" i="156" s="1"/>
  <c r="K48" i="156"/>
  <c r="L48" i="156" s="1"/>
  <c r="K47" i="156"/>
  <c r="L47" i="156" s="1"/>
  <c r="K46" i="156"/>
  <c r="L46" i="156" s="1"/>
  <c r="K45" i="156"/>
  <c r="L45" i="156" s="1"/>
  <c r="K44" i="156"/>
  <c r="L44" i="156" s="1"/>
  <c r="K43" i="156"/>
  <c r="L43" i="156" s="1"/>
  <c r="K42" i="156"/>
  <c r="L42" i="156" s="1"/>
  <c r="K41" i="156"/>
  <c r="L41" i="156" s="1"/>
  <c r="K40" i="156"/>
  <c r="L40" i="156" s="1"/>
  <c r="K39" i="156"/>
  <c r="L39" i="156" s="1"/>
  <c r="K38" i="156"/>
  <c r="L38" i="156" s="1"/>
  <c r="K37" i="156"/>
  <c r="L37" i="156" s="1"/>
  <c r="K36" i="156"/>
  <c r="L36" i="156" s="1"/>
  <c r="K35" i="156"/>
  <c r="L35" i="156" s="1"/>
  <c r="K34" i="156"/>
  <c r="L34" i="156" s="1"/>
  <c r="K33" i="156"/>
  <c r="L33" i="156" s="1"/>
  <c r="K32" i="156"/>
  <c r="L32" i="156" s="1"/>
  <c r="K31" i="156"/>
  <c r="L31" i="156" s="1"/>
  <c r="K30" i="156"/>
  <c r="L30" i="156" s="1"/>
  <c r="K29" i="156"/>
  <c r="L29" i="156" s="1"/>
  <c r="K28" i="156"/>
  <c r="L28" i="156" s="1"/>
  <c r="K27" i="156"/>
  <c r="L27" i="156" s="1"/>
  <c r="K26" i="156"/>
  <c r="L26" i="156" s="1"/>
  <c r="K25" i="156"/>
  <c r="L25" i="156" s="1"/>
  <c r="K24" i="156"/>
  <c r="L24" i="156" s="1"/>
  <c r="K23" i="156"/>
  <c r="L23" i="156" s="1"/>
  <c r="K22" i="156"/>
  <c r="L22" i="156" s="1"/>
  <c r="K21" i="156"/>
  <c r="L21" i="156" s="1"/>
  <c r="K20" i="156"/>
  <c r="L20" i="156" s="1"/>
  <c r="K19" i="156"/>
  <c r="L19" i="156" s="1"/>
  <c r="K18" i="156"/>
  <c r="L18" i="156" s="1"/>
  <c r="K17" i="156"/>
  <c r="L17" i="156" s="1"/>
  <c r="K16" i="156"/>
  <c r="L16" i="156" s="1"/>
  <c r="K15" i="156"/>
  <c r="L15" i="156" s="1"/>
  <c r="K14" i="156"/>
  <c r="L14" i="156" s="1"/>
  <c r="K13" i="156"/>
  <c r="L13" i="156" s="1"/>
  <c r="K12" i="156"/>
  <c r="L12" i="156" s="1"/>
  <c r="K11" i="156"/>
  <c r="L11" i="156" s="1"/>
  <c r="K10" i="156"/>
  <c r="L10" i="156" s="1"/>
  <c r="K9" i="156"/>
  <c r="L9" i="156" s="1"/>
  <c r="K8" i="156"/>
  <c r="L8" i="156" s="1"/>
  <c r="K7" i="156"/>
  <c r="L7" i="156" s="1"/>
  <c r="K6" i="156"/>
  <c r="L6" i="156" s="1"/>
  <c r="K5" i="156"/>
  <c r="L5" i="156" s="1"/>
  <c r="L4" i="156"/>
  <c r="L138" i="155"/>
  <c r="L137" i="155"/>
  <c r="L136" i="155"/>
  <c r="L135" i="155"/>
  <c r="L134" i="155"/>
  <c r="L133" i="155"/>
  <c r="L132" i="155"/>
  <c r="L131" i="155"/>
  <c r="L130" i="155"/>
  <c r="L129" i="155"/>
  <c r="L128" i="155"/>
  <c r="L127" i="155"/>
  <c r="L126" i="155"/>
  <c r="L125" i="155"/>
  <c r="L124" i="155"/>
  <c r="L123" i="155"/>
  <c r="L122" i="155"/>
  <c r="L121" i="155"/>
  <c r="L120" i="155"/>
  <c r="L119" i="155"/>
  <c r="L118" i="155"/>
  <c r="L117" i="155"/>
  <c r="L116" i="155"/>
  <c r="L115" i="155"/>
  <c r="L114" i="155"/>
  <c r="L113" i="155"/>
  <c r="L112" i="155"/>
  <c r="L111" i="155"/>
  <c r="L110" i="155"/>
  <c r="L109" i="155"/>
  <c r="L108" i="155"/>
  <c r="L107" i="155"/>
  <c r="L106" i="155"/>
  <c r="L105" i="155"/>
  <c r="L104" i="155"/>
  <c r="L103" i="155"/>
  <c r="L102" i="155"/>
  <c r="L101" i="155"/>
  <c r="L100" i="155"/>
  <c r="L99" i="155"/>
  <c r="L98" i="155"/>
  <c r="L97" i="155"/>
  <c r="L96" i="155"/>
  <c r="L95" i="155"/>
  <c r="L94" i="155"/>
  <c r="L93" i="155"/>
  <c r="L92" i="155"/>
  <c r="L91" i="155"/>
  <c r="L90" i="155"/>
  <c r="L89" i="155"/>
  <c r="L88" i="155"/>
  <c r="L87" i="155"/>
  <c r="L86" i="155"/>
  <c r="L85" i="155"/>
  <c r="L84" i="155"/>
  <c r="L83" i="155"/>
  <c r="L82" i="155"/>
  <c r="L81" i="155"/>
  <c r="L80" i="155"/>
  <c r="L79" i="155"/>
  <c r="L78" i="155"/>
  <c r="L77" i="155"/>
  <c r="L76" i="155"/>
  <c r="L75" i="155"/>
  <c r="L74" i="155"/>
  <c r="L73" i="155"/>
  <c r="L72" i="155"/>
  <c r="L71" i="155"/>
  <c r="L70" i="155"/>
  <c r="L69" i="155"/>
  <c r="L68" i="155"/>
  <c r="L67" i="155"/>
  <c r="L66" i="155"/>
  <c r="L65" i="155"/>
  <c r="L64" i="155"/>
  <c r="L63" i="155"/>
  <c r="L62" i="155"/>
  <c r="L61" i="155"/>
  <c r="L60" i="155"/>
  <c r="L59" i="155"/>
  <c r="L58" i="155"/>
  <c r="L57" i="155"/>
  <c r="L56" i="155"/>
  <c r="L55" i="155"/>
  <c r="L54" i="155"/>
  <c r="L53" i="155"/>
  <c r="L52" i="155"/>
  <c r="L51" i="155"/>
  <c r="L50" i="155"/>
  <c r="L49" i="155"/>
  <c r="L48" i="155"/>
  <c r="L47" i="155"/>
  <c r="L46" i="155"/>
  <c r="L45" i="155"/>
  <c r="L44" i="155"/>
  <c r="L43" i="155"/>
  <c r="L42" i="155"/>
  <c r="L41" i="155"/>
  <c r="L40" i="155"/>
  <c r="L39" i="155"/>
  <c r="L38" i="155"/>
  <c r="L37" i="155"/>
  <c r="L36" i="155"/>
  <c r="L35" i="155"/>
  <c r="L34" i="155"/>
  <c r="L33" i="155"/>
  <c r="L32" i="155"/>
  <c r="L31" i="155"/>
  <c r="L30" i="155"/>
  <c r="L29" i="155"/>
  <c r="L28" i="155"/>
  <c r="L27" i="155"/>
  <c r="L26" i="155"/>
  <c r="L25" i="155"/>
  <c r="L24" i="155"/>
  <c r="L23" i="155"/>
  <c r="L22" i="155"/>
  <c r="L21" i="155"/>
  <c r="L20" i="155"/>
  <c r="L19" i="155"/>
  <c r="L18" i="155"/>
  <c r="L17" i="155"/>
  <c r="L16" i="155"/>
  <c r="L15" i="155"/>
  <c r="L14" i="155"/>
  <c r="L13" i="155"/>
  <c r="L12" i="155"/>
  <c r="L11" i="155"/>
  <c r="L10" i="155"/>
  <c r="L9" i="155"/>
  <c r="L8" i="155"/>
  <c r="L7" i="155"/>
  <c r="L6" i="155"/>
  <c r="L5" i="155"/>
  <c r="L4" i="155"/>
  <c r="K138" i="154"/>
  <c r="L138" i="154" s="1"/>
  <c r="K137" i="154"/>
  <c r="L137" i="154" s="1"/>
  <c r="K136" i="154"/>
  <c r="L136" i="154" s="1"/>
  <c r="K135" i="154"/>
  <c r="L135" i="154" s="1"/>
  <c r="K134" i="154"/>
  <c r="L134" i="154" s="1"/>
  <c r="K133" i="154"/>
  <c r="L133" i="154" s="1"/>
  <c r="K132" i="154"/>
  <c r="L132" i="154" s="1"/>
  <c r="K131" i="154"/>
  <c r="L131" i="154" s="1"/>
  <c r="K130" i="154"/>
  <c r="L130" i="154" s="1"/>
  <c r="K129" i="154"/>
  <c r="L129" i="154" s="1"/>
  <c r="K128" i="154"/>
  <c r="L128" i="154" s="1"/>
  <c r="K127" i="154"/>
  <c r="L127" i="154" s="1"/>
  <c r="K126" i="154"/>
  <c r="L126" i="154" s="1"/>
  <c r="K125" i="154"/>
  <c r="L125" i="154" s="1"/>
  <c r="K124" i="154"/>
  <c r="L124" i="154" s="1"/>
  <c r="K123" i="154"/>
  <c r="L123" i="154" s="1"/>
  <c r="K122" i="154"/>
  <c r="L122" i="154" s="1"/>
  <c r="K121" i="154"/>
  <c r="L121" i="154" s="1"/>
  <c r="K120" i="154"/>
  <c r="L120" i="154" s="1"/>
  <c r="K119" i="154"/>
  <c r="L119" i="154" s="1"/>
  <c r="K118" i="154"/>
  <c r="L118" i="154" s="1"/>
  <c r="K117" i="154"/>
  <c r="L117" i="154" s="1"/>
  <c r="L116" i="154"/>
  <c r="K116" i="154"/>
  <c r="K115" i="154"/>
  <c r="L115" i="154" s="1"/>
  <c r="K114" i="154"/>
  <c r="L114" i="154" s="1"/>
  <c r="K113" i="154"/>
  <c r="L113" i="154" s="1"/>
  <c r="K112" i="154"/>
  <c r="L112" i="154" s="1"/>
  <c r="K111" i="154"/>
  <c r="L111" i="154" s="1"/>
  <c r="K110" i="154"/>
  <c r="L110" i="154" s="1"/>
  <c r="K109" i="154"/>
  <c r="L109" i="154" s="1"/>
  <c r="K108" i="154"/>
  <c r="L108" i="154" s="1"/>
  <c r="K107" i="154"/>
  <c r="L107" i="154" s="1"/>
  <c r="K106" i="154"/>
  <c r="L106" i="154" s="1"/>
  <c r="K105" i="154"/>
  <c r="L105" i="154" s="1"/>
  <c r="K104" i="154"/>
  <c r="L104" i="154" s="1"/>
  <c r="K103" i="154"/>
  <c r="L103" i="154" s="1"/>
  <c r="K102" i="154"/>
  <c r="L102" i="154" s="1"/>
  <c r="K101" i="154"/>
  <c r="L101" i="154" s="1"/>
  <c r="K100" i="154"/>
  <c r="L100" i="154" s="1"/>
  <c r="K99" i="154"/>
  <c r="L99" i="154" s="1"/>
  <c r="K98" i="154"/>
  <c r="L98" i="154" s="1"/>
  <c r="K97" i="154"/>
  <c r="L97" i="154" s="1"/>
  <c r="K96" i="154"/>
  <c r="L96" i="154" s="1"/>
  <c r="K95" i="154"/>
  <c r="L95" i="154" s="1"/>
  <c r="K94" i="154"/>
  <c r="L94" i="154" s="1"/>
  <c r="K93" i="154"/>
  <c r="L93" i="154" s="1"/>
  <c r="K92" i="154"/>
  <c r="L92" i="154" s="1"/>
  <c r="K91" i="154"/>
  <c r="L91" i="154" s="1"/>
  <c r="K90" i="154"/>
  <c r="L90" i="154" s="1"/>
  <c r="K89" i="154"/>
  <c r="L89" i="154" s="1"/>
  <c r="K88" i="154"/>
  <c r="L88" i="154" s="1"/>
  <c r="K87" i="154"/>
  <c r="L87" i="154" s="1"/>
  <c r="K86" i="154"/>
  <c r="L86" i="154" s="1"/>
  <c r="K85" i="154"/>
  <c r="L85" i="154" s="1"/>
  <c r="L84" i="154"/>
  <c r="K84" i="154"/>
  <c r="K83" i="154"/>
  <c r="L83" i="154" s="1"/>
  <c r="K82" i="154"/>
  <c r="L82" i="154" s="1"/>
  <c r="K81" i="154"/>
  <c r="L81" i="154" s="1"/>
  <c r="K80" i="154"/>
  <c r="L80" i="154" s="1"/>
  <c r="K79" i="154"/>
  <c r="L79" i="154" s="1"/>
  <c r="K78" i="154"/>
  <c r="L78" i="154" s="1"/>
  <c r="K77" i="154"/>
  <c r="L77" i="154" s="1"/>
  <c r="K76" i="154"/>
  <c r="L76" i="154" s="1"/>
  <c r="K75" i="154"/>
  <c r="L75" i="154" s="1"/>
  <c r="K74" i="154"/>
  <c r="L74" i="154" s="1"/>
  <c r="K73" i="154"/>
  <c r="L73" i="154" s="1"/>
  <c r="K72" i="154"/>
  <c r="L72" i="154" s="1"/>
  <c r="K71" i="154"/>
  <c r="L71" i="154" s="1"/>
  <c r="K70" i="154"/>
  <c r="L70" i="154" s="1"/>
  <c r="K69" i="154"/>
  <c r="L69" i="154" s="1"/>
  <c r="K68" i="154"/>
  <c r="L68" i="154" s="1"/>
  <c r="K67" i="154"/>
  <c r="L67" i="154" s="1"/>
  <c r="K66" i="154"/>
  <c r="L66" i="154" s="1"/>
  <c r="K65" i="154"/>
  <c r="L65" i="154" s="1"/>
  <c r="K64" i="154"/>
  <c r="L64" i="154" s="1"/>
  <c r="K63" i="154"/>
  <c r="L63" i="154" s="1"/>
  <c r="K62" i="154"/>
  <c r="L62" i="154" s="1"/>
  <c r="K61" i="154"/>
  <c r="L61" i="154" s="1"/>
  <c r="K60" i="154"/>
  <c r="L60" i="154" s="1"/>
  <c r="K59" i="154"/>
  <c r="L59" i="154" s="1"/>
  <c r="K58" i="154"/>
  <c r="L58" i="154" s="1"/>
  <c r="K57" i="154"/>
  <c r="L57" i="154" s="1"/>
  <c r="K56" i="154"/>
  <c r="L56" i="154" s="1"/>
  <c r="K55" i="154"/>
  <c r="L55" i="154" s="1"/>
  <c r="K54" i="154"/>
  <c r="L54" i="154" s="1"/>
  <c r="K53" i="154"/>
  <c r="L53" i="154" s="1"/>
  <c r="K52" i="154"/>
  <c r="L52" i="154" s="1"/>
  <c r="K51" i="154"/>
  <c r="L51" i="154" s="1"/>
  <c r="K50" i="154"/>
  <c r="L50" i="154" s="1"/>
  <c r="K49" i="154"/>
  <c r="L49" i="154" s="1"/>
  <c r="K48" i="154"/>
  <c r="L48" i="154" s="1"/>
  <c r="K47" i="154"/>
  <c r="L47" i="154" s="1"/>
  <c r="K46" i="154"/>
  <c r="L46" i="154" s="1"/>
  <c r="K45" i="154"/>
  <c r="L45" i="154" s="1"/>
  <c r="K44" i="154"/>
  <c r="L44" i="154" s="1"/>
  <c r="K43" i="154"/>
  <c r="L43" i="154" s="1"/>
  <c r="K42" i="154"/>
  <c r="L42" i="154" s="1"/>
  <c r="K41" i="154"/>
  <c r="L41" i="154" s="1"/>
  <c r="K40" i="154"/>
  <c r="L40" i="154" s="1"/>
  <c r="K39" i="154"/>
  <c r="L39" i="154" s="1"/>
  <c r="K38" i="154"/>
  <c r="L38" i="154" s="1"/>
  <c r="K37" i="154"/>
  <c r="L37" i="154" s="1"/>
  <c r="K36" i="154"/>
  <c r="L36" i="154" s="1"/>
  <c r="K35" i="154"/>
  <c r="L35" i="154" s="1"/>
  <c r="K34" i="154"/>
  <c r="L34" i="154" s="1"/>
  <c r="K33" i="154"/>
  <c r="L33" i="154" s="1"/>
  <c r="K32" i="154"/>
  <c r="L32" i="154" s="1"/>
  <c r="K31" i="154"/>
  <c r="L31" i="154" s="1"/>
  <c r="K30" i="154"/>
  <c r="L30" i="154" s="1"/>
  <c r="K29" i="154"/>
  <c r="L29" i="154" s="1"/>
  <c r="K28" i="154"/>
  <c r="L28" i="154" s="1"/>
  <c r="K27" i="154"/>
  <c r="L27" i="154" s="1"/>
  <c r="K26" i="154"/>
  <c r="L26" i="154" s="1"/>
  <c r="K25" i="154"/>
  <c r="L25" i="154" s="1"/>
  <c r="K24" i="154"/>
  <c r="L24" i="154" s="1"/>
  <c r="K23" i="154"/>
  <c r="L23" i="154" s="1"/>
  <c r="K22" i="154"/>
  <c r="L22" i="154" s="1"/>
  <c r="K21" i="154"/>
  <c r="L21" i="154" s="1"/>
  <c r="L20" i="154"/>
  <c r="K20" i="154"/>
  <c r="K19" i="154"/>
  <c r="L19" i="154" s="1"/>
  <c r="K18" i="154"/>
  <c r="L18" i="154" s="1"/>
  <c r="K17" i="154"/>
  <c r="L17" i="154" s="1"/>
  <c r="K16" i="154"/>
  <c r="L16" i="154" s="1"/>
  <c r="K15" i="154"/>
  <c r="L15" i="154" s="1"/>
  <c r="K14" i="154"/>
  <c r="L14" i="154" s="1"/>
  <c r="K13" i="154"/>
  <c r="L13" i="154" s="1"/>
  <c r="K12" i="154"/>
  <c r="L12" i="154" s="1"/>
  <c r="K11" i="154"/>
  <c r="L11" i="154" s="1"/>
  <c r="K10" i="154"/>
  <c r="L10" i="154" s="1"/>
  <c r="K9" i="154"/>
  <c r="L9" i="154" s="1"/>
  <c r="K8" i="154"/>
  <c r="L8" i="154" s="1"/>
  <c r="K7" i="154"/>
  <c r="L7" i="154" s="1"/>
  <c r="K6" i="154"/>
  <c r="L6" i="154" s="1"/>
  <c r="K5" i="154"/>
  <c r="L5" i="154" s="1"/>
  <c r="L4" i="154"/>
  <c r="L138" i="153"/>
  <c r="L137" i="153"/>
  <c r="L136" i="153"/>
  <c r="L135" i="153"/>
  <c r="L134" i="153"/>
  <c r="L133" i="153"/>
  <c r="L132" i="153"/>
  <c r="L131" i="153"/>
  <c r="L130" i="153"/>
  <c r="L129" i="153"/>
  <c r="L128" i="153"/>
  <c r="L127" i="153"/>
  <c r="L126" i="153"/>
  <c r="L125" i="153"/>
  <c r="L124" i="153"/>
  <c r="L123" i="153"/>
  <c r="L122" i="153"/>
  <c r="L121" i="153"/>
  <c r="L120" i="153"/>
  <c r="L119" i="153"/>
  <c r="L118" i="153"/>
  <c r="L117" i="153"/>
  <c r="L116" i="153"/>
  <c r="L115" i="153"/>
  <c r="L114" i="153"/>
  <c r="L113" i="153"/>
  <c r="L112" i="153"/>
  <c r="L111" i="153"/>
  <c r="L110" i="153"/>
  <c r="L109" i="153"/>
  <c r="L108" i="153"/>
  <c r="L107" i="153"/>
  <c r="L106" i="153"/>
  <c r="L105" i="153"/>
  <c r="L104" i="153"/>
  <c r="L103" i="153"/>
  <c r="L102" i="153"/>
  <c r="L101" i="153"/>
  <c r="L100" i="153"/>
  <c r="L99" i="153"/>
  <c r="L98" i="153"/>
  <c r="L97" i="153"/>
  <c r="L96" i="153"/>
  <c r="L95" i="153"/>
  <c r="L94" i="153"/>
  <c r="L93" i="153"/>
  <c r="L92" i="153"/>
  <c r="L91" i="153"/>
  <c r="L90" i="153"/>
  <c r="L89" i="153"/>
  <c r="L88" i="153"/>
  <c r="L87" i="153"/>
  <c r="L86" i="153"/>
  <c r="L85" i="153"/>
  <c r="L84" i="153"/>
  <c r="L83" i="153"/>
  <c r="L82" i="153"/>
  <c r="L81" i="153"/>
  <c r="L80" i="153"/>
  <c r="L79" i="153"/>
  <c r="L78" i="153"/>
  <c r="L77" i="153"/>
  <c r="L76" i="153"/>
  <c r="L75" i="153"/>
  <c r="L74" i="153"/>
  <c r="L73" i="153"/>
  <c r="L72" i="153"/>
  <c r="L71" i="153"/>
  <c r="L70" i="153"/>
  <c r="L69" i="153"/>
  <c r="L68" i="153"/>
  <c r="L67" i="153"/>
  <c r="L66" i="153"/>
  <c r="L65" i="153"/>
  <c r="L64" i="153"/>
  <c r="L63" i="153"/>
  <c r="L62" i="153"/>
  <c r="L61" i="153"/>
  <c r="L60" i="153"/>
  <c r="L59" i="153"/>
  <c r="L58" i="153"/>
  <c r="L57" i="153"/>
  <c r="L56" i="153"/>
  <c r="L55" i="153"/>
  <c r="L54" i="153"/>
  <c r="L53" i="153"/>
  <c r="L52" i="153"/>
  <c r="L51" i="153"/>
  <c r="L50" i="153"/>
  <c r="L49" i="153"/>
  <c r="L48" i="153"/>
  <c r="L47" i="153"/>
  <c r="L46" i="153"/>
  <c r="L45" i="153"/>
  <c r="L44" i="153"/>
  <c r="L43" i="153"/>
  <c r="L42" i="153"/>
  <c r="L41" i="153"/>
  <c r="L40" i="153"/>
  <c r="L39" i="153"/>
  <c r="L38" i="153"/>
  <c r="L37" i="153"/>
  <c r="L36" i="153"/>
  <c r="L35" i="153"/>
  <c r="L34" i="153"/>
  <c r="L33" i="153"/>
  <c r="L32" i="153"/>
  <c r="L31" i="153"/>
  <c r="L30" i="153"/>
  <c r="L29" i="153"/>
  <c r="L28" i="153"/>
  <c r="L27" i="153"/>
  <c r="L26" i="153"/>
  <c r="L25" i="153"/>
  <c r="L24" i="153"/>
  <c r="L23" i="153"/>
  <c r="L22" i="153"/>
  <c r="L21" i="153"/>
  <c r="L20" i="153"/>
  <c r="L19" i="153"/>
  <c r="L18" i="153"/>
  <c r="L17" i="153"/>
  <c r="L16" i="153"/>
  <c r="L15" i="153"/>
  <c r="L14" i="153"/>
  <c r="L13" i="153"/>
  <c r="L12" i="153"/>
  <c r="L11" i="153"/>
  <c r="L10" i="153"/>
  <c r="L9" i="153"/>
  <c r="L8" i="153"/>
  <c r="L7" i="153"/>
  <c r="L6" i="153"/>
  <c r="L5" i="153"/>
  <c r="L4" i="153"/>
  <c r="L138" i="152"/>
  <c r="L137" i="152"/>
  <c r="L136" i="152"/>
  <c r="L135" i="152"/>
  <c r="L134" i="152"/>
  <c r="L133" i="152"/>
  <c r="L132" i="152"/>
  <c r="L131" i="152"/>
  <c r="L130" i="152"/>
  <c r="L129" i="152"/>
  <c r="L128" i="152"/>
  <c r="L127" i="152"/>
  <c r="L126" i="152"/>
  <c r="L125" i="152"/>
  <c r="L124" i="152"/>
  <c r="L123" i="152"/>
  <c r="L122" i="152"/>
  <c r="L121" i="152"/>
  <c r="L120" i="152"/>
  <c r="L119" i="152"/>
  <c r="L118" i="152"/>
  <c r="L117" i="152"/>
  <c r="L116" i="152"/>
  <c r="L115" i="152"/>
  <c r="L114" i="152"/>
  <c r="L113" i="152"/>
  <c r="L112" i="152"/>
  <c r="L111" i="152"/>
  <c r="L110" i="152"/>
  <c r="L109" i="152"/>
  <c r="L108" i="152"/>
  <c r="L107" i="152"/>
  <c r="L106" i="152"/>
  <c r="L105" i="152"/>
  <c r="L104" i="152"/>
  <c r="L103" i="152"/>
  <c r="L102" i="152"/>
  <c r="L101" i="152"/>
  <c r="L100" i="152"/>
  <c r="L99" i="152"/>
  <c r="L98" i="152"/>
  <c r="L97" i="152"/>
  <c r="L96" i="152"/>
  <c r="L95" i="152"/>
  <c r="L94" i="152"/>
  <c r="L93" i="152"/>
  <c r="L92" i="152"/>
  <c r="L91" i="152"/>
  <c r="L90" i="152"/>
  <c r="L89" i="152"/>
  <c r="L88" i="152"/>
  <c r="L87" i="152"/>
  <c r="L86" i="152"/>
  <c r="L85" i="152"/>
  <c r="L84" i="152"/>
  <c r="L83" i="152"/>
  <c r="L82" i="152"/>
  <c r="L81" i="152"/>
  <c r="L80" i="152"/>
  <c r="L79" i="152"/>
  <c r="L78" i="152"/>
  <c r="L77" i="152"/>
  <c r="L76" i="152"/>
  <c r="L75" i="152"/>
  <c r="L74" i="152"/>
  <c r="L73" i="152"/>
  <c r="L72" i="152"/>
  <c r="L71" i="152"/>
  <c r="L70" i="152"/>
  <c r="L69" i="152"/>
  <c r="L68" i="152"/>
  <c r="L67" i="152"/>
  <c r="L66" i="152"/>
  <c r="L65" i="152"/>
  <c r="L64" i="152"/>
  <c r="L63" i="152"/>
  <c r="L62" i="152"/>
  <c r="L61" i="152"/>
  <c r="L60" i="152"/>
  <c r="L59" i="152"/>
  <c r="L58" i="152"/>
  <c r="L57" i="152"/>
  <c r="L56" i="152"/>
  <c r="L55" i="152"/>
  <c r="L54" i="152"/>
  <c r="L53" i="152"/>
  <c r="L52" i="152"/>
  <c r="L51" i="152"/>
  <c r="L50" i="152"/>
  <c r="L49" i="152"/>
  <c r="L48" i="152"/>
  <c r="L47" i="152"/>
  <c r="L46" i="152"/>
  <c r="L45" i="152"/>
  <c r="L44" i="152"/>
  <c r="L43" i="152"/>
  <c r="L42" i="152"/>
  <c r="L41" i="152"/>
  <c r="L40" i="152"/>
  <c r="L39" i="152"/>
  <c r="L38" i="152"/>
  <c r="L37" i="152"/>
  <c r="L36" i="152"/>
  <c r="L35" i="152"/>
  <c r="L34" i="152"/>
  <c r="L33" i="152"/>
  <c r="L32" i="152"/>
  <c r="L31" i="152"/>
  <c r="L30" i="152"/>
  <c r="L29" i="152"/>
  <c r="L28" i="152"/>
  <c r="L27" i="152"/>
  <c r="L26" i="152"/>
  <c r="L25" i="152"/>
  <c r="L24" i="152"/>
  <c r="L23" i="152"/>
  <c r="L22" i="152"/>
  <c r="L21" i="152"/>
  <c r="L20" i="152"/>
  <c r="L19" i="152"/>
  <c r="L18" i="152"/>
  <c r="L17" i="152"/>
  <c r="L16" i="152"/>
  <c r="L15" i="152"/>
  <c r="L14" i="152"/>
  <c r="L13" i="152"/>
  <c r="L12" i="152"/>
  <c r="L11" i="152"/>
  <c r="L10" i="152"/>
  <c r="L9" i="152"/>
  <c r="L8" i="152"/>
  <c r="L7" i="152"/>
  <c r="L6" i="152"/>
  <c r="L5" i="152"/>
  <c r="L4" i="152"/>
  <c r="L138" i="151"/>
  <c r="L137" i="151"/>
  <c r="L136" i="151"/>
  <c r="L135" i="151"/>
  <c r="L134" i="151"/>
  <c r="L133" i="151"/>
  <c r="L132" i="151"/>
  <c r="L131" i="151"/>
  <c r="L130" i="151"/>
  <c r="L129" i="151"/>
  <c r="L128" i="151"/>
  <c r="L127" i="151"/>
  <c r="L126" i="151"/>
  <c r="L125" i="151"/>
  <c r="L124" i="151"/>
  <c r="L123" i="151"/>
  <c r="L122" i="151"/>
  <c r="L121" i="151"/>
  <c r="L120" i="151"/>
  <c r="L119" i="151"/>
  <c r="L118" i="151"/>
  <c r="L117" i="151"/>
  <c r="L116" i="151"/>
  <c r="L115" i="151"/>
  <c r="L114" i="151"/>
  <c r="L113" i="151"/>
  <c r="L112" i="151"/>
  <c r="L111" i="151"/>
  <c r="L110" i="151"/>
  <c r="L109" i="151"/>
  <c r="L108" i="151"/>
  <c r="L107" i="151"/>
  <c r="L106" i="151"/>
  <c r="L105" i="151"/>
  <c r="L104" i="151"/>
  <c r="L103" i="151"/>
  <c r="L102" i="151"/>
  <c r="L101" i="151"/>
  <c r="L100" i="151"/>
  <c r="L99" i="151"/>
  <c r="L98" i="151"/>
  <c r="L97" i="151"/>
  <c r="L96" i="151"/>
  <c r="L95" i="151"/>
  <c r="L94" i="151"/>
  <c r="L93" i="151"/>
  <c r="L92" i="151"/>
  <c r="L91" i="151"/>
  <c r="L90" i="151"/>
  <c r="L89" i="151"/>
  <c r="L88" i="151"/>
  <c r="L87" i="151"/>
  <c r="L86" i="151"/>
  <c r="L85" i="151"/>
  <c r="L84" i="151"/>
  <c r="L83" i="151"/>
  <c r="L82" i="151"/>
  <c r="L81" i="151"/>
  <c r="L80" i="151"/>
  <c r="L79" i="151"/>
  <c r="L78" i="151"/>
  <c r="L77" i="151"/>
  <c r="L76" i="151"/>
  <c r="L75" i="151"/>
  <c r="L74" i="151"/>
  <c r="L73" i="151"/>
  <c r="L72" i="151"/>
  <c r="L71" i="151"/>
  <c r="L70" i="151"/>
  <c r="L69" i="151"/>
  <c r="L68" i="151"/>
  <c r="L67" i="151"/>
  <c r="L66" i="151"/>
  <c r="L65" i="151"/>
  <c r="L64" i="151"/>
  <c r="L63" i="151"/>
  <c r="L62" i="151"/>
  <c r="L61" i="151"/>
  <c r="L60" i="151"/>
  <c r="L59" i="151"/>
  <c r="L58" i="151"/>
  <c r="L57" i="151"/>
  <c r="L56" i="151"/>
  <c r="L55" i="151"/>
  <c r="L54" i="151"/>
  <c r="L53" i="151"/>
  <c r="L52" i="151"/>
  <c r="L51" i="151"/>
  <c r="L50" i="151"/>
  <c r="L49" i="151"/>
  <c r="L48" i="151"/>
  <c r="L47" i="151"/>
  <c r="L46" i="151"/>
  <c r="L45" i="151"/>
  <c r="L44" i="151"/>
  <c r="L43" i="151"/>
  <c r="L42" i="151"/>
  <c r="L41" i="151"/>
  <c r="L40" i="151"/>
  <c r="L39" i="151"/>
  <c r="L38" i="151"/>
  <c r="L37" i="151"/>
  <c r="L36" i="151"/>
  <c r="L35" i="151"/>
  <c r="L34" i="151"/>
  <c r="L33" i="151"/>
  <c r="L32" i="151"/>
  <c r="L31" i="151"/>
  <c r="L30" i="151"/>
  <c r="L29" i="151"/>
  <c r="L28" i="151"/>
  <c r="L27" i="151"/>
  <c r="L26" i="151"/>
  <c r="L25" i="151"/>
  <c r="L24" i="151"/>
  <c r="L23" i="151"/>
  <c r="L22" i="151"/>
  <c r="L21" i="151"/>
  <c r="L20" i="151"/>
  <c r="L19" i="151"/>
  <c r="L18" i="151"/>
  <c r="L17" i="151"/>
  <c r="L16" i="151"/>
  <c r="L15" i="151"/>
  <c r="L14" i="151"/>
  <c r="L13" i="151"/>
  <c r="L12" i="151"/>
  <c r="L11" i="151"/>
  <c r="L10" i="151"/>
  <c r="L9" i="151"/>
  <c r="L8" i="151"/>
  <c r="L7" i="151"/>
  <c r="L6" i="151"/>
  <c r="L5" i="151"/>
  <c r="L4" i="151"/>
  <c r="L138" i="150"/>
  <c r="L137" i="150"/>
  <c r="L136" i="150"/>
  <c r="L135" i="150"/>
  <c r="L134" i="150"/>
  <c r="L133" i="150"/>
  <c r="L132" i="150"/>
  <c r="L131" i="150"/>
  <c r="L130" i="150"/>
  <c r="L129" i="150"/>
  <c r="L128" i="150"/>
  <c r="L127" i="150"/>
  <c r="L126" i="150"/>
  <c r="L125" i="150"/>
  <c r="L124" i="150"/>
  <c r="L123" i="150"/>
  <c r="L122" i="150"/>
  <c r="L121" i="150"/>
  <c r="L120" i="150"/>
  <c r="L119" i="150"/>
  <c r="L118" i="150"/>
  <c r="L117" i="150"/>
  <c r="L116" i="150"/>
  <c r="L115" i="150"/>
  <c r="L114" i="150"/>
  <c r="L113" i="150"/>
  <c r="L112" i="150"/>
  <c r="L111" i="150"/>
  <c r="L110" i="150"/>
  <c r="L109" i="150"/>
  <c r="L108" i="150"/>
  <c r="L107" i="150"/>
  <c r="L106" i="150"/>
  <c r="L105" i="150"/>
  <c r="L104" i="150"/>
  <c r="L103" i="150"/>
  <c r="L102" i="150"/>
  <c r="L101" i="150"/>
  <c r="L100" i="150"/>
  <c r="L99" i="150"/>
  <c r="L98" i="150"/>
  <c r="L97" i="150"/>
  <c r="L96" i="150"/>
  <c r="L95" i="150"/>
  <c r="L94" i="150"/>
  <c r="L93" i="150"/>
  <c r="L92" i="150"/>
  <c r="L91" i="150"/>
  <c r="L90" i="150"/>
  <c r="L89" i="150"/>
  <c r="L88" i="150"/>
  <c r="L87" i="150"/>
  <c r="L86" i="150"/>
  <c r="L85" i="150"/>
  <c r="L84" i="150"/>
  <c r="L83" i="150"/>
  <c r="L82" i="150"/>
  <c r="L81" i="150"/>
  <c r="L80" i="150"/>
  <c r="L79" i="150"/>
  <c r="L78" i="150"/>
  <c r="L77" i="150"/>
  <c r="L76" i="150"/>
  <c r="L75" i="150"/>
  <c r="L74" i="150"/>
  <c r="L73" i="150"/>
  <c r="L72" i="150"/>
  <c r="L71" i="150"/>
  <c r="L70" i="150"/>
  <c r="L69" i="150"/>
  <c r="L68" i="150"/>
  <c r="L67" i="150"/>
  <c r="L66" i="150"/>
  <c r="L65" i="150"/>
  <c r="L64" i="150"/>
  <c r="L63" i="150"/>
  <c r="L62" i="150"/>
  <c r="L61" i="150"/>
  <c r="L60" i="150"/>
  <c r="L59" i="150"/>
  <c r="L58" i="150"/>
  <c r="L57" i="150"/>
  <c r="L56" i="150"/>
  <c r="L55" i="150"/>
  <c r="L54" i="150"/>
  <c r="L53" i="150"/>
  <c r="L52" i="150"/>
  <c r="L51" i="150"/>
  <c r="L50" i="150"/>
  <c r="L49" i="150"/>
  <c r="L48" i="150"/>
  <c r="L47" i="150"/>
  <c r="L46" i="150"/>
  <c r="L45" i="150"/>
  <c r="L44" i="150"/>
  <c r="L43" i="150"/>
  <c r="L42" i="150"/>
  <c r="L41" i="150"/>
  <c r="L40" i="150"/>
  <c r="L39" i="150"/>
  <c r="L38" i="150"/>
  <c r="L37" i="150"/>
  <c r="L36" i="150"/>
  <c r="L35" i="150"/>
  <c r="L34" i="150"/>
  <c r="L33" i="150"/>
  <c r="L32" i="150"/>
  <c r="L31" i="150"/>
  <c r="L30" i="150"/>
  <c r="L29" i="150"/>
  <c r="L28" i="150"/>
  <c r="L27" i="150"/>
  <c r="L26" i="150"/>
  <c r="L25" i="150"/>
  <c r="L24" i="150"/>
  <c r="L23" i="150"/>
  <c r="L22" i="150"/>
  <c r="L21" i="150"/>
  <c r="L20" i="150"/>
  <c r="L19" i="150"/>
  <c r="L18" i="150"/>
  <c r="L17" i="150"/>
  <c r="L16" i="150"/>
  <c r="L15" i="150"/>
  <c r="L14" i="150"/>
  <c r="L13" i="150"/>
  <c r="L12" i="150"/>
  <c r="L11" i="150"/>
  <c r="L10" i="150"/>
  <c r="L9" i="150"/>
  <c r="L8" i="150"/>
  <c r="L7" i="150"/>
  <c r="L6" i="150"/>
  <c r="L5" i="150"/>
  <c r="L4" i="150"/>
  <c r="M138" i="162" l="1"/>
  <c r="N143" i="162" s="1"/>
  <c r="K116" i="162"/>
  <c r="L116" i="162" l="1"/>
  <c r="N116" i="162"/>
  <c r="L121" i="75"/>
  <c r="K120" i="162"/>
  <c r="L119" i="75"/>
  <c r="K118" i="162"/>
  <c r="L120" i="75"/>
  <c r="K119" i="162"/>
  <c r="L118" i="75"/>
  <c r="K117" i="162"/>
  <c r="K5" i="162"/>
  <c r="K29" i="162"/>
  <c r="K37" i="162"/>
  <c r="K53" i="162"/>
  <c r="K69" i="162"/>
  <c r="K81" i="162"/>
  <c r="K89" i="162"/>
  <c r="K97" i="162"/>
  <c r="K105" i="162"/>
  <c r="K113" i="162"/>
  <c r="L117" i="75"/>
  <c r="K125" i="162"/>
  <c r="K133" i="162"/>
  <c r="L134" i="75"/>
  <c r="L98" i="75" l="1"/>
  <c r="L54" i="75"/>
  <c r="L105" i="162"/>
  <c r="N105" i="162"/>
  <c r="L102" i="75"/>
  <c r="K101" i="162"/>
  <c r="L95" i="75"/>
  <c r="K94" i="162"/>
  <c r="L91" i="75"/>
  <c r="K90" i="162"/>
  <c r="L84" i="75"/>
  <c r="K83" i="162"/>
  <c r="L81" i="75"/>
  <c r="K80" i="162"/>
  <c r="L73" i="75"/>
  <c r="K72" i="162"/>
  <c r="L66" i="75"/>
  <c r="K65" i="162"/>
  <c r="L47" i="75"/>
  <c r="K46" i="162"/>
  <c r="L43" i="75"/>
  <c r="K42" i="162"/>
  <c r="L36" i="75"/>
  <c r="K35" i="162"/>
  <c r="L32" i="75"/>
  <c r="K31" i="162"/>
  <c r="L29" i="75"/>
  <c r="K28" i="162"/>
  <c r="L25" i="75"/>
  <c r="K24" i="162"/>
  <c r="L21" i="75"/>
  <c r="K20" i="162"/>
  <c r="L17" i="75"/>
  <c r="K16" i="162"/>
  <c r="L13" i="75"/>
  <c r="K12" i="162"/>
  <c r="L9" i="75"/>
  <c r="K8" i="162"/>
  <c r="L137" i="75"/>
  <c r="K136" i="162"/>
  <c r="N133" i="162"/>
  <c r="L133" i="162"/>
  <c r="L130" i="75"/>
  <c r="K129" i="162"/>
  <c r="L126" i="75"/>
  <c r="L123" i="75"/>
  <c r="K122" i="162"/>
  <c r="L115" i="75"/>
  <c r="K114" i="162"/>
  <c r="L112" i="75"/>
  <c r="K111" i="162"/>
  <c r="L108" i="75"/>
  <c r="K107" i="162"/>
  <c r="L105" i="75"/>
  <c r="K104" i="162"/>
  <c r="L101" i="75"/>
  <c r="K100" i="162"/>
  <c r="L97" i="162"/>
  <c r="N97" i="162"/>
  <c r="L94" i="75"/>
  <c r="K93" i="162"/>
  <c r="L90" i="75"/>
  <c r="L87" i="75"/>
  <c r="K86" i="162"/>
  <c r="L83" i="75"/>
  <c r="K82" i="162"/>
  <c r="L80" i="75"/>
  <c r="K79" i="162"/>
  <c r="L76" i="75"/>
  <c r="K75" i="162"/>
  <c r="L72" i="75"/>
  <c r="K71" i="162"/>
  <c r="L69" i="75"/>
  <c r="K68" i="162"/>
  <c r="L65" i="75"/>
  <c r="K64" i="162"/>
  <c r="L61" i="75"/>
  <c r="K60" i="162"/>
  <c r="L57" i="75"/>
  <c r="K56" i="162"/>
  <c r="L53" i="162"/>
  <c r="N53" i="162"/>
  <c r="L50" i="75"/>
  <c r="K49" i="162"/>
  <c r="L46" i="75"/>
  <c r="K45" i="162"/>
  <c r="L42" i="75"/>
  <c r="K41" i="162"/>
  <c r="L38" i="75"/>
  <c r="L35" i="75"/>
  <c r="K34" i="162"/>
  <c r="L31" i="75"/>
  <c r="K30" i="162"/>
  <c r="L28" i="75"/>
  <c r="K27" i="162"/>
  <c r="L24" i="75"/>
  <c r="K23" i="162"/>
  <c r="L20" i="75"/>
  <c r="K19" i="162"/>
  <c r="L16" i="75"/>
  <c r="K15" i="162"/>
  <c r="L12" i="75"/>
  <c r="K11" i="162"/>
  <c r="L8" i="75"/>
  <c r="K7" i="162"/>
  <c r="L5" i="75"/>
  <c r="K4" i="162"/>
  <c r="N4" i="162" s="1"/>
  <c r="L138" i="75"/>
  <c r="K137" i="162"/>
  <c r="L131" i="75"/>
  <c r="K130" i="162"/>
  <c r="L127" i="75"/>
  <c r="K126" i="162"/>
  <c r="L116" i="75"/>
  <c r="K115" i="162"/>
  <c r="L113" i="75"/>
  <c r="K112" i="162"/>
  <c r="L109" i="75"/>
  <c r="K108" i="162"/>
  <c r="L88" i="75"/>
  <c r="K87" i="162"/>
  <c r="L77" i="75"/>
  <c r="K76" i="162"/>
  <c r="L136" i="75"/>
  <c r="K135" i="162"/>
  <c r="L133" i="75"/>
  <c r="K132" i="162"/>
  <c r="L129" i="75"/>
  <c r="K128" i="162"/>
  <c r="N125" i="162"/>
  <c r="L125" i="162"/>
  <c r="L122" i="75"/>
  <c r="K121" i="162"/>
  <c r="L114" i="75"/>
  <c r="L111" i="75"/>
  <c r="K110" i="162"/>
  <c r="L107" i="75"/>
  <c r="K106" i="162"/>
  <c r="L104" i="75"/>
  <c r="K103" i="162"/>
  <c r="L100" i="75"/>
  <c r="K99" i="162"/>
  <c r="L97" i="75"/>
  <c r="K96" i="162"/>
  <c r="L93" i="75"/>
  <c r="K92" i="162"/>
  <c r="L89" i="162"/>
  <c r="N89" i="162"/>
  <c r="L86" i="75"/>
  <c r="K85" i="162"/>
  <c r="L82" i="75"/>
  <c r="L79" i="75"/>
  <c r="K78" i="162"/>
  <c r="L75" i="75"/>
  <c r="K74" i="162"/>
  <c r="L71" i="75"/>
  <c r="K70" i="162"/>
  <c r="L68" i="75"/>
  <c r="K67" i="162"/>
  <c r="L64" i="75"/>
  <c r="K63" i="162"/>
  <c r="L60" i="75"/>
  <c r="K59" i="162"/>
  <c r="L56" i="75"/>
  <c r="K55" i="162"/>
  <c r="L53" i="75"/>
  <c r="K52" i="162"/>
  <c r="L49" i="75"/>
  <c r="K48" i="162"/>
  <c r="L45" i="75"/>
  <c r="K44" i="162"/>
  <c r="L41" i="75"/>
  <c r="K40" i="162"/>
  <c r="L34" i="75"/>
  <c r="K33" i="162"/>
  <c r="L30" i="75"/>
  <c r="L27" i="75"/>
  <c r="K26" i="162"/>
  <c r="L23" i="75"/>
  <c r="K22" i="162"/>
  <c r="L19" i="75"/>
  <c r="K18" i="162"/>
  <c r="L15" i="75"/>
  <c r="K14" i="162"/>
  <c r="L11" i="75"/>
  <c r="K10" i="162"/>
  <c r="L7" i="75"/>
  <c r="K6" i="162"/>
  <c r="L124" i="75"/>
  <c r="K123" i="162"/>
  <c r="L69" i="162"/>
  <c r="N69" i="162"/>
  <c r="L62" i="75"/>
  <c r="K61" i="162"/>
  <c r="L58" i="75"/>
  <c r="K57" i="162"/>
  <c r="L51" i="75"/>
  <c r="K50" i="162"/>
  <c r="L39" i="75"/>
  <c r="K38" i="162"/>
  <c r="L135" i="75"/>
  <c r="K134" i="162"/>
  <c r="L132" i="75"/>
  <c r="K131" i="162"/>
  <c r="L128" i="75"/>
  <c r="K127" i="162"/>
  <c r="L125" i="75"/>
  <c r="K124" i="162"/>
  <c r="N113" i="162"/>
  <c r="L113" i="162"/>
  <c r="L110" i="75"/>
  <c r="K109" i="162"/>
  <c r="L106" i="75"/>
  <c r="L103" i="75"/>
  <c r="K102" i="162"/>
  <c r="L99" i="75"/>
  <c r="K98" i="162"/>
  <c r="L96" i="75"/>
  <c r="K95" i="162"/>
  <c r="L92" i="75"/>
  <c r="K91" i="162"/>
  <c r="L89" i="75"/>
  <c r="K88" i="162"/>
  <c r="L85" i="75"/>
  <c r="K84" i="162"/>
  <c r="N81" i="162"/>
  <c r="L81" i="162"/>
  <c r="L78" i="75"/>
  <c r="K77" i="162"/>
  <c r="L74" i="75"/>
  <c r="K73" i="162"/>
  <c r="L70" i="75"/>
  <c r="L67" i="75"/>
  <c r="K66" i="162"/>
  <c r="L63" i="75"/>
  <c r="K62" i="162"/>
  <c r="L59" i="75"/>
  <c r="K58" i="162"/>
  <c r="L55" i="75"/>
  <c r="K54" i="162"/>
  <c r="L52" i="75"/>
  <c r="K51" i="162"/>
  <c r="L48" i="75"/>
  <c r="K47" i="162"/>
  <c r="L44" i="75"/>
  <c r="K43" i="162"/>
  <c r="L40" i="75"/>
  <c r="K39" i="162"/>
  <c r="L37" i="75"/>
  <c r="K36" i="162"/>
  <c r="L33" i="75"/>
  <c r="K32" i="162"/>
  <c r="L26" i="75"/>
  <c r="K25" i="162"/>
  <c r="L22" i="75"/>
  <c r="K21" i="162"/>
  <c r="L18" i="75"/>
  <c r="K17" i="162"/>
  <c r="L14" i="75"/>
  <c r="K13" i="162"/>
  <c r="L10" i="75"/>
  <c r="K9" i="162"/>
  <c r="L6" i="75"/>
  <c r="L117" i="162"/>
  <c r="N117" i="162"/>
  <c r="N120" i="162"/>
  <c r="L120" i="162"/>
  <c r="N118" i="162"/>
  <c r="L118" i="162"/>
  <c r="L119" i="162"/>
  <c r="N119" i="162"/>
  <c r="K3" i="162"/>
  <c r="N3" i="162" s="1"/>
  <c r="L84" i="162" l="1"/>
  <c r="N84" i="162"/>
  <c r="N55" i="162"/>
  <c r="L55" i="162"/>
  <c r="L70" i="162"/>
  <c r="N70" i="162"/>
  <c r="L128" i="162"/>
  <c r="N128" i="162"/>
  <c r="L112" i="162"/>
  <c r="N112" i="162"/>
  <c r="N107" i="162"/>
  <c r="L107" i="162"/>
  <c r="L54" i="162"/>
  <c r="N54" i="162"/>
  <c r="L124" i="162"/>
  <c r="N124" i="162"/>
  <c r="L58" i="162"/>
  <c r="N58" i="162"/>
  <c r="L66" i="162"/>
  <c r="N66" i="162"/>
  <c r="N127" i="162"/>
  <c r="L127" i="162"/>
  <c r="L134" i="162"/>
  <c r="N134" i="162"/>
  <c r="N61" i="162"/>
  <c r="L61" i="162"/>
  <c r="N123" i="162"/>
  <c r="L123" i="162"/>
  <c r="L85" i="162"/>
  <c r="N85" i="162"/>
  <c r="L92" i="162"/>
  <c r="N92" i="162"/>
  <c r="L99" i="162"/>
  <c r="N99" i="162"/>
  <c r="L106" i="162"/>
  <c r="N106" i="162"/>
  <c r="L60" i="162"/>
  <c r="N60" i="162"/>
  <c r="L68" i="162"/>
  <c r="N68" i="162"/>
  <c r="L75" i="162"/>
  <c r="N75" i="162"/>
  <c r="L82" i="162"/>
  <c r="N82" i="162"/>
  <c r="N65" i="162"/>
  <c r="L65" i="162"/>
  <c r="L80" i="162"/>
  <c r="N80" i="162"/>
  <c r="L90" i="162"/>
  <c r="N90" i="162"/>
  <c r="N101" i="162"/>
  <c r="L101" i="162"/>
  <c r="N77" i="162"/>
  <c r="L77" i="162"/>
  <c r="L98" i="162"/>
  <c r="N98" i="162"/>
  <c r="L78" i="162"/>
  <c r="N78" i="162"/>
  <c r="L121" i="162"/>
  <c r="N121" i="162"/>
  <c r="N87" i="162"/>
  <c r="L87" i="162"/>
  <c r="N137" i="162"/>
  <c r="L137" i="162"/>
  <c r="L100" i="162"/>
  <c r="N100" i="162"/>
  <c r="N131" i="162"/>
  <c r="L131" i="162"/>
  <c r="L57" i="162"/>
  <c r="N57" i="162"/>
  <c r="L96" i="162"/>
  <c r="N96" i="162"/>
  <c r="L103" i="162"/>
  <c r="N103" i="162"/>
  <c r="L110" i="162"/>
  <c r="N110" i="162"/>
  <c r="L56" i="162"/>
  <c r="N56" i="162"/>
  <c r="L64" i="162"/>
  <c r="N64" i="162"/>
  <c r="N71" i="162"/>
  <c r="L71" i="162"/>
  <c r="L79" i="162"/>
  <c r="N79" i="162"/>
  <c r="L86" i="162"/>
  <c r="N86" i="162"/>
  <c r="N129" i="162"/>
  <c r="L129" i="162"/>
  <c r="L136" i="162"/>
  <c r="N136" i="162"/>
  <c r="L72" i="162"/>
  <c r="N72" i="162"/>
  <c r="L83" i="162"/>
  <c r="N83" i="162"/>
  <c r="L94" i="162"/>
  <c r="N94" i="162"/>
  <c r="L91" i="162"/>
  <c r="N91" i="162"/>
  <c r="L63" i="162"/>
  <c r="N63" i="162"/>
  <c r="N135" i="162"/>
  <c r="L135" i="162"/>
  <c r="L126" i="162"/>
  <c r="N126" i="162"/>
  <c r="N93" i="162"/>
  <c r="L93" i="162"/>
  <c r="L114" i="162"/>
  <c r="N114" i="162"/>
  <c r="L62" i="162"/>
  <c r="N62" i="162"/>
  <c r="L109" i="162"/>
  <c r="N109" i="162"/>
  <c r="L73" i="162"/>
  <c r="N73" i="162"/>
  <c r="L88" i="162"/>
  <c r="N88" i="162"/>
  <c r="N95" i="162"/>
  <c r="L95" i="162"/>
  <c r="L102" i="162"/>
  <c r="N102" i="162"/>
  <c r="L52" i="162"/>
  <c r="N52" i="162"/>
  <c r="L59" i="162"/>
  <c r="N59" i="162"/>
  <c r="L67" i="162"/>
  <c r="N67" i="162"/>
  <c r="L74" i="162"/>
  <c r="N74" i="162"/>
  <c r="L132" i="162"/>
  <c r="N132" i="162"/>
  <c r="L76" i="162"/>
  <c r="N76" i="162"/>
  <c r="L108" i="162"/>
  <c r="N108" i="162"/>
  <c r="L115" i="162"/>
  <c r="N115" i="162"/>
  <c r="L130" i="162"/>
  <c r="N130" i="162"/>
  <c r="L104" i="162"/>
  <c r="N104" i="162"/>
  <c r="L111" i="162"/>
  <c r="N111" i="162"/>
  <c r="L122" i="162"/>
  <c r="N122" i="162"/>
  <c r="L4" i="75"/>
  <c r="L43" i="162" l="1"/>
  <c r="L23" i="162"/>
  <c r="N51" i="162"/>
  <c r="L5" i="162"/>
  <c r="N5" i="162"/>
  <c r="L12" i="162"/>
  <c r="N12" i="162"/>
  <c r="L20" i="162"/>
  <c r="N20" i="162"/>
  <c r="L4" i="162"/>
  <c r="L11" i="162"/>
  <c r="N11" i="162"/>
  <c r="N23" i="162" l="1"/>
  <c r="N43" i="162"/>
  <c r="L51" i="162"/>
  <c r="L18" i="162"/>
  <c r="N18" i="162"/>
  <c r="L40" i="162"/>
  <c r="N40" i="162"/>
  <c r="L10" i="162"/>
  <c r="N10" i="162"/>
  <c r="L45" i="162"/>
  <c r="N45" i="162"/>
  <c r="L41" i="162"/>
  <c r="N41" i="162"/>
  <c r="L19" i="162"/>
  <c r="N19" i="162"/>
  <c r="L8" i="162"/>
  <c r="N8" i="162"/>
  <c r="L48" i="162"/>
  <c r="N48" i="162"/>
  <c r="L21" i="162"/>
  <c r="N21" i="162"/>
  <c r="L27" i="162"/>
  <c r="N27" i="162"/>
  <c r="L3" i="162"/>
  <c r="L26" i="162"/>
  <c r="N26" i="162"/>
  <c r="L34" i="162"/>
  <c r="N34" i="162"/>
  <c r="L46" i="162"/>
  <c r="N46" i="162"/>
  <c r="L47" i="162"/>
  <c r="N47" i="162"/>
  <c r="L50" i="162"/>
  <c r="N50" i="162"/>
  <c r="L24" i="162"/>
  <c r="N24" i="162"/>
  <c r="L39" i="162"/>
  <c r="N39" i="162"/>
  <c r="L7" i="162"/>
  <c r="N7" i="162"/>
  <c r="L29" i="162"/>
  <c r="N29" i="162"/>
  <c r="L25" i="162"/>
  <c r="N25" i="162"/>
  <c r="L14" i="162"/>
  <c r="N14" i="162"/>
  <c r="L44" i="162"/>
  <c r="N44" i="162"/>
  <c r="L16" i="162"/>
  <c r="N16" i="162"/>
  <c r="L30" i="162"/>
  <c r="N30" i="162"/>
  <c r="L17" i="162"/>
  <c r="N17" i="162"/>
  <c r="L35" i="162"/>
  <c r="N35" i="162"/>
  <c r="L28" i="162"/>
  <c r="N28" i="162"/>
  <c r="L38" i="162"/>
  <c r="N38" i="162"/>
  <c r="L6" i="162"/>
  <c r="N6" i="162"/>
  <c r="L33" i="162"/>
  <c r="N33" i="162"/>
  <c r="L13" i="162"/>
  <c r="N13" i="162"/>
  <c r="L22" i="162"/>
  <c r="N22" i="162"/>
  <c r="L42" i="162"/>
  <c r="N42" i="162"/>
  <c r="L15" i="162"/>
  <c r="N15" i="162"/>
  <c r="L32" i="162"/>
  <c r="N32" i="162"/>
  <c r="L36" i="162"/>
  <c r="N36" i="162"/>
  <c r="L37" i="162"/>
  <c r="N37" i="162"/>
  <c r="L31" i="162"/>
  <c r="N31" i="162"/>
  <c r="L9" i="162"/>
  <c r="N9" i="162"/>
  <c r="L49" i="162"/>
  <c r="N49" i="162"/>
  <c r="N138" i="162" l="1"/>
  <c r="N144" i="162" s="1"/>
  <c r="N146" i="162" s="1"/>
</calcChain>
</file>

<file path=xl/comments1.xml><?xml version="1.0" encoding="utf-8"?>
<comments xmlns="http://schemas.openxmlformats.org/spreadsheetml/2006/main">
  <authors>
    <author>MARCELO DARCI DE SOUZA</author>
  </authors>
  <commentList>
    <comment ref="J20" authorId="0" shapeId="0">
      <text>
        <r>
          <rPr>
            <b/>
            <sz val="9"/>
            <color indexed="81"/>
            <rFont val="Segoe UI"/>
            <family val="2"/>
          </rPr>
          <t>MARCELO DARCI DE SOUZA:</t>
        </r>
        <r>
          <rPr>
            <sz val="9"/>
            <color indexed="81"/>
            <rFont val="Segoe UI"/>
            <family val="2"/>
          </rPr>
          <t xml:space="preserve">
cedido ao cesfi 28/08/17
</t>
        </r>
      </text>
    </comment>
    <comment ref="J94" authorId="0" shapeId="0">
      <text>
        <r>
          <rPr>
            <b/>
            <sz val="9"/>
            <color indexed="81"/>
            <rFont val="Segoe UI"/>
            <family val="2"/>
          </rPr>
          <t>MARCELO DARCI DE SOUZA:</t>
        </r>
        <r>
          <rPr>
            <sz val="9"/>
            <color indexed="81"/>
            <rFont val="Segoe UI"/>
            <family val="2"/>
          </rPr>
          <t xml:space="preserve">
cedido ao CEART 40 - 30/05/17 
</t>
        </r>
      </text>
    </comment>
  </commentList>
</comments>
</file>

<file path=xl/comments2.xml><?xml version="1.0" encoding="utf-8"?>
<comments xmlns="http://schemas.openxmlformats.org/spreadsheetml/2006/main">
  <authors>
    <author>Gabriela Monteiro</author>
    <author>MARCELO DARCI DE SOUZA</author>
  </authors>
  <commentList>
    <comment ref="J23" authorId="0" shapeId="0">
      <text>
        <r>
          <rPr>
            <b/>
            <sz val="9"/>
            <color indexed="81"/>
            <rFont val="Segoe UI"/>
            <family val="2"/>
          </rPr>
          <t>Gabriela Monteiro:</t>
        </r>
        <r>
          <rPr>
            <sz val="9"/>
            <color indexed="81"/>
            <rFont val="Segoe UI"/>
            <family val="2"/>
          </rPr>
          <t xml:space="preserve">
120 - CEDIDO PELA FAED
120- cedido pelo CCT</t>
        </r>
      </text>
    </comment>
    <comment ref="J26" authorId="0" shapeId="0">
      <text>
        <r>
          <rPr>
            <b/>
            <sz val="9"/>
            <color indexed="81"/>
            <rFont val="Segoe UI"/>
            <family val="2"/>
          </rPr>
          <t>Gabriela Monteiro:</t>
        </r>
        <r>
          <rPr>
            <sz val="9"/>
            <color indexed="81"/>
            <rFont val="Segoe UI"/>
            <family val="2"/>
          </rPr>
          <t xml:space="preserve">
360 cedido pela FAED</t>
        </r>
      </text>
    </comment>
    <comment ref="J27" authorId="0" shapeId="0">
      <text>
        <r>
          <rPr>
            <b/>
            <sz val="9"/>
            <color indexed="81"/>
            <rFont val="Segoe UI"/>
            <family val="2"/>
          </rPr>
          <t>Gabriela Monteiro:</t>
        </r>
        <r>
          <rPr>
            <sz val="9"/>
            <color indexed="81"/>
            <rFont val="Segoe UI"/>
            <family val="2"/>
          </rPr>
          <t xml:space="preserve">
150 - CEDIDO PELA FAED</t>
        </r>
      </text>
    </comment>
    <comment ref="J94" authorId="1" shapeId="0">
      <text>
        <r>
          <rPr>
            <b/>
            <sz val="9"/>
            <color indexed="81"/>
            <rFont val="Segoe UI"/>
            <family val="2"/>
          </rPr>
          <t>MARCELO DARCI DE SOUZA:</t>
        </r>
        <r>
          <rPr>
            <sz val="9"/>
            <color indexed="81"/>
            <rFont val="Segoe UI"/>
            <family val="2"/>
          </rPr>
          <t xml:space="preserve">
cedido pela reitoria 40 - 30/05/17
</t>
        </r>
      </text>
    </comment>
  </commentList>
</comments>
</file>

<file path=xl/comments3.xml><?xml version="1.0" encoding="utf-8"?>
<comments xmlns="http://schemas.openxmlformats.org/spreadsheetml/2006/main">
  <authors>
    <author>Gabriela Monteiro</author>
  </authors>
  <commentList>
    <comment ref="J23" authorId="0" shapeId="0">
      <text>
        <r>
          <rPr>
            <b/>
            <sz val="9"/>
            <color indexed="81"/>
            <rFont val="Segoe UI"/>
            <family val="2"/>
          </rPr>
          <t>Gabriela Monteiro:</t>
        </r>
        <r>
          <rPr>
            <sz val="9"/>
            <color indexed="81"/>
            <rFont val="Segoe UI"/>
            <family val="2"/>
          </rPr>
          <t xml:space="preserve">
120 - CEDIDO AO CEART</t>
        </r>
      </text>
    </comment>
    <comment ref="J26" authorId="0" shapeId="0">
      <text>
        <r>
          <rPr>
            <b/>
            <sz val="9"/>
            <color indexed="81"/>
            <rFont val="Segoe UI"/>
            <family val="2"/>
          </rPr>
          <t>Gabriela Monteiro:</t>
        </r>
        <r>
          <rPr>
            <sz val="9"/>
            <color indexed="81"/>
            <rFont val="Segoe UI"/>
            <family val="2"/>
          </rPr>
          <t xml:space="preserve">
360 - cedido ao ceart</t>
        </r>
      </text>
    </comment>
    <comment ref="J27" authorId="0" shapeId="0">
      <text>
        <r>
          <rPr>
            <b/>
            <sz val="9"/>
            <color indexed="81"/>
            <rFont val="Segoe UI"/>
            <family val="2"/>
          </rPr>
          <t>Gabriela Monteiro:</t>
        </r>
        <r>
          <rPr>
            <sz val="9"/>
            <color indexed="81"/>
            <rFont val="Segoe UI"/>
            <family val="2"/>
          </rPr>
          <t xml:space="preserve">
150 - CEDIDO AO CEART</t>
        </r>
      </text>
    </comment>
  </commentList>
</comments>
</file>

<file path=xl/comments4.xml><?xml version="1.0" encoding="utf-8"?>
<comments xmlns="http://schemas.openxmlformats.org/spreadsheetml/2006/main">
  <authors>
    <author>Gabriela Monteiro</author>
  </authors>
  <commentList>
    <comment ref="J23" authorId="0" shapeId="0">
      <text>
        <r>
          <rPr>
            <b/>
            <sz val="9"/>
            <color indexed="81"/>
            <rFont val="Segoe UI"/>
            <family val="2"/>
          </rPr>
          <t>Gabriela Monteiro:</t>
        </r>
        <r>
          <rPr>
            <sz val="9"/>
            <color indexed="81"/>
            <rFont val="Segoe UI"/>
            <family val="2"/>
          </rPr>
          <t xml:space="preserve">
120 Cedido ao CEART</t>
        </r>
      </text>
    </comment>
  </commentList>
</comments>
</file>

<file path=xl/comments5.xml><?xml version="1.0" encoding="utf-8"?>
<comments xmlns="http://schemas.openxmlformats.org/spreadsheetml/2006/main">
  <authors>
    <author>ANA PAULA FACHINETTO</author>
  </authors>
  <commentList>
    <comment ref="N48" authorId="0" shapeId="0">
      <text>
        <r>
          <rPr>
            <b/>
            <sz val="11"/>
            <color indexed="81"/>
            <rFont val="Tahoma"/>
            <family val="2"/>
          </rPr>
          <t>ANA PAULA FACHINETTO:</t>
        </r>
        <r>
          <rPr>
            <sz val="11"/>
            <color indexed="81"/>
            <rFont val="Tahoma"/>
            <family val="2"/>
          </rPr>
          <t xml:space="preserve">
O material da AF nº 1473/2016 não foi entregue. Valor estornado pois a empresa alegou problemas financeiros. </t>
        </r>
      </text>
    </comment>
    <comment ref="N49" authorId="0" shapeId="0">
      <text>
        <r>
          <rPr>
            <b/>
            <sz val="9"/>
            <color indexed="81"/>
            <rFont val="Tahoma"/>
            <family val="2"/>
          </rPr>
          <t>ANA PAULA FACHINETTO:</t>
        </r>
        <r>
          <rPr>
            <sz val="9"/>
            <color indexed="81"/>
            <rFont val="Tahoma"/>
            <family val="2"/>
          </rPr>
          <t xml:space="preserve">
</t>
        </r>
        <r>
          <rPr>
            <sz val="11"/>
            <color indexed="81"/>
            <rFont val="Tahoma"/>
            <family val="2"/>
          </rPr>
          <t>O material da AF nº 1473/2016 não foi entregue. Valor estornado pois a empresa alegou problemas financeiros.</t>
        </r>
        <r>
          <rPr>
            <sz val="9"/>
            <color indexed="81"/>
            <rFont val="Tahoma"/>
            <family val="2"/>
          </rPr>
          <t xml:space="preserve"> </t>
        </r>
      </text>
    </comment>
  </commentList>
</comments>
</file>

<file path=xl/comments6.xml><?xml version="1.0" encoding="utf-8"?>
<comments xmlns="http://schemas.openxmlformats.org/spreadsheetml/2006/main">
  <authors>
    <author>MARCELO DARCI DE SOUZA</author>
  </authors>
  <commentList>
    <comment ref="J20" authorId="0" shapeId="0">
      <text>
        <r>
          <rPr>
            <b/>
            <sz val="9"/>
            <color indexed="81"/>
            <rFont val="Segoe UI"/>
            <family val="2"/>
          </rPr>
          <t>MARCELO DARCI DE SOUZA:</t>
        </r>
        <r>
          <rPr>
            <sz val="9"/>
            <color indexed="81"/>
            <rFont val="Segoe UI"/>
            <family val="2"/>
          </rPr>
          <t xml:space="preserve">
cedido reitoria 300 em 28/08/17</t>
        </r>
      </text>
    </comment>
  </commentList>
</comments>
</file>

<file path=xl/sharedStrings.xml><?xml version="1.0" encoding="utf-8"?>
<sst xmlns="http://schemas.openxmlformats.org/spreadsheetml/2006/main" count="10636" uniqueCount="840">
  <si>
    <t>Saldo / Automático</t>
  </si>
  <si>
    <t>LOTE</t>
  </si>
  <si>
    <t>FORNECEDOR</t>
  </si>
  <si>
    <t>ITEM</t>
  </si>
  <si>
    <t>Preço UNITÁRIO (R$)</t>
  </si>
  <si>
    <t>PRODUTO - CARACTERÍSTICAS MÍNIMAS</t>
  </si>
  <si>
    <t>ALERTA</t>
  </si>
  <si>
    <t>Item</t>
  </si>
  <si>
    <t>Unidade</t>
  </si>
  <si>
    <t>Lote</t>
  </si>
  <si>
    <t>ANEXO II – Instrução Normativa n.º 002/2014</t>
  </si>
  <si>
    <t>DECLARAÇÃO DE DISPONIBILIDADE DE QUANTITATIVO PARA EMISSÃO DE AUTORIZAÇÃO DE FORNECIMENTO/ORDEM DE SERVIÇO – SISTEMA DE REGISTRO DE PREÇOS/UDESC</t>
  </si>
  <si>
    <t>Processo CPA n.º XXXX/2014</t>
  </si>
  <si>
    <t>Pregão n.º  XXXX/2014</t>
  </si>
  <si>
    <t xml:space="preserve">Objeto: </t>
  </si>
  <si>
    <t>Vigência da Ata de Registro de Preços: XX/XX/XXXX até XX/XX/XXXXX</t>
  </si>
  <si>
    <t>Declaro que o Centro XXXXXXX, participante da Ata de Registro de Preços proveniente do Pregão n.º XXXX/2014, possui saldo em seu quantitativo para a emissão da Autorização de Fornecimento/Ordem de Serviço n.º XXXX/2014, no valor de R$ X.XXX,XX, a ser firmada com a empresa XXXXXXX, restando ainda em sua cota para próximas contratações com o referido fornecedor os seguintes quantitativos:</t>
  </si>
  <si>
    <t>Descrição Resumida</t>
  </si>
  <si>
    <t>Valor Unitário (R$)</t>
  </si>
  <si>
    <r>
      <t xml:space="preserve">Saldo Quantitativo </t>
    </r>
    <r>
      <rPr>
        <sz val="8"/>
        <color indexed="8"/>
        <rFont val="Arial"/>
        <family val="2"/>
      </rPr>
      <t>(antes da emissão desta AF/OS)</t>
    </r>
  </si>
  <si>
    <t>Quantitativo da AF/OS</t>
  </si>
  <si>
    <t>Saldo Atualizado</t>
  </si>
  <si>
    <t>__________________, ____/_____/____</t>
  </si>
  <si>
    <t>Cidade                                    Data</t>
  </si>
  <si>
    <t>_____________________________________________</t>
  </si>
  <si>
    <t xml:space="preserve">Diretor(a) de Administração </t>
  </si>
  <si>
    <t>(carimbo e assinatura)</t>
  </si>
  <si>
    <t>Qtde Registrada</t>
  </si>
  <si>
    <t>UNIDADE</t>
  </si>
  <si>
    <t>MARCA</t>
  </si>
  <si>
    <t>Peça</t>
  </si>
  <si>
    <t>Caixa</t>
  </si>
  <si>
    <t>Frasco</t>
  </si>
  <si>
    <t>Pacote</t>
  </si>
  <si>
    <t>DETALHAMENTO</t>
  </si>
  <si>
    <t>Qtde Utilizada</t>
  </si>
  <si>
    <t xml:space="preserve">Saldo </t>
  </si>
  <si>
    <t>OBJETO: AQUISIÇÃO DE MATERIAL DE HIGIENE E LIMPEZA PARA A UDESC</t>
  </si>
  <si>
    <t>Galão</t>
  </si>
  <si>
    <t>Litro</t>
  </si>
  <si>
    <t>Cento</t>
  </si>
  <si>
    <t>Par</t>
  </si>
  <si>
    <t>Nascente</t>
  </si>
  <si>
    <t>Sauba</t>
  </si>
  <si>
    <t>Sany</t>
  </si>
  <si>
    <t>Cristal</t>
  </si>
  <si>
    <t>Zavaski</t>
  </si>
  <si>
    <t>Ultra Class</t>
  </si>
  <si>
    <t>Nobre</t>
  </si>
  <si>
    <t>Gaucha</t>
  </si>
  <si>
    <t>339030.22</t>
  </si>
  <si>
    <t>339030.21</t>
  </si>
  <si>
    <t>Valor Registrado</t>
  </si>
  <si>
    <t>Valor Utilizado</t>
  </si>
  <si>
    <t>Valor Total da Ata com Aditivo</t>
  </si>
  <si>
    <t>% Aditivos</t>
  </si>
  <si>
    <t>% Utilizado</t>
  </si>
  <si>
    <t>AQUISIÇÃO DE MATERIAL DE HIGIENE E LIMPEZA PARA A UDESC</t>
  </si>
  <si>
    <t>pacote</t>
  </si>
  <si>
    <t>fardo</t>
  </si>
  <si>
    <t>peça</t>
  </si>
  <si>
    <t>litro</t>
  </si>
  <si>
    <t>galão</t>
  </si>
  <si>
    <t>lata</t>
  </si>
  <si>
    <t>frasco</t>
  </si>
  <si>
    <t>caixa</t>
  </si>
  <si>
    <t>milheiro</t>
  </si>
  <si>
    <t>NC Papéis</t>
  </si>
  <si>
    <t>Videpel Vipp</t>
  </si>
  <si>
    <t>Limpinha</t>
  </si>
  <si>
    <t>339030.11</t>
  </si>
  <si>
    <t>Divan</t>
  </si>
  <si>
    <t xml:space="preserve">Andréia </t>
  </si>
  <si>
    <t>HCL 200</t>
  </si>
  <si>
    <t>Mult Stone</t>
  </si>
  <si>
    <t>UFE</t>
  </si>
  <si>
    <t xml:space="preserve">Mult Stone </t>
  </si>
  <si>
    <t>Ecocoppo</t>
  </si>
  <si>
    <t>Kerocopo</t>
  </si>
  <si>
    <t>Genio</t>
  </si>
  <si>
    <t>Puro Ar</t>
  </si>
  <si>
    <t>Sany Mix</t>
  </si>
  <si>
    <t xml:space="preserve">Sany  </t>
  </si>
  <si>
    <t>Polwax</t>
  </si>
  <si>
    <t>Bettanin</t>
  </si>
  <si>
    <t>Perovinha</t>
  </si>
  <si>
    <t>Shangrila</t>
  </si>
  <si>
    <t>Bralimpia</t>
  </si>
  <si>
    <t>Desoral</t>
  </si>
  <si>
    <t>Inove</t>
  </si>
  <si>
    <t>Brigitta</t>
  </si>
  <si>
    <t>Zebra</t>
  </si>
  <si>
    <t>Pano Pratic</t>
  </si>
  <si>
    <t>Limpex</t>
  </si>
  <si>
    <t>Mor</t>
  </si>
  <si>
    <t>339030.39</t>
  </si>
  <si>
    <t>Limptek</t>
  </si>
  <si>
    <t xml:space="preserve">Lar Plásticos </t>
  </si>
  <si>
    <t>San Remo</t>
  </si>
  <si>
    <t>Plasvale</t>
  </si>
  <si>
    <t>JSN</t>
  </si>
  <si>
    <t>Volk</t>
  </si>
  <si>
    <t>Descarpack</t>
  </si>
  <si>
    <t>339030.36</t>
  </si>
  <si>
    <t>339030.28</t>
  </si>
  <si>
    <t>Ness</t>
  </si>
  <si>
    <t>Motivus</t>
  </si>
  <si>
    <t>30.90.30.22</t>
  </si>
  <si>
    <t>30.90.30.24</t>
  </si>
  <si>
    <t>Plus</t>
  </si>
  <si>
    <t>339030.24</t>
  </si>
  <si>
    <t>Azeplast</t>
  </si>
  <si>
    <t>Valplastic</t>
  </si>
  <si>
    <t>Benfort</t>
  </si>
  <si>
    <t>Brinox</t>
  </si>
  <si>
    <t>Tramontina</t>
  </si>
  <si>
    <t>Cisper</t>
  </si>
  <si>
    <t>Sekura</t>
  </si>
  <si>
    <t>339030.20</t>
  </si>
  <si>
    <t>Plasutil</t>
  </si>
  <si>
    <t>New Plast</t>
  </si>
  <si>
    <t>Copozan</t>
  </si>
  <si>
    <t>Plastfood</t>
  </si>
  <si>
    <t>Sorella</t>
  </si>
  <si>
    <t>Aurimar</t>
  </si>
  <si>
    <t>Bell Plus</t>
  </si>
  <si>
    <t>Alumasa</t>
  </si>
  <si>
    <t>44.90.52.42</t>
  </si>
  <si>
    <t>Arqplast</t>
  </si>
  <si>
    <t>Metal Suga</t>
  </si>
  <si>
    <t>Raid</t>
  </si>
  <si>
    <t>Straik</t>
  </si>
  <si>
    <t>Sodabel</t>
  </si>
  <si>
    <t>Ultra Insect</t>
  </si>
  <si>
    <t>Supercorda</t>
  </si>
  <si>
    <t>Big Pá</t>
  </si>
  <si>
    <t>Sek Fácil</t>
  </si>
  <si>
    <t>CÓDIGO NUC</t>
  </si>
  <si>
    <t>01197-5-028</t>
  </si>
  <si>
    <t>01198-3-004</t>
  </si>
  <si>
    <t>01198-3-032</t>
  </si>
  <si>
    <t>01438-9-001</t>
  </si>
  <si>
    <t>01893-7-001</t>
  </si>
  <si>
    <t>01893-7-015</t>
  </si>
  <si>
    <t>01434-6-046</t>
  </si>
  <si>
    <t>01429-0-022</t>
  </si>
  <si>
    <t>01429-0-023</t>
  </si>
  <si>
    <t>01429-0-002</t>
  </si>
  <si>
    <t>05395-3-002</t>
  </si>
  <si>
    <t>03969-1-004</t>
  </si>
  <si>
    <t>03969-1-002</t>
  </si>
  <si>
    <t>03599-8-092</t>
  </si>
  <si>
    <t>01432-0-040</t>
  </si>
  <si>
    <t>01432-0-037</t>
  </si>
  <si>
    <t>00543-6-005</t>
  </si>
  <si>
    <t>00543-6-002</t>
  </si>
  <si>
    <t>01432-0-023</t>
  </si>
  <si>
    <t>01432-0-008</t>
  </si>
  <si>
    <t>02872-0-006</t>
  </si>
  <si>
    <t>01433-8-003</t>
  </si>
  <si>
    <t>01433-8-006</t>
  </si>
  <si>
    <t>01434-6-044</t>
  </si>
  <si>
    <t>01434-6-005</t>
  </si>
  <si>
    <t>04027-4-017</t>
  </si>
  <si>
    <t>04027-4-016</t>
  </si>
  <si>
    <t>04027-4-002</t>
  </si>
  <si>
    <t>04026-6-001</t>
  </si>
  <si>
    <t>05559-0-010</t>
  </si>
  <si>
    <t>04027-4-009</t>
  </si>
  <si>
    <t>04027-4-003</t>
  </si>
  <si>
    <t>05559-0-035</t>
  </si>
  <si>
    <t>05559-0-031</t>
  </si>
  <si>
    <t>05559-0-005</t>
  </si>
  <si>
    <t>01450-8-004</t>
  </si>
  <si>
    <t>01457-5-004</t>
  </si>
  <si>
    <t>01453-2-001</t>
  </si>
  <si>
    <t>01456-7-001</t>
  </si>
  <si>
    <t>00532-0-004</t>
  </si>
  <si>
    <t>01931-3-001</t>
  </si>
  <si>
    <t>02453-8-002</t>
  </si>
  <si>
    <t>01458-3-014</t>
  </si>
  <si>
    <t>01458-3-002</t>
  </si>
  <si>
    <t>01181-9-001</t>
  </si>
  <si>
    <t>03784-2-011</t>
  </si>
  <si>
    <t>09947-3-002</t>
  </si>
  <si>
    <t>09947-3-009</t>
  </si>
  <si>
    <t>00544-4-010</t>
  </si>
  <si>
    <t>00544-4-017</t>
  </si>
  <si>
    <t>00544-4-020</t>
  </si>
  <si>
    <t>01443-5-001</t>
  </si>
  <si>
    <t>01444-3-001</t>
  </si>
  <si>
    <t>09043-3-003</t>
  </si>
  <si>
    <t>01446-0-001</t>
  </si>
  <si>
    <t>01190-8-036</t>
  </si>
  <si>
    <t>01190-8-024</t>
  </si>
  <si>
    <t>01190-8-053</t>
  </si>
  <si>
    <t>01190-8-069</t>
  </si>
  <si>
    <t>01190-8-049</t>
  </si>
  <si>
    <t>01190-8-083</t>
  </si>
  <si>
    <t>01190-8-075</t>
  </si>
  <si>
    <t>01190-8-025</t>
  </si>
  <si>
    <t>00431-6-003</t>
  </si>
  <si>
    <t>00431-6-001</t>
  </si>
  <si>
    <t>00431-6-002</t>
  </si>
  <si>
    <t>00959-8-022</t>
  </si>
  <si>
    <t>00959-8-024</t>
  </si>
  <si>
    <t>00959-8-038</t>
  </si>
  <si>
    <t>00453-7-001</t>
  </si>
  <si>
    <t>01449-4-019</t>
  </si>
  <si>
    <t>10579-1-001</t>
  </si>
  <si>
    <t>07798-4-002</t>
  </si>
  <si>
    <t>04648-5-001</t>
  </si>
  <si>
    <t>10578-3-001</t>
  </si>
  <si>
    <t>10577-5-001</t>
  </si>
  <si>
    <t>01197-5-031</t>
  </si>
  <si>
    <t>01441-9-003</t>
  </si>
  <si>
    <t>01441-9-001</t>
  </si>
  <si>
    <t>01442-7-002</t>
  </si>
  <si>
    <t>001171-1-002</t>
  </si>
  <si>
    <t>001171-1-005</t>
  </si>
  <si>
    <t>001171-1-013</t>
  </si>
  <si>
    <t>10585-6-004</t>
  </si>
  <si>
    <t>01171-1-007</t>
  </si>
  <si>
    <t>06631-1-001</t>
  </si>
  <si>
    <t>01508-3-013</t>
  </si>
  <si>
    <t>01508-3-012</t>
  </si>
  <si>
    <t>01508-3-023</t>
  </si>
  <si>
    <t>01508-3-014</t>
  </si>
  <si>
    <t>01508-3-052</t>
  </si>
  <si>
    <t>03928-4-002</t>
  </si>
  <si>
    <t>01440-0-002</t>
  </si>
  <si>
    <t>01461-3-013</t>
  </si>
  <si>
    <t>01461-3-005</t>
  </si>
  <si>
    <t>05938-2-011</t>
  </si>
  <si>
    <t>07775-5-009</t>
  </si>
  <si>
    <t>09902-3-001</t>
  </si>
  <si>
    <t>07776-3-001</t>
  </si>
  <si>
    <t>00542-8-003</t>
  </si>
  <si>
    <t>10137-0-001</t>
  </si>
  <si>
    <t>05596-4-016</t>
  </si>
  <si>
    <t>05596-4-024</t>
  </si>
  <si>
    <t>05596-4-015</t>
  </si>
  <si>
    <t>02836-3-003</t>
  </si>
  <si>
    <t>02769-3-001</t>
  </si>
  <si>
    <t>06478-5-001</t>
  </si>
  <si>
    <t>01200-9-001</t>
  </si>
  <si>
    <t>07850-6-002</t>
  </si>
  <si>
    <t>07850-6-001</t>
  </si>
  <si>
    <t>00358-1-003</t>
  </si>
  <si>
    <t>00362-0-007</t>
  </si>
  <si>
    <t>00362-0-008</t>
  </si>
  <si>
    <t>01757-4-011</t>
  </si>
  <si>
    <t>01449-4-020</t>
  </si>
  <si>
    <t>01449-4-002</t>
  </si>
  <si>
    <t>05511-5-002</t>
  </si>
  <si>
    <t>10541-4-008</t>
  </si>
  <si>
    <t>06881-0-014</t>
  </si>
  <si>
    <t>11217-8-001</t>
  </si>
  <si>
    <t>06136-0-006</t>
  </si>
  <si>
    <t>02424-4-003</t>
  </si>
  <si>
    <t>00447-2-001</t>
  </si>
  <si>
    <t>02978-5-001</t>
  </si>
  <si>
    <t>08682-7-001</t>
  </si>
  <si>
    <t>01196-7-009</t>
  </si>
  <si>
    <t>01196-7-001</t>
  </si>
  <si>
    <t>01196-7-008</t>
  </si>
  <si>
    <t>01459-1-002</t>
  </si>
  <si>
    <t>01459-1-001</t>
  </si>
  <si>
    <t xml:space="preserve"> AF/OS nº XXX/2016 Qtde. DT</t>
  </si>
  <si>
    <t xml:space="preserve">data </t>
  </si>
  <si>
    <t>PROCESSO: 0433/2016/UDESC</t>
  </si>
  <si>
    <t>VIGÊNCIA DA ATA 30/09/16 até 29/09/17</t>
  </si>
  <si>
    <t>BMI Prosper Eireli EPP</t>
  </si>
  <si>
    <t>Videpel Ind e Com de Artefatos de Papel Ltda</t>
  </si>
  <si>
    <t>Douglas de Abreu EPP</t>
  </si>
  <si>
    <t>PKB Produtos Quimicos Ltda</t>
  </si>
  <si>
    <t>Comercial Multiville Ltda EPP</t>
  </si>
  <si>
    <t>Alpha Higiene e Limpeza Ltda EPP</t>
  </si>
  <si>
    <t>Goedert Import Ltda EPP</t>
  </si>
  <si>
    <t>Elo Comércio e Serviço Ltda ME</t>
  </si>
  <si>
    <t>Vencoli Brasil Distribuidora Ltda ME</t>
  </si>
  <si>
    <t>Zimba Comércio de Máquinas e Equip Ltda EPP</t>
  </si>
  <si>
    <t>Sebold Comercial Atacado de Produtos, Alimentos e Equip Ltda ME</t>
  </si>
  <si>
    <t>Ferrari &amp; Ferrari Comércio e Representações Ltda EPP</t>
  </si>
  <si>
    <t>Daniel Ozeas Regly Plast ME</t>
  </si>
  <si>
    <t>JLM Distribuidora BR Eireli ME</t>
  </si>
  <si>
    <t xml:space="preserve">deserto </t>
  </si>
  <si>
    <t xml:space="preserve">DESERTO </t>
  </si>
  <si>
    <t>ANEXO I – Instrução Normativa n.º 002/2014</t>
  </si>
  <si>
    <t>Pregão n.º XXXX/2014</t>
  </si>
  <si>
    <t>Objeto:</t>
  </si>
  <si>
    <t xml:space="preserve">Declaro que o Centro XXXXXXX, participante da Ata de Registro de Preços proveniente do Pregão n.º XXXX/2014, possui saldo em seu quantitativo para a emissão da Autorização  de  Fornecimento/Ordem  de  Serviço  n.º  XXXX/2014,  no  valor  de  R$ X.XXX,XX, a ser firmada com a empresa XXXXXXX.
</t>
  </si>
  <si>
    <r>
      <t xml:space="preserve">                                    </t>
    </r>
    <r>
      <rPr>
        <sz val="11"/>
        <rFont val="Arial"/>
        <family val="2"/>
      </rPr>
      <t xml:space="preserve">, </t>
    </r>
    <r>
      <rPr>
        <u/>
        <sz val="11"/>
        <rFont val="Arial"/>
        <family val="2"/>
      </rPr>
      <t xml:space="preserve">        </t>
    </r>
    <r>
      <rPr>
        <sz val="11"/>
        <rFont val="Arial"/>
        <family val="2"/>
      </rPr>
      <t>/</t>
    </r>
    <r>
      <rPr>
        <u/>
        <sz val="11"/>
        <rFont val="Arial"/>
        <family val="2"/>
      </rPr>
      <t xml:space="preserve">          </t>
    </r>
    <r>
      <rPr>
        <sz val="11"/>
        <rFont val="Arial"/>
        <family val="2"/>
      </rPr>
      <t>/</t>
    </r>
    <r>
      <rPr>
        <u/>
        <sz val="11"/>
        <rFont val="Arial"/>
        <family val="2"/>
      </rPr>
      <t xml:space="preserve"> </t>
    </r>
  </si>
  <si>
    <t>Cidade                      Data</t>
  </si>
  <si>
    <t>Diretor(a) de Administração</t>
  </si>
  <si>
    <t>Pregão 0433/2016/UDESC - SRP</t>
  </si>
  <si>
    <t>Vigência da Ata:  30/09/2016 até 29/09/17</t>
  </si>
  <si>
    <t>Água sanitária para limpeza à base de hipoclocorito de sódio, hidróxido de sódio e água, teor e cloro ativo entre 2,0 e 2,5%. Produto biodegradável, bactericida e germicida, deverá apresentar no O produto deverá apresentar: rótulo indicando data de validade, dados do fabricante, marca, precauções, principio ativo e composição do produto e conteúdo líquido.Embalagem individual, em plástico resistente (que não estoure no empilhamento e de acordo com ABNT/NBR 13390: 05/1995), de material flexível e resistente, com 01 litro, e acondicionado em caixa de papelão resistente que suporte empilhamento.  Validade mínima: 6 meses a contar da entrega de cada pedido. (Apresentar AFE-Autorização de Funcionamento da Empresa e do Fabricante; Registro no MS ANVISA, cfe DECRETO Nº 79.094/77 e RDC 184/2001).</t>
  </si>
  <si>
    <t>Álcool etílico hidratado,  embalagem plástica de 1 litro para uso geral, com teor alcoólico de 70º INPM, sem perfume, (que não estoure no empilhamento). Embalagem contendo: especificações, indicações, precauções e modo de usar, nome, endereço, CNPJ do fabricante, serviço de atendimento ao consumidor, nome e registro do técnico ou profissional responsável na entidade profissional competente. Acondicionado em caixa com 12 litros, confeccionada em papelão resistente que suporte empilhamento; com identificação do nome do produto e do fabricante. A embalagem deverá ostentar a identificação de certidão obtida no âmbito do Sistema Brasileiro de Certificação - SBC, demonstrando conformidade à norma BNR 5991:1997, da Associação Brasileira de Normas Técnicas - ABNT, conforme exigência da Portaria n. 15 do INMETRO, de 29-01-2001. Data de fabricação, data de validade indicados no produto e na caixa. Validade mínima: 24 meses a partir de cada pedido de entrega. Apresentar: AFE-Autorização de Funcionamento da Empresa e do fabricante, e Registro no MS ANVISA, cfe. Lei 6360/76, DECRETO Nº 79.094/77, RDC 184/2001.</t>
  </si>
  <si>
    <t>Álcool etílico em gel, frasco com 500ml, com concentração de 68% a 72%, para uso geral em higienização e desinfecção de superfícies, (móveis, etc). Obs.: Embalagem contendo: especificações, indicações, precauções e modo de usar, nome, endereço, CNPJ do fabricante, serviço de atendimento ao consumidor, registro no Ministério da Saúde, nome e registro do técnico ou profissional responsável na entidade profissional competente. Acondicionado em caixa com 12 litros, confeccionada em papelão resistente que suporte empilhamento; com identificação do nome do produto e do fabricante. A embalagem deverá ostentar a identificação de certidão obtida no âmbito do Sistema Brasileiro de Certificação - SBC, demonstrando conformidade à norma BNR 5991:1997, da Associação Brasileira de Normas Técnicas - ABNT, conforme exigência da Portaria n. 15 do INMETRO, de 29-01-2001. Data de fabricação, data de validade indicados no produto e na caixa. Validade mínima: 18 meses a partir de cada pedido de entrega. Apresentar: AFE-Autorização de Funcionamento da Empresa e do Fabricante, Registro no MS ANVISA, cfe. Lei 6360/76, DECRETO Nº 79.094/77, RDC 184/2001.</t>
  </si>
  <si>
    <t>Detergente liquido (limpador multiuso), destinado a uso geral, (pisos, louças de banheiros, etc), embalado em frasco de 500ml em plástico flexível, resistente (que não estoure no empilhamento), de material não reciclado com tampa de bico dosador. Princípio ativo: linear alquilbenzeno sulfonato de sódio. O produto deverá apresentar no rótulo da embalagem: especificações, indicações, precauções e modo de usar, nome, endereço, CNPJ do fabricante, serviço de atendimento ao consumidor, registro, ou notificação válidos no MS/ANVISA, bem como a composição química, nome e registro do técnico ou profissional responsável na entidade profissional competente. Embalagens acondicionadas em caixa com 24 frascos de papelão resistente que suporte empilhamento. Validade mínima: 24 meses a partir da entrega de cada pedido. Apresentar: AFE-Autorização de Funcionamento da Empresa e do fabricante, Notificação no MS/ANVISA, cfe. DECRETO Nº 79.094/77 e RDC 184/2001.</t>
  </si>
  <si>
    <t>Cera líquida incolor, auto brilho, 100% acrílica, para todos os tipos de piso. Bombona com 5 litros. Acondicionada em embalagem resistente. Apresentar notificação na ANVISA. Validade mínima de 12 meses a partir da data deentrega. Apresentar: AFE-Autorização de Funcionamento da Empresa e do fabricante, Notificação no MS/ANVISA, cfe. DECRETO Nº 79.094/77 e RDC 184/2001.</t>
  </si>
  <si>
    <t>Cera líquida na cor preta de fábrica, 100% acrílica, para piso de borracha. Bombona com 5 litros. Acondicionada em embalagem resistente. Apresentar registro na ANVISA. Validade mínima de 12 meses a partir da data da entrega.  Apresentar: AFE-Autorização de Funcionamento da Empresa e do fabricante, Notificação no MS/ANVISA, cfe. DECRETO Nº 79.094/77 e RDC 184/2001.</t>
  </si>
  <si>
    <t>Cera líquida na cor amarela de fábrica, 100% acrílica, para piso de borracha. Bombona com 5 litros. Acondicionada em embalagem resistente. Apresentar registro na ANVISA. Validade mínima de 12 meses a partir da data da entrega. Apresentar: AFE-Autorização de Funcionamento da Empresa e do fabricante, Notificação no MS/ANVISA, cfe. DECRETO Nº 79.094/77 e RDC 184/2001.</t>
  </si>
  <si>
    <t>Cera em pasta incolor, com cera natural de carnaúba, lata com 400g. Apresentar: AFE-Autorização de Funcionamento da Empresa e do fabricante, Notificação no MS/ANVISA, cfe. DECRETO Nº 79.094/77 e RDC 184/2001.</t>
  </si>
  <si>
    <t>Cloro estabilizador, em tabletes de 200g, embalagem individual.  Apresentar:  AFE-Autorização de Funcionamento da Empresa e do fabricante, Notificação/Registro no MS/ANVISA, cfe. DECRETO Nº 79.094/77 e RDC 184/2001.</t>
  </si>
  <si>
    <t>Cloro líquido, uso domiciliar, com teor de cloro ativo entre 4 e 5%. Galão com 5 litros. Validade mínima de 6 meses a partir da data da entrega. Apresentar: AFE-Autorização de Funcionamento da Empresa e do fabricante, Registro no MS/ANVISA, cfe. DECRETO Nº 79.094/77 e RDC 184/2001.</t>
  </si>
  <si>
    <t>Ácido limpa pedra, ácido inibido. Bombona de 5 litros. Apresentar: AFE-Autorização de Funcionamento da Empresa e do fabricante, Registro no MS/ANVISA, cfe. DECRETO Nº 79.094/77 e RDC 184/2001.</t>
  </si>
  <si>
    <t>Desinfetante líquido, de uso geral, (tipo creolina), com ação germicida e bactericida. Composição: mistura de fenóis e cresóis, emulsificante e água. Princípio ativo: ácido cresílico a 2,74% de cresóis, embalagem em lata com aproximadamente 750ml, acondicionado caixa de papelão resistente que suporte empilhamento. Apresentar no rótulo no mínimo: data de validade, dados do fabricante, marca, precauções, modo de usar e composição do produto. Data de fabricação e data de validade indicados no produto e na caixa. Validade mínima: 10 meses a contar da entrega de cada pedido. AFE-Autorização de Funcionamento da Empresa e do fabricante e Registro no MS ANVISA, cfe DECRETO Nº 79.094/77 e RDC 184/2001.</t>
  </si>
  <si>
    <t>Limpador desincrustante em bombona de 5 litros, desinferrujante, tipo REMOCIM. Não ataca o rejunte do cimento.  Pode ser aplicado em qualquer tipo de piso: cerâmicos, pedras em geral, calçadas, etc. Aceita diluição conforme a sujidade. Concentração forte 1:3; médio 1:6; leve 1:10.  Validade mínima de 12 meses da data de entrega.  Apresentar: AFE-Autorização de Funcionamento da Empresa e do fabricante e Registro no MS ANVISA, cfe DECRETO Nº 79.094/77 e RDC 184/2001.</t>
  </si>
  <si>
    <t>Desinfetante líquido biodegradável, com ação germicida/bactericida, aroma lavanda. Embalagem resistente. Bombona com 5 litros. Validade mínima de 12 meses a partir da data da entrega. Apresentar: AFE-Autorização de Funcionamento da Empresa e do fabricante e Registro no MS ANVISA, cfe DECRETO Nº 79.094/77 e RDC 184/2001.</t>
  </si>
  <si>
    <t>Desinfetante líquido, fragrância talco ou lavanda, com ação bactericida para eliminar germes e bactérias. Princípio ativo: Cloreto de benzalcônio, (Tensoativo Catiônico, teor 0,85% a 1,15 %). O produto deverá apresentar rótulo com: modo de usar, precauções, composição e validade. Frascos com 500ml de material não reciclado flexível e resistente, acondicionados em caixa de papelão resistente que suporte empilhamento.  Data de fabricação e data de validade indicados no produto e na caixa. Validade mínima: 18 meses a contar da entrega de cada pedido.  Apresentar: AFE-Autorização de Funcionamento da Empresa e do fabricante e Registro no MS ANVISA, cfe DECRETO Nº 79.094/77 e RDC 184/2001.</t>
  </si>
  <si>
    <t>Desodorizador de ar, para ambiente, em aerosol, frasco com 360ml, fragância lavanda ou floral. Validade mínima de 12 meses .  Apresentar: AFE-Autorização de Funcionamento da Empresa e do fabricante e Registro/notificação no MS ANVISA, cfe DECRETO Nº 79.094/77 e RDC 184/2001.</t>
  </si>
  <si>
    <t>Desodorizante aromático para banheiro, (desinfetante para WC), tipo "pedra sanitária de pendurar", com suporte para vaso sanitário, com no mínimo 35 gramas, bactericida, perfume lavanda/floral, devendo a pedra ser embalada em saco plástico lacrado e este em caixa individual. Embalagem/rótulo contendo: especificações, indicações, precauções e modo de usar, nome, endereço, CNPJ do fabricante, registro no Ministério da Saúde, bem como a composição química, nome e registro do técnico ou profissional responsável na entidade profissional competente. Composição: Paradiclorobenzeno, essência. O produto deverá estar acondicionado em caixa de papelão resistente que suporte empilhamento e deverá ter validade mínima de 01 ano a partir da data de fabricação e ser fabricado a menos de 4 meses da data de entrega. Apresentar: AFE-Autorização de Funcionamento da Empresa e do fabricante e notificação no MS ANVISA, cfe DECRETO Nº 79.094/77 e RDC 184/2001.</t>
  </si>
  <si>
    <t>Desodorizante para vaso sanitário, tipo pastilha adesiva, aroma citrus ou lavanda. Caixa com 3 unidades. Apresentar: AFE-Autorização de Funcionamento da Empresa e do fabricante e registro no MS ANVISA, cfe DECRETO Nº 79.094/77 e RDC 184/2001.</t>
  </si>
  <si>
    <t>Disco para enceradeira industrial, de 510mm  cor branco para lustrar, para enceradeira modelo Bralimpia de 510mm.</t>
  </si>
  <si>
    <t>Disco para enceradeira industrial, de 510mm, cor preto para lavação pesada para enceradeira modelo Bralimpia de 510mm.</t>
  </si>
  <si>
    <t>Disco para enceradeira industrial, de 510mm , na cor verde para limpeza, para enceradeira modelo Bralimpia de 510mm.</t>
  </si>
  <si>
    <t>Suporte de disco de 510mm com flange, compativel com a enceradeira Bralimpia de 510mm</t>
  </si>
  <si>
    <t>Escova para enceradeira industrial, de 350mm , de nylon, para lavar pisos, compatível com Enceradeira Lavadora Pisos Frios da marca Bralimpia.</t>
  </si>
  <si>
    <t>Disco para enceradeira industrial, de 350mm  cor branco para lustrar, compatível com Enceradeira Lavadora Pisos Frios da marca Bralimpia.</t>
  </si>
  <si>
    <t>Suporte de disco de 350mm com flange, base de madeira com flange de metal, compativel com a Enceradeira Lavadora Pisos Frios marca Bralimpia.</t>
  </si>
  <si>
    <t>Escova para limpeza de vaso sanitário com suporte (do tipo vassoura, em forma de bola ou meia bola), com cerdas arredondadas em nylon; cabo e suporte em polipropileno; dimensões aproximadas:  36 X 7.5 X 36cm</t>
  </si>
  <si>
    <t>Escova para limpeza, com cerdas de nylon e cabo de 15cm  (aproximadamente)  em material plástico resistente ou polipropileno, com pegador anatômico.</t>
  </si>
  <si>
    <t>Escova para lavar garrafa térmica, com cerdas de nylon, com tamanho aproximado 35cm.</t>
  </si>
  <si>
    <t>Espanador eletrostático, confeccionado em polietileno de alta densidade, com fios 100% acrílico, lavável. Formato ergonômico e leve.</t>
  </si>
  <si>
    <t xml:space="preserve">Esponja de aço com 15g (admitindo-se variação de até 1 grama), para limpeza pesada de panela, embalagem individual, em invólucro plástico lacrado, acondicionados em caixa de papelão resistente que suporte empilhamento. </t>
  </si>
  <si>
    <t xml:space="preserve">Esponja para limpeza, dupla face, uma face em espuma de poliuretano e agente bactericida; e outra em fibra sintética de material abrasivo, medindo no mínimo 110mm x 75mm x 20mm. Embalagem unitária em saco plástico lacrado, acondicionados em caixa de papelão resistente que suporte empilhamento. </t>
  </si>
  <si>
    <t xml:space="preserve">Lã de aço pesando no mínimo 60g  (em aço carbono, tipo bombril), para limpeza e brilho, embalagem em pacote plástico lacrado com 08 unidades,  e acondicionadas em caixa de papelão resistente que suporte empilhamento. </t>
  </si>
  <si>
    <t>Filtro de papel para café,  tamanho 103, caixa com 30 unidades, com gramatura de 54 g/m2, com fechamento de dupla prensagem, na cor branca, acondicionadas em caixa. De papelão.</t>
  </si>
  <si>
    <t xml:space="preserve">Fósforo doméstico com 40 palitos. Entrega em pacotes (maço) com 10 caixas. </t>
  </si>
  <si>
    <t>Desentupidor para vasos sanitários e mictórios, com cabo, manual, com artifício de sucção.</t>
  </si>
  <si>
    <t xml:space="preserve">Flanela peluciada em ambos os lados medindo 60cm x 5 metros (admitindo-se variação de até 10%), com bordas chuleadas cor branca. </t>
  </si>
  <si>
    <t>Flanela peluciada em ambos os lados, para limpeza medindo 60cm x 40cm (admitindo-se variação de até 10%), com bordas chuleadas cor branca. Entrega em pacotes com  50 unidades.</t>
  </si>
  <si>
    <t xml:space="preserve">Pano de copa, em tecido 100% algodão, branco alvejado, medindo 70cm x 50cm, com bainha, com peso mínimo de 70g, admitindo-se variação de até 10% no peso e na medida; embalados individualmente, acondicionados em pacote com 50 unidades. O pano deverá conter etiqueta de fábrica indicando a composição do tecido e a metragem. Prazo de validade: 12 meses a partir de cada entrega de pedido. </t>
  </si>
  <si>
    <t xml:space="preserve">Pano descartável absorvente (tipo perfex), pano multiuso, pacote com 5 unidades. </t>
  </si>
  <si>
    <t>Pano de limpeza - saco de tecido, 100% algodão, para limpeza, lavado e alvejado, medidas externas: 65 cm de altura x 45 cm de largura, com peso mínimo de 190 gramas (admitindo-se variação de até 10% no peso e nas medidas), embalados em pacote com 10 unidades e acondicionados em fardos com 5 pacotes. O pano deverá conter etiqueta de fábrica informando a composição do tecido e metragem. Prazo de validade: 12 meses a partir de cada pedido de entrega.</t>
  </si>
  <si>
    <t>Pano de limpeza - saco de tecido, de algodão pré-lavado, 90 a 100 % algodão lavado e alvejado, tipo saca, (fechada em três lados), medindo 90cm x 100 cm (tolerância de 5,0 cm.).</t>
  </si>
  <si>
    <t>Garrafa térmica com alça, capacidade 1 litro, em material plástico resistente e ampola de vidro substituível, bomba-serve-a-jato (jato forte) e sistema anti-pingos, cores lisas (sem estampas), tempo de conservação térmico aproximado de 6h, testadas conforme NBR13282, da ABNT, acondicionadas em caixa de papelão resistente que suporte empilhamento.</t>
  </si>
  <si>
    <t>Garrafa térmica com alça, capacidade 1,8 litros, em material plástico resistente e ampola de vidro substituível, bomba-serve-a-jato (jato forte) e sistema anti-pingos, cores lisas (sem estampas), tempo de conservação térmico aproximado de 6h, testadas conforme NBR13282, da ABNT, acondicionadas em caixa de papelão resistente que suporte empilhamento.</t>
  </si>
  <si>
    <t>Garrafa térmica com revestimento em aço inox fosco, capacidade 1,8 litros. Tamanho compacto,  bomba-serve-a-jato (jato forte) e sistema anti-pingos. Similar a marca Termolar.</t>
  </si>
  <si>
    <t>Lustra móveis, cremoso, não engordurante, com aroma floral. Contém em sua composição: cera microcristalina, cera de parafina, silicone, emulsificante, espessante, conservante, solventes alifáticos, perfume e água. Embalado em frasco de material resistente, com aproximadamente 200ml. No rotulo do produto deverá conter: especificações, indicações, precauções e modo de usar, nome, endereço, CNPJ do fabricante, serviço de atendimento ao consumidor, registro no Ministério da Saúde, bem como a composição química, nome e registro do técnico ou profissional responsável na entidade profissional competente, com registro ou notificação válidos na ANVISA. Acondicionados em caixa com 12 ou 24 frascos, com identificação do nome do fabricante e o nome do produto. Acondicionados em caixa de papelão resistente que suporte empilhamento. Com data de fabricação e validade indicados no frasco e na caixa. Validade mínima 24 meses a partir de cada pedido de entrega. Apresentar: AFE-Autorização de Funcionamento da Empresa e do fabricante, Notificação no MS/ANVISA, cfe. DECRETO Nº 79.094/77 e RDC 184/2001).</t>
  </si>
  <si>
    <t>Pasta saponácea (tipo cristal) para limpeza, com ação abrasiva e desengraxante, a base de mistura de sabão de coco, tensoativo aniônico, carboidrato, quartzo, corante, essência e água, embalado em frasco com 500 gramas, acondicionados em caixa de papelão resistente contendo: especificações, indicações, precauções e modo de usar, nome, endereço, CNPJ do fabricante, bem como a composição química, nome e registro do técnico ou profissional responsável na entidade profissional competente. O produto deverá ter validade mínima de 01 ano a partir da data de fabricação. O produto da não poderá ser fabricado a menos de 4 meses data de cada pedido de entrega. No rotulo do produto deverá conter: composição, prazo de validade, dados do fabricante. Apresentar: AFE-Autorização de Funcionamento da Empresa e do fabricante; e Notificação no MS/ANVISA, cfe. DECRETO Nº 79.094/77 e RDC 184/2001).</t>
  </si>
  <si>
    <t>Pasta para limpeza geral, cor branca, não abrasiva, multiuso para limpeza de mesas com riscos de caneta, pote com no mínimo 500g. Validade mínima de 12 meses a contar da data de entrega. Apresentar: AFE-Autorização de Funcionamento da Empresa e do fabricante; e Notificação no MS/ANVISA, cfe. DECRETO Nº 79.094/77 e RDC 184/2001.</t>
  </si>
  <si>
    <t>Lixeira de plástico resistente com tampa basculante com capacidade de 20 litros, de preferência na cor bege ou branca</t>
  </si>
  <si>
    <t>Lixeira de plástico resistente com tampa basculante,  na cor branca ou bege, capacidade aproximada de 35 litros</t>
  </si>
  <si>
    <t>Lixeira de plástico resistente com tampa comum, capacidade de  aproximadamente 12 litros, cor branca ou bege.</t>
  </si>
  <si>
    <t>Lixeira de plástico resistente, com pedal, capacidade aproximada de 20 litros, cor bege.</t>
  </si>
  <si>
    <t>Lixeira de plástico resistente, com tampa e pedal, capacidade aproximada de 80 litros, cor bege.</t>
  </si>
  <si>
    <t>Lixeira em polipropileno, 23 litros, com bojo em alumínio para deposito de cinzas. O corpo recipiente deve ser resistente a caloria de cigarros e acabamento interior liso. Medidas aproximadas 51cm alturaX24cm comprimento.</t>
  </si>
  <si>
    <t>Lixeira fabricada em polietileno de alta densidade, capacidade aproximada de 50 litros, com tampa basculante,  sem soldas ou emendas, com altura máxima de 85 cm, na cores cinza ou bege</t>
  </si>
  <si>
    <t>Lixeira plástica de polipropileno sem tampa, para escritório, 14 litros, medida aproximada 30cm de altura X 24cm de diâmetro, cor preto.</t>
  </si>
  <si>
    <t>Luva para limpeza  tamanho G, de borracha de látex 100% natural, resistente, flexível,, com revestimento interno, superfície externa antiderrapante, cano 3/4, cfe. NBR 13393/1995, embaladas em par e acondicionadas em caixa de papelão resistente que suporte empilhamento.  (apresentar Certificado de Aprovação no Ministério do Trabalho e Emprego).</t>
  </si>
  <si>
    <t>Luva para limpeza  tamanho P, de borracha de látex 100% natural, resistente, flexível,, com revestimento interno, superfície externa antiderrapante, cano 3/4, cfe. NBR 13393/1995, embaladas em par e acondicionadas em caixa de papelão resistente que suporte empilhamento.  (apresentar Certificado de Aprovação no Ministério do Trabalho e Emprego).</t>
  </si>
  <si>
    <t>Luva para limpeza tamanho M, de borracha de látex 100% natural, resistente, flexível,, com revestimento interno, superfície externa antiderrapante, cano 3/4, cfe. NBR 13393/1995, embaladas em par e acondicionadas em caixa de papelão resistente que suporte empilhamento.  (apresentar Certificado de Aprovação no Ministério do Trabalho e Emprego)</t>
  </si>
  <si>
    <t>Luvas  para procedimentos, tamanho G,  livre de pó, SEM TALCO, em látex natural, integro e uniforme, descartável, atóxica, formato anatômico, caixa com 100 unidades.</t>
  </si>
  <si>
    <t>Luvas  para procedimentos, tamanho M,  livre de pó, SEM TALCO, em látex natural, integro e uniforme, descartável, atóxica, formato anatômico, caixa com 100 unidades.</t>
  </si>
  <si>
    <t>Luvas  para procedimentos, tamanho P,  livre de pó, SEM TALCO, em látex natural, integro e uniforme, descartável, atóxica, formato anatômico, caixa com 100 unidades.</t>
  </si>
  <si>
    <t>Máscara protetora, descartável, com elástico. Entregar em pacotes com 50 unidades.</t>
  </si>
  <si>
    <t>Balde espremedor em plástico, com alça, parafusos e cabo metálicos, com  balde de capacidade de 30 a 33  litros, com espremedor e  rodízios giratórios.</t>
  </si>
  <si>
    <t>MOP úmido completo, cabo de alumínio de 24mm com 1,40m de comprimento com manopla, suporte plástico com pinça para MOP úmido, trava para o refil em ferro, refil para MOP úmido 340g, 85% algodão e 15% poliester, com loop, ponta dobrada, branco ou azul.</t>
  </si>
  <si>
    <t>Refil para MOP úmido 340g. 85% algodão e 15% poliéster, com loop, ponta dobrada, branco ou azul.</t>
  </si>
  <si>
    <t>Suporte para refil de MOP úmido, com trava de ferro</t>
  </si>
  <si>
    <t>MOP pó completo, cabo de alumínio de 22mm revestido em plástico, com 1,40m, com manopla, suporte para MOP pó com 60cm, estrutura de metal com plástico, refil MOP pó acrílico, 60cm.</t>
  </si>
  <si>
    <t>Refil MOP Pó, de 60cm, na cora zul, embalado individualmente</t>
  </si>
  <si>
    <t>Sabão comum em barra de 200g, glicerinado. Composição: Sebo bovino, óleo de babaçu, hidróxido de sódio, glicerina, carga, conservante, sequestrante, fragrância, corantes e veículo. Entrega em embalagem (pacote) em filme de polietileno, com  5 (cinco) barras (peças) de 200g e acondicionados em caixa de papelão resistente que suporte empilhamento. Embalagem/rótulo contendo: especificações, indicações, precauções e modo de usar, nome, endereço, CNPJ do fabricante, bem como a composição química, nome e registro do técnico ou profissional responsável na entidade profissional competente.Obs.: validade mínima de 2 anos a contar da entrega. Apresentar AFE-Autorização de Funcionamento da Empresa e do fabricante; e Notificação no MS/ANVISA, cfe. DECRETO Nº 79.094/77 e RDC 184/2001).</t>
  </si>
  <si>
    <t>Sabão de coco, em barra de 200g. Composição: ácido graxo, óleo de côco, hidróxido de sódio, carbonato de sódio, cloreto de sódio, branqueador óptico e veículo. Entrega em embalagem em filme de polietileno com 5 peças (unidades) de 200g e acondicionados em caixa de papelão resistente que suporte empilhamento. Na rotulagem do produto deverá conter modo de usar, composição, dados do fabricante. Apresentar AFE-Autorização de Funcionamento da Empresa e do fabricante; Notificação no MS/ANVISA, cfe. DECRETO Nº 79.094/77 e RDC 184/2001.</t>
  </si>
  <si>
    <t>Sabão em PÓ, embalagem com no mínimo 900g,  sem amaciante, atomizado (granulado). Princípio ativo: Linear Alquil Benzeno Sulfonato de Sódio. O produto deverá apresentar: rótulo indicando data de validade, dados do fabricante, marca, precauções, principio ativo e composição do produto e peso líquido. O produto deverá ter validade de 18 meses a partir da data do pedido de entrega. Embalagens primárias com no mínimo 900 gramas, acondicionados em caixa de papelão resistente. Apresentar: AFE-Autorização de Funcionamento da Empresa e do fabricante; e Notificação no MS/ANVISA, cfe. DECRETO Nº 79.094/77 e RDC 184/2001). Validade m[inima de 12 meses a partir da data de entrega.</t>
  </si>
  <si>
    <t>Sabonete glicerinado, em barra, para uso geral, com aproximadamente 90 gramas, embalagem individual e acondicionados em caixa. Apresentar: AFE-Autorização de Funcionamento da Empresa e do fabricante; Notificação no MS ANVISA, cfe DECRETO Nº 79.094/77, RDC 343/2005).</t>
  </si>
  <si>
    <t>Sabonete líquido aromatizado, fragrância suave, alta viscosidade, hipoalergênico, galão com 5 litros, acondicionados em caixa de papelão resistente que suporte empilhamento. Apresentar: Laudo de Irritabilidade Dérmica, conclusivo, que comprove ser HIPOALERGÊNICO, expedido por laboratório credenciado pela ANVISA. Apresentar: AFE-Autorização de Funcionamento da Empresa e do fabricante; e Notificação no MS ANVISA, cfe DECRETO Nº 79.094/77, RDC 343/2005).</t>
  </si>
  <si>
    <t>Sabonete tipo gel com ph neutro, hidratante, hopoalergênico, perolizado, aroma erva doce, refil de 800ml, com válvula. O produto não poderá sofrer separação (decantar) dentro do prazo de validade. NOTIFICAÇÃO NA ANVISA. Apresentar: Laudo de Irritabilidade Dérmica, conclusivo, que comprove ser HIPOALERGÊNICO, expedido por laboratório credenciado pela ANVISA. Apresentar:  AFE-Autorização de Funcionamento da Empresa e do fabricante; e Notificação no MS ANVISA, cfe DECRETO Nº 79.094/77, RDC 343/2005).</t>
  </si>
  <si>
    <t>Saboneteira em plástico ABS, para parede com válvula para sabonete líquido e reservatório de 800ml. Cor branca</t>
  </si>
  <si>
    <t>Saco para lixo doméstico, de polietileno, pacacidade  240 litros. Dimensões planas mínimas 115cm de largura X 115cm de altura, varição máxima permitida de até 5cm maior. Classe I - NBR 9191/02, espessura mínima 12 micra, cor preferencialmente preta, confeccionado com resina termoplástica virgem (alta densidade), atendendo todos os requisitos da NBR 9190/93 e NBR 9191/02 que não contrariadas por esta especificação. Fardo (pacote) com 100 unidades, apresentando informações sobre o fabricante, matéria prima e as dimensões. O material não pode expelir odor desagradável. (A vencedora deverá apresentar: ensaios previstos na NBR 9191:2008). Será analisada a amostra pelo responsável técnico, através da conferências das medidas com o uso de uma trena e um micrômetro. Trazer a embalagem lacrada de fábrica.</t>
  </si>
  <si>
    <t>Saponáceo  CREMOSO em frasco com 300ml para limpeza pesada,  Aroma limão. NOTIFICAÇÃO NA ANVISA.  No rotulo do produto deverá conter: composição, prazo de validade, dados do fabricante. Apresentar: AFE-Autorização de Funcionamento da Empresa e do fabricante; e Notificação no MS/ANVISA, cfe. DECRETO Nº 79.094/77 e RDC 184/2001).  Validade mínima: 12 meses a partir da entrega de cada pedido</t>
  </si>
  <si>
    <t>Saponáceo em PÓ, em frasco com 300g, com aplicador econômico. Composição: tensoativo aniônico e não iônicos, biodegradável, alcalizante, agente abrasivo, corante e essência. Princípio ativo: Linear Alquilbezeno Sulfonato de Sódio. Embalagens acondicionadas em caixa de papelão resistente que suporte empilhamento. Embalagem/rótulo contendo: especificações, indicações, precauções e modo de usar, nome, endereço, CNPJ do fabricante, bem como a composição química, nome e registro do técnico ou profissional responsável na entidade profissional competente. Apresentar: AFE-Autorização de Funcionamento da Empresa e do fabricante; e Notificação no MS/ANVISA, cfe. DECRETO Nº 79.094/77 e RDC 184/2001).</t>
  </si>
  <si>
    <t xml:space="preserve">Vassoura, com cerdas de nylon de 10 cm de comprimento, (plumadas), com no mínimo 62 tufos, com 25 fios por tufo;  base em polipropileno com cabo  de  1,20 m (admitindo-se variação de até 10% nas medidas); em chapa metalica, revestida em polipropileno; com ponteiras giratórias. </t>
  </si>
  <si>
    <t>Vassoura de piaçava medida aproximada 50cm. Cabo de madeira com aproximada mente 1,20m.</t>
  </si>
  <si>
    <t>Bandeja em pvc, na cor branca nas dimensões 28 x 42 x 7,5cm (aproximandamente)</t>
  </si>
  <si>
    <t xml:space="preserve">Bandeja de inox, retangular, medindo 30cm X 40cm. </t>
  </si>
  <si>
    <t>Jarra de aço inox, com tampa apara gelo, 2 litros</t>
  </si>
  <si>
    <t>Açucareiro de inox, com colher, tamanho de 9,1 cm de diâmetro e 0,32 litros (marca referência tramontina)</t>
  </si>
  <si>
    <t>Copo de vidro para água, tipo taça,  liso, 300ml.</t>
  </si>
  <si>
    <t>Refil para embalador de guarda chuvas, saco liso, 15X73, 0,030Mi, transparente gofrado de alta densidade, 75% PEAD polietileno alta densidade, 25% PELBD polietileno linear de baixa densidade. Embalagem contendo 1000 unidades</t>
  </si>
  <si>
    <t>Caixa plástica organizadora, capacidade aproximada  de 20 litros, transparente, de alta resistencia, facilitando a visão do material guardado, com tampa e sistema de fixação de tampa através de travas. Dimensões: comprimento de 34cm, largura de 24cm e altura 25cm.</t>
  </si>
  <si>
    <t xml:space="preserve">Caixa plástica organizadora, capacidade aproximada  de 38 litros, transparente, de alta resistencia, facilitando a visão do material guardado, com tampa e sistema de fixação de tampa através de travas. </t>
  </si>
  <si>
    <t>Caixa plástica organizadora, capacidade aproximada de 56 litros, transparente, de alta resistencia, facilitando a visão do material guardado, com tampa e sistema de fixação de tampa através de travas. Dimensões aproximadas: comprimento de 49cm, largura de 32cm, altura de 36cm (com a tampa)</t>
  </si>
  <si>
    <t>Garfo descartável para refeição, medida aproximada 12cm, cor cristal, pacote com 50 unidades.</t>
  </si>
  <si>
    <t>Prato Plástico descartável branco, com 15 cm, embalagem com 10 unidades</t>
  </si>
  <si>
    <t>Mexedor para café com tamanho aproximadamente 9 cm, produzido em poliestireno convencional (cristal  transparente), atóxico, descrtável, pacote com 500 unidades</t>
  </si>
  <si>
    <t xml:space="preserve">Guardanapo de papel, cor branca, medindo 30cm x 30cm, macio, com alto poder de absorção, gramatura 19g a 22g/m2,  sem rebarbas no corte lateral, em pacotes  com 50 unidades, acondicionado em caixa de papelão resistente que suporte empilhamento. Apresentar: Laudo Microbiológico, conforme Portaria MS nº 1.480 de 31/12/90., de laboratório credenciado pelo INMETRO, ou habilitado no REBLAS/ANVISA. </t>
  </si>
  <si>
    <t>Suporte em acrílico resistente (não maleável) com tampa, para ser fixado em parede, para copo de água, de no mínimo 180ml e máximo 200ml. Capacidade mínima de 120 copos.</t>
  </si>
  <si>
    <t>Suporte em acrílico resistente (não maleável), com tampa,  para ser fixado em parede, para copo de cafezinho 50ml. Capacidade mínima de 120 copos.</t>
  </si>
  <si>
    <t>Suporte para papel higiênico rolão de até 300 à 600 metros, em plástico ABS, cor branco, com chave/trava.</t>
  </si>
  <si>
    <t>Suporte para papel toalha intercalado, 23X27cm, duas dobras, em plástico ABS, cor branco, coom chave/trava</t>
  </si>
  <si>
    <t>Suporte para papel toalha rolão, até 200 metros, em plástico ABS, cor branco, com alavanca.</t>
  </si>
  <si>
    <t>Tapete de  fibra de polipropileno (para reter água) com base reforçada com costado anti-derrapante e  bordas rebaixada de borracha nitrílica, 100% lavável, resistente à lavagem industrial, capaz de reter seu próprio peso em sujeira e umidade, retenção de até 70% da sujeira e umidade, para locais com alto tráfego. Medidas 0,70 X 1,40m. Cor: Granito.</t>
  </si>
  <si>
    <t>Tapete de  fibra de polipropileno (para reter água) com base reforçada com costado anti-derrapante e  bordas rebaixada de borracha nitrílica, 100% lavável, resistente à lavagem industrial, capaz de reter seu próprio peso em sujeira e umidade, retenção de até 70% da sujeira e umidade, para locais com alto tráfego.  Medidas 0,70 X 1,0m. Cor: Granito.</t>
  </si>
  <si>
    <t>Tapete de  fibra de polipropileno (para reter água) com base reforçada com costado anti-derrapante e  bordas rebaixada de borracha nitrílica, 100% lavável, resistente à lavagem industrial, capaz de reter seu próprio peso em sujeira e umidade, retenção de até 70% da sujeira e umidade, para locais com alto tráfego.  Medidas 0,60 X 0,60m. Cor: Granito.</t>
  </si>
  <si>
    <t>Tapete de  fibra de polipropileno (para reter água) com base reforçada com costado anti-derrapante e  bordas rebaixada de borracha nitrílica, 100% lavável, resistente à lavagem industrial, capaz de reter seu próprio peso em sujeira e umidade, retenção de até 70% da sujeira e umidade, para locais com alto tráfego.  Medidas 2,30 X 1,20m. Cor: Granito.</t>
  </si>
  <si>
    <t>Escada de abrir em alúminio, 5 degraus,  capacidade para 120kg, com pés anti-derrapante</t>
  </si>
  <si>
    <t>Balde plástico capacidade de 8 litros (aproximadamente),  com alça, borda reforçada, cores diversas. Balde plástico polietileno de alta densidade (PAED), alta resistência a impacto, paredes e fundos reforçados, alça em aço zincado e com reforço na borda e no encaixe da alça.</t>
  </si>
  <si>
    <t xml:space="preserve">Balde plástico capacidade de15 litros (aproximadamente),  com alça, borda reforçada,  cores diversas. Balde plástico polietileno de alta densidade (PAED), alta resistência a impacto, paredes e fundos reforçados, alça em aço zincado e com reforço na borda e no encaixe da alça. </t>
  </si>
  <si>
    <t>Borrifador plástico de uso geral, com aplicador universal. Capacidade 500ml, em polietileno não reciclado, gatilho com 3 opções de regulagem (leque, intermediária ou jato dirigido).</t>
  </si>
  <si>
    <t>Coletor duplo em PVC, tipo lixeira, para copos descartáveis de 180 à 200ml. Medidas aproximadas 75cm de altura, 20cm de largura, 19,5cm de comprimento.</t>
  </si>
  <si>
    <t>Pastilha para uso em repelente elétrico,  pacote com 12 unidades. Apresentar AFE-Autorização de Funcionamento da Empresa e do fabricante,  registro no MS/ANVISA, cfe. DECRETO Nº 79.094/77 e RDC 184/2001.</t>
  </si>
  <si>
    <t>Repelente (aparelho) elétrico para mosquito, que pemite o uso de pastilhas. Bivolt.</t>
  </si>
  <si>
    <t>Veneno em gel para formigas doceiras, com aplicador. Embalagem com 10g. Validade mínima de 12 meses a contar da data de entrega. Apresentar AFE-Autorização de Funcionamento da Empresa e do fabricante,  registro no MS/ANVISA, cfe. DECRETO Nº 79.094/77 e RDC 184/2001).</t>
  </si>
  <si>
    <t>Soda caústica em escamas, 1 quilo em pote plástico resistente e com duplo lacre. Apresentar AFE-Autorização de Funcionamento da Empresa e do fabricanete,  registro no MS/ANVISA, cfe. DECRETO Nº 79.094/77 e RDC 184/2001).</t>
  </si>
  <si>
    <t>Inseticida em aerosol, spray, que contenha em sua composição: imiprothrin, cipemetrina, coadjuvantes, limoneno, anti-oxidante, solvente derivado de petróleo, butano/propano ,
apresentado em latas de no mínimo 300ml. Validade mínima 12 meses a contar da data de entrega. Apresentar AFE-Autorização de Funcionamento da Empresa e do fabricante,  registro no MS/ANVISA, cfe. DECRETO Nº 79.094/77 e RDC 184/2001).</t>
  </si>
  <si>
    <t>Naftalina. Embalagem com no mínimo 30 unidades. Apresentar AFE-Autorização de Funcionamento da Empresa e do fabricante,  registro no MS/ANVISA, cfe. DECRETO Nº 79.094/77 e RDC 184/2001.</t>
  </si>
  <si>
    <t>Tela/placa odorizadora para mictório, embaladas individualmente. Apresentar AFE-Autorização de Funcionamento da Empresa e do fabricante,  registro no MS/ANVISA, cfe. DECRETO Nº 79.094/77 e RDC 184/2001.</t>
  </si>
  <si>
    <t>Pá coletora plástica articulada, cabo em alumínio e manopla em formato anatomico, medida aproximada 80cm, com recipiente em plástico. Medidas aproximadas: comprimento 29cm, largura 29cm, altura 14cm.</t>
  </si>
  <si>
    <t>Pá para lixo, de material plástico resistente, cabo curto, corpo único, acondicionadas em caixa de papelão resistente que suporte empilhamento.</t>
  </si>
  <si>
    <t>Pá para lixo, de material plástico resistente, cabo em madeira medindo 80cm,  acondicionadas em caixa de papelão resistente que suporte empilhamento.</t>
  </si>
  <si>
    <t>Rodo de borracha dupla medindo  30 cm (aproximadamente) com base em plástico rígido, isento de qualquer material metálico, fixação do cabo com sistema de rosca, com cabo de madeira (liso e isento de farpas), plastificado, medindo aproximadamente 1,20 metros.</t>
  </si>
  <si>
    <t>Rodo de borracha dupla medindo 60cm, estrutura metálica e cabo de alumínio com no mínimo 1,20m.</t>
  </si>
  <si>
    <t>CENTRO PARTICIPANTE: Reitoria</t>
  </si>
  <si>
    <r>
      <t xml:space="preserve">Papel higiênico, folha simples, rolo com 500 metros, de qualidade, na cor branca, 100% celulose virgem, fibras naturais, sem pigmentação aparente, gramatura mínima de 16g/m2, neutro, macio, com alto poder de absorção, com distribuição homogênea das fibras ao longo do papel, sem rebarbas no corte lateral; </t>
    </r>
    <r>
      <rPr>
        <sz val="11"/>
        <color indexed="8"/>
        <rFont val="Calibri"/>
        <family val="2"/>
        <scheme val="minor"/>
      </rPr>
      <t>rolo com 500 metros X 10cm de largura, embalado em pacotes (ou caixas de papelão) com 08 rolos. Apresentar: Laudo Microbiológico, conforme Portaria MS nº 1.480 de 31/12/90, de laboratório credenciado pelo INMETRO, ou habilitado no REBLAS/ANVISA.  Será analisada a amostra pelo responsável técnico, através da aplicação da fórmula - peso mínimo: 500X0,10X16=800 gramas).</t>
    </r>
  </si>
  <si>
    <r>
      <t xml:space="preserve">Papel toalha rolão medindo 0,20x100 metros, gramatura mínima 28g/m2, cor branca, 100% celulose virgem, sem pigmentação aparente oriunda da utilização de aparas de material impresso, gofrado,  macio, com alto poder de absorção, distribuição homogênea das fibras ao longo do papel, sem rebarbas no corte lateral; </t>
    </r>
    <r>
      <rPr>
        <sz val="11"/>
        <color indexed="8"/>
        <rFont val="Calibri"/>
        <family val="2"/>
        <scheme val="minor"/>
      </rPr>
      <t>rolo com 0,20x100 metros; embalado em fardos (caixa) com 8 rolos. Apresentar: laudo microbiológico, conforme Portaria MS nº 1.480 de 31/12/90., de laboratório credenciado pelo INMETRO, ou habilitado no REBLAS/ANVISA.  Será analisada a amostra pelo responsável técnico, através da aplicação da fórmula - peso mínimo: 0,20X100X28=560 gramas).</t>
    </r>
  </si>
  <si>
    <r>
      <t xml:space="preserve">Papel toalha, folha intercalada, gramatura mínima 24g/m2, cor branca, alta alvura, 100% celulose virgem; sem pigmentação oriunda da utilização de aparas de material impresso, com alto poder de absorção, com distribuição homogênea das fibras ao longo do papel, macio, sem rebarbas no corte lateral; medindo: 23 cm de largura X 20 cm de comprimento (0,5cm de tolerância acima ou abaixo). Pacote com  1.250 folhas (05 maços de 250 folhas). Obs.: exclusivamente para facilitar o manuseio, acondicionar em embalagem secundaria, em grandes fardos, em plástico resistente, contendo 5 (cinco) embalagens primarias. Apresentar: Laudo Microbiológico, conforme Portaria MS nº 1.480 de 31/12/90 de laboratório credenciado pelo INMETRO. Será analisada a </t>
    </r>
    <r>
      <rPr>
        <sz val="11"/>
        <color indexed="8"/>
        <rFont val="Calibri"/>
        <family val="2"/>
        <scheme val="minor"/>
      </rPr>
      <t>amostra pelo responsável técnico, verificando as medidas e aplicando a fórmula: 0,23X0,20X24X1250=1.380 gramas)</t>
    </r>
  </si>
  <si>
    <r>
      <t xml:space="preserve">Copo de plástico PP descartável, com capacidade mínima para 180 ml, embalagem em mangas com 100 unidades, cor branca,  pesando no mínimo 162g, (1,62g por copo, com paredes homogêneas, sem falhas, amassamentos ou rebarbas e dobras oriundas de defeito na fabricação ou sujidade interna ou externa, com bordas não cortantes e com no máximo 02 amostras (unidades) por manga com massa abaixo do mínimo exigido), com Registro no INMETRO, acondicionados em caixa de papelão resistente que suporte empilhamento.  (Será analisada a </t>
    </r>
    <r>
      <rPr>
        <sz val="11"/>
        <color indexed="8"/>
        <rFont val="Calibri"/>
        <family val="2"/>
        <scheme val="minor"/>
      </rPr>
      <t>amostra pelo responsável técnico, de uma caixa lacrada de fábrica com 25 centos, através da pesagem aleatória dos pacotes).</t>
    </r>
  </si>
  <si>
    <r>
      <t xml:space="preserve">Copo de plástico PP descartável,com capacidade mínima para 50 ml, cor branca, embalagem em mangas com 100 unidades, pesando no mínimo 75g, (0,75g por copo, com paredes homogêneas, sem falhas, amassamentos ou rebarbas e dobras oriundas de defeito na fabricação ou sujidade interna ou externa, com bordas não cortantes e com no máximo 02 amostras (unidades) por manga com massa abaixo do mínimo exigido), com Registro no INMETRO, acondicionados em caixa de papelão resistente que suporte empilhamento. Será analisada a </t>
    </r>
    <r>
      <rPr>
        <sz val="11"/>
        <color indexed="8"/>
        <rFont val="Calibri"/>
        <family val="2"/>
        <scheme val="minor"/>
      </rPr>
      <t>amostra pelo responsável técnico, de uma caixa lacrada de fábrica com 50 centos, através da pesagem aleatória dos pacotes).</t>
    </r>
  </si>
  <si>
    <r>
      <t xml:space="preserve">Detergente liquido </t>
    </r>
    <r>
      <rPr>
        <sz val="11"/>
        <color indexed="8"/>
        <rFont val="Calibri"/>
        <family val="2"/>
        <scheme val="minor"/>
      </rPr>
      <t>limpeza pesada, CONCENTRADO, (indicação: dispersão e dissolução de gorduras, graxas e manchas em geral). Princípio ativo: Linear dodecil benzeno sulfonato de sódio (LASNa). Apresentar no rótulo no mínimo: data de validade, dados do fabricante, marca, precauções, modo de usar e composição do produto. Embalagem em frasco de material flexível e resistente, com 500ml, com tampa medida e acondicionados em caixa de papelão resistente que suporte empilhamento. Validade mínima: 24 meses a contar da entrega de cada pedido. Apresentar AFE-Autorização de Funcionamento da Empresa e do fabricante, e Notificação no MS ANVISA, cfe DECRETO Nº 79.094/77 e RDC 184/2001.</t>
    </r>
  </si>
  <si>
    <r>
      <t xml:space="preserve">Detergente líquido, de alto rendimento, </t>
    </r>
    <r>
      <rPr>
        <sz val="11"/>
        <color indexed="8"/>
        <rFont val="Calibri"/>
        <family val="2"/>
        <scheme val="minor"/>
      </rPr>
      <t>para lavar louças manualmente, neutro, testado dermatologicamente, biodegradável, com aspecto líquido viscoso e transparente, embalado em frasco de 500ml, em plástico flexível, anatômico, incolor, resistente (que não estoure no empilhamento), de material não reciclado com tampa de bico dosador. Princípio ativo: linear alquilbenzeno sulfonato de sódio. O produto deverá apresentar no rótulo da embalagem: especificações, indicações, precauções e modo de usar, nome, endereço, CNPJ do fabricante, serviço de atendimento ao consumidor, registro, ou notificação válidos no MS/ANVISA, bem como a composição química, nome e registro do técnico ou profissional responsável na entidade profissional competente. Embalagens acondicionadas em caixa com 24 frascos de papelão resistente que suporte empilhamento. Validade mínima: 24 meses a partir da entrega de cada pedido. Apresentar AFE-Autorização de Funcionamento da Empresa e do fabricante e Notificação no MS/ANVISA, cfe. DECRETO Nº 79.094/77 e RDC 184/2001).</t>
    </r>
  </si>
  <si>
    <r>
      <rPr>
        <sz val="10"/>
        <rFont val="Calibri"/>
        <family val="2"/>
        <scheme val="minor"/>
      </rPr>
      <t>Disco para enceradeira industrial, de 350mm  cor preta  para remoção de sujeira pesada</t>
    </r>
  </si>
  <si>
    <r>
      <t xml:space="preserve">Limpa vidro, </t>
    </r>
    <r>
      <rPr>
        <sz val="11"/>
        <color indexed="8"/>
        <rFont val="Calibri"/>
        <family val="2"/>
        <scheme val="minor"/>
      </rPr>
      <t>em frasco com borrifador com pescante ou pistola spray, embalagem com 500ml em plástico resistente (que não estoure no empilhamento). Princípio ativo: lauril éter sulfato de sódio. Embalagem transparente contendo: especificações, indicações, precauções e modo de usar, nome, endereço, CNPJ do fabricante, serviço de atendimento ao consumidor, registro no Ministério da Saúde, bem como a composição química, nome e registro do técnico ou profissional responsável na entidade profissional competente, com registro ou notificação válidos na ANVISA. Acondicionado em caixa com 12 frascos, em papelão resistente que suporte empilhamento, com identificação na caixa do nome do fabricante e nome do produto. Data de fabricação e data de validade indicados no produto e na caixa. Validade mínima: 24 meses a partir de cada pedido de entrega. Apresentar AFE-Autorização de Funcionamento da Empresa e do fabricante,  Notificação no MS/ANVISA, cfe. DECRETO Nº 79.094/77 e RDC 184/2001).</t>
    </r>
  </si>
  <si>
    <r>
      <t xml:space="preserve">Papel higiênico, folha dupla, rolo com 30 metros gramatura 12g/m2 a 15g/m2 por folha, neutro, alta qualidade, gofrado, picotado, macio com alto poder de absorção, 100% celulose virgem, na cor branca, alta alvura, sem pigmentação aparente oriunda da utilização de aparas de material impresso; com distribuição homogênea das fibras ao longo do papel , sem rebarbas no corte lateral; </t>
    </r>
    <r>
      <rPr>
        <sz val="11"/>
        <color indexed="8"/>
        <rFont val="Calibri"/>
        <family val="2"/>
        <scheme val="minor"/>
      </rPr>
      <t>rolo com 30 metros, embalados em pacotes com 4 unidades e acondicionados em fardos com 64 rolos. Apresentar: Laudo Microbiológico, conforme Portaria MS nº 1.480 de 31/12/90, de laboratório credenciado pelo INMETRO.</t>
    </r>
  </si>
  <si>
    <r>
      <t xml:space="preserve">Sabonete para uso em </t>
    </r>
    <r>
      <rPr>
        <sz val="11"/>
        <color indexed="8"/>
        <rFont val="Calibri"/>
        <family val="2"/>
        <scheme val="minor"/>
      </rPr>
      <t>saboneteira espumante, sem válvula, refil com 800ml, fragrância erva doce. Apresentar: Laudo de Irritabilidade Dérmica, conclusivo, que comprove ser HIPOALERGÊNICO, expedido por laboratório credenciado pela ANVISA. Apresentar:  AFE-Autorização de Funcionamento da Empresa e do fabricante; Notificação no MS ANVISA, cfe DECRETO Nº 79.094/77, RDC 343/2005).OBS. Deve ser compatível com as saboneteiras em estoque no almoxarifado solicitante (recomenda-se visita)</t>
    </r>
  </si>
  <si>
    <r>
      <t xml:space="preserve">Saboneteira em plástico ABS, com válvula, </t>
    </r>
    <r>
      <rPr>
        <sz val="11"/>
        <color indexed="8"/>
        <rFont val="Calibri"/>
        <family val="2"/>
        <scheme val="minor"/>
      </rPr>
      <t>para uso de sabonete em espuma refil 800ml, com abertura em "chave". Cor branca. OBSERVAÇÃO: deve ser compatível para o uso  do item 84 e compatível com as saboneteiras em estoque no almoxarifado da Reitoria/UDESC.</t>
    </r>
  </si>
  <si>
    <r>
      <t xml:space="preserve">Saco para lixo doméstico, de polietileno, capacidade 100 litros, medindo 75 cm x 105 cm, (variação de ± 1cm), com no mínimo 0,10 mm de espessura, de qualquer cor, exceto branco; </t>
    </r>
    <r>
      <rPr>
        <sz val="11"/>
        <color indexed="8"/>
        <rFont val="Calibri"/>
        <family val="2"/>
        <scheme val="minor"/>
      </rPr>
      <t>embalados  em fardo (pacotes) resistente com 100 unidades, conforme normas da ABNT 9191:2008. O material não pode expelir odor desagradável. (A vencedora deverá apresentar: ensaios previstos na NBR 9191:2008.). Será analisada a amostra pelo responsável técnico, através da conferências das medidas com o uso de uma trena e um micrômetro. Trazer a embalagem lacrada de fábrica.</t>
    </r>
  </si>
  <si>
    <r>
      <t>Saco para lixo doméstico, de polietileno, capacidade 20 litros, medindo 39 cm x 58 cm, (variação de ± 1cm), com no mínimo 0,07 mm de espessura, de qualquer cor, exceto branco; embalados  em fardo (pacotes) resistente com 100 unidades,</t>
    </r>
    <r>
      <rPr>
        <sz val="11"/>
        <color indexed="8"/>
        <rFont val="Calibri"/>
        <family val="2"/>
        <scheme val="minor"/>
      </rPr>
      <t xml:space="preserve"> conforme normas da ABNT 9191:2008. O material não pode expelir odor desagradável. (A vencedora deverá apresentar: ensaios previstos na NBR 9191:2008). Será analisada a amostra pelo responsável técnico, através da conferências das medidas com o uso de uma trena e um micrômetro. Trazer a embalagem lacrada de fábrica.</t>
    </r>
  </si>
  <si>
    <r>
      <t>Saco para lixo doméstico, de polietileno, capacidade 30 litros, medindo aproximadamente 59 cm x 62 cm, com no mínimo 0,07 mm de espessura, de qualquer cor, exceto branco;</t>
    </r>
    <r>
      <rPr>
        <sz val="11"/>
        <color indexed="8"/>
        <rFont val="Calibri"/>
        <family val="2"/>
        <scheme val="minor"/>
      </rPr>
      <t xml:space="preserve"> embalados  em fardo (pacotes) resistente com 100 unidades, conforme normas da ABNT. O material não pode expelir odor desagradável. (A vencedora deverá apresentar: ensaios previstos na NBR 9191:2008). Será analisada a amostra pelo responsável técnico, através da conferências das medidas com o uso de uma trena e um micrômetro. Trazer a embalagem lacrada de fábrica.</t>
    </r>
  </si>
  <si>
    <t>Saco para lixo doméstico, de polietileno, capacidade 50 litros, medindo aproximadamente 63 cm x 80 cm, com no mínimo 0,08 mm de espessura, de qualquer cor, exceto branco; embalados em fardo resistente com 100 unidades, conforme normas da ABNT 9191:2008. O material não pode expelir odor desagradável. (A vencedora deverá apresentar: ensaios previstos na NBR 9191:2008). Será analisada a amostra pelo responsável técnico, através da conferências das medidas com o uso de uma trena e um micrômetro. Trazer a embalagem lacrada de fábrica.</t>
  </si>
  <si>
    <t>Disco para enceradeira industrial, de 350mm  cor preta  para remoção de sujeira pesada</t>
  </si>
  <si>
    <t xml:space="preserve"> AF nº 338/2017 Qtde. DT</t>
  </si>
  <si>
    <t>CENTRO PARTICIPANTE: ESAG</t>
  </si>
  <si>
    <t>CENTRO PARTICIPANTE: CEART</t>
  </si>
  <si>
    <t>CENTRO PARTICIPANTE: CEFID</t>
  </si>
  <si>
    <t xml:space="preserve"> AF/OS nº 1182/2016 Qtde. DT</t>
  </si>
  <si>
    <t xml:space="preserve"> AF/OS nº 1183/2016 Qtde. DT</t>
  </si>
  <si>
    <t xml:space="preserve"> AF/OS nº 1184/2016 Qtde. DT</t>
  </si>
  <si>
    <t xml:space="preserve"> AF/OS nº 16925/2016 Qtde. DT</t>
  </si>
  <si>
    <t xml:space="preserve"> AF/OS nº 1188/2016 Qtde. DT</t>
  </si>
  <si>
    <t xml:space="preserve"> AF/OS nº 1190/2016 Qtde. DT</t>
  </si>
  <si>
    <t xml:space="preserve"> AF/OS nº 1192/2016 Qtde. DT</t>
  </si>
  <si>
    <t xml:space="preserve"> AF/OS nº 1195/2016 Qtde. DT</t>
  </si>
  <si>
    <t xml:space="preserve"> AF/OS nº 1197/2016 Qtde. DT</t>
  </si>
  <si>
    <t xml:space="preserve"> AF/OS nº 1200/2016 Qtde. DT</t>
  </si>
  <si>
    <t xml:space="preserve"> AF/OS nº 1203/2016 Qtde. DT</t>
  </si>
  <si>
    <t xml:space="preserve"> AF/OS nº 1205/2016 Qtde. DT</t>
  </si>
  <si>
    <t xml:space="preserve"> AF/OS nº 1601/2016 Qtde. DT</t>
  </si>
  <si>
    <t xml:space="preserve"> AF/OS nº 1603/2016 Qtde. DT</t>
  </si>
  <si>
    <t xml:space="preserve"> AF/OS nº 1604/2016 Qtde. DT</t>
  </si>
  <si>
    <t xml:space="preserve"> AF/OS nº 1610/2016 Qtde. DT</t>
  </si>
  <si>
    <t xml:space="preserve"> AF/OS nº 1605/2016 Qtde. DT</t>
  </si>
  <si>
    <t xml:space="preserve"> AF/OS nº 16062016 Qtde. DT</t>
  </si>
  <si>
    <t xml:space="preserve"> AF/OS nº 1607/2016 Qtde. DT</t>
  </si>
  <si>
    <t xml:space="preserve"> AF/OS nº 1608/2016 Qtde. DT</t>
  </si>
  <si>
    <t xml:space="preserve"> AF/OS nº 1609/2016 Qtde. DT</t>
  </si>
  <si>
    <t xml:space="preserve"> AF/OS nº 184/2017 Qtde. DT</t>
  </si>
  <si>
    <t xml:space="preserve"> AF/OS nº 185/2017 Qtde. DT</t>
  </si>
  <si>
    <t xml:space="preserve"> AF/OS nº 198/2017 Qtde. DT</t>
  </si>
  <si>
    <t xml:space="preserve"> AF/OS nº 199/2017 Qtde. DT</t>
  </si>
  <si>
    <t xml:space="preserve"> AF/OS nº 202/2017 Qtde. DT</t>
  </si>
  <si>
    <t xml:space="preserve"> AF/OS nº 203/2017 Qtde. DT</t>
  </si>
  <si>
    <t xml:space="preserve"> AF/OS nº 205/2017 Qtde. DT</t>
  </si>
  <si>
    <t xml:space="preserve"> AF/OS nº 206/2017 Qtde. DT</t>
  </si>
  <si>
    <t xml:space="preserve"> AF/OS nº 247/2017 Qtde. DT</t>
  </si>
  <si>
    <t>CENTRO PARTICIPANTE: FAED</t>
  </si>
  <si>
    <t xml:space="preserve"> AF/OS nº 1223/2016 Qtde. DT</t>
  </si>
  <si>
    <t xml:space="preserve"> AF/OS nº 1232/2016 Qtde. DT</t>
  </si>
  <si>
    <t xml:space="preserve"> AF/OS nº 1233/2016 Qtde. DT</t>
  </si>
  <si>
    <t xml:space="preserve"> AF/OS nº 1333/2016 Qtde. DT</t>
  </si>
  <si>
    <t xml:space="preserve"> AF/OS nº 1348/2016 Qtde. DT</t>
  </si>
  <si>
    <t xml:space="preserve"> AF/OS nº 1544/2016 Qtde. DT</t>
  </si>
  <si>
    <t xml:space="preserve"> AF/OS nº 1546/2016 Qtde. DT</t>
  </si>
  <si>
    <t xml:space="preserve"> AF/OS nº 90/2017 Qtde. DT</t>
  </si>
  <si>
    <t xml:space="preserve"> AF/OS nº 91/2017 Qtde. DT</t>
  </si>
  <si>
    <t xml:space="preserve"> AF/OS nº 92/2017 Qtde. DT</t>
  </si>
  <si>
    <t xml:space="preserve"> AF/OS nº 93/2017 Qtde. DT</t>
  </si>
  <si>
    <t xml:space="preserve"> AF/OS nº 96/2017 Qtde. DT</t>
  </si>
  <si>
    <t xml:space="preserve"> AF/OS nº 332/2017 Qtde. DT</t>
  </si>
  <si>
    <t>CENTRO PARTICIPANTE: CEAD</t>
  </si>
  <si>
    <t xml:space="preserve"> AF/OS nº 1394/2016 Qtde. DT</t>
  </si>
  <si>
    <t xml:space="preserve"> AF/OS nº1396/2016 Qtde. DT</t>
  </si>
  <si>
    <t xml:space="preserve"> AF/OS nº 1397/2016 Qtde. DT</t>
  </si>
  <si>
    <t xml:space="preserve"> AF/OS nº 1411/2016 Qtde. DT</t>
  </si>
  <si>
    <t xml:space="preserve"> AF/OS nº 1400/2016 Qtde. DT</t>
  </si>
  <si>
    <t xml:space="preserve"> AF/OS nº 1403/2016 Qtde. DT</t>
  </si>
  <si>
    <t xml:space="preserve"> AF/OS nº 1407/2016 Qtde. DT</t>
  </si>
  <si>
    <t xml:space="preserve"> AF/OS nº 1410/2016 Qtde. DT</t>
  </si>
  <si>
    <t xml:space="preserve"> AF/OS nº 1406/2016 Qtde. DT</t>
  </si>
  <si>
    <t xml:space="preserve"> AF/OS nº 1402/2016 Qtde. DT</t>
  </si>
  <si>
    <t xml:space="preserve"> AF/OS nº 1405/2016 Qtde. DT</t>
  </si>
  <si>
    <t xml:space="preserve"> AF/OS nº 1399/2016 Qtde. DT</t>
  </si>
  <si>
    <t xml:space="preserve"> AF/OS nº 1401/2016 Qtde. DT</t>
  </si>
  <si>
    <t>CENTRO PARTICIPANTE: CCT</t>
  </si>
  <si>
    <t>CENTRO PARTICIPANTE: CEPALN</t>
  </si>
  <si>
    <t>CENTRO PARTICIPANTE: CAV</t>
  </si>
  <si>
    <t xml:space="preserve"> AF/OS nº 1237/2016 Qtde. DT</t>
  </si>
  <si>
    <t xml:space="preserve"> AF/OS nº 1238/2016 Qtde. DT</t>
  </si>
  <si>
    <t xml:space="preserve"> AF/OS nº 1239/2016 Qtde. DT</t>
  </si>
  <si>
    <t xml:space="preserve"> AF/OS nº 1240/2016 Qtde. DT</t>
  </si>
  <si>
    <t xml:space="preserve"> AF/OS nº 1241/2016 Qtde. DT</t>
  </si>
  <si>
    <t xml:space="preserve"> AF/OS nº 1242/2016 Qtde. DT</t>
  </si>
  <si>
    <t xml:space="preserve"> AF/OS nº 1243/2016 Qtde. DT</t>
  </si>
  <si>
    <t xml:space="preserve"> AF/OS nº 1245/2016 Qtde. DT</t>
  </si>
  <si>
    <t xml:space="preserve"> AF/OS nº 1246/2016 Qtde. DT</t>
  </si>
  <si>
    <t xml:space="preserve"> AF/OS nº 12472016 Qtde. DT</t>
  </si>
  <si>
    <t xml:space="preserve"> AF/OS nº 1248/2016 Qtde. DT</t>
  </si>
  <si>
    <t xml:space="preserve"> AF/OS nº 1249/2016 Qtde. DT</t>
  </si>
  <si>
    <t xml:space="preserve"> AF/OS nº 1250/2016 Qtde. DT</t>
  </si>
  <si>
    <t xml:space="preserve"> AF/OS nº 1251/2016 Qtde. DT</t>
  </si>
  <si>
    <t xml:space="preserve"> AF/OS nº 1252/2016 Qtde. DT</t>
  </si>
  <si>
    <t xml:space="preserve"> AF/OS nº 1530/2016 Qtde. DT</t>
  </si>
  <si>
    <t xml:space="preserve"> AF/OS nº 1531/2016 Qtde. DT</t>
  </si>
  <si>
    <t xml:space="preserve"> AF/OS nº 1533/2016 Qtde. DT</t>
  </si>
  <si>
    <t xml:space="preserve"> AF/OS nº 1534/2016 Qtde. DT</t>
  </si>
  <si>
    <t xml:space="preserve"> AF/OS nº 1652/2016 Qtde. DT</t>
  </si>
  <si>
    <t xml:space="preserve"> AF/OS nº 1653/2016 Qtde. DT</t>
  </si>
  <si>
    <t xml:space="preserve"> AF/OS nº 1654/2016 Qtde. DT</t>
  </si>
  <si>
    <t>CENTRO PARTICIPANTE: CEO</t>
  </si>
  <si>
    <t xml:space="preserve"> AF/OS nº 1472/2016 Qtde. DT PKB</t>
  </si>
  <si>
    <t xml:space="preserve"> AF/OS nº 1473/2016 Qtde. DT Vencoli</t>
  </si>
  <si>
    <t xml:space="preserve"> AF/OS nº 1476/2016 Qtde. DT Douglas </t>
  </si>
  <si>
    <t xml:space="preserve"> AF/OS nº 1477/2016 Qtde. DT Multiville</t>
  </si>
  <si>
    <t xml:space="preserve"> AF/OS nº 1478/2016 Qtde. DT ELO</t>
  </si>
  <si>
    <t xml:space="preserve"> AF/OS nº 224/2017 Qtde. DT SEBOLD</t>
  </si>
  <si>
    <t xml:space="preserve"> AF/OS nº 225/2017 Qtde. DT VIDEPEL</t>
  </si>
  <si>
    <t xml:space="preserve"> AF/OS nº 223/2017 Qtde. DT BMI PROSPER</t>
  </si>
  <si>
    <t xml:space="preserve"> AF/OS nº 211/2017 Qtde. DT JLM Distribuidora</t>
  </si>
  <si>
    <t xml:space="preserve"> AF/OS nº 233/2017 Qtde. DT Zimba</t>
  </si>
  <si>
    <t xml:space="preserve"> AF/OS nº 234/2017 Qtde. DT Ferrari &amp; Ferrari</t>
  </si>
  <si>
    <t>CENTRO PARTICIPANTE: CEAVI</t>
  </si>
  <si>
    <t xml:space="preserve"> AF/OS nº 1228/2016 Qtde. DT</t>
  </si>
  <si>
    <t xml:space="preserve"> AF/OS nº 1227/2016 Qtde. DT</t>
  </si>
  <si>
    <t xml:space="preserve"> AF/OS nº 1225/2016 Qtde. DT</t>
  </si>
  <si>
    <t xml:space="preserve"> AF/OS nº 207/2017 Qtde. DT</t>
  </si>
  <si>
    <t xml:space="preserve"> AF/OS nº 208/2017 Qtde. DT</t>
  </si>
  <si>
    <t xml:space="preserve"> AF/OS nº 209/2017 Qtde. DT</t>
  </si>
  <si>
    <t xml:space="preserve"> AF/OS nº 237/2017 Qtde. DT</t>
  </si>
  <si>
    <t xml:space="preserve"> AF/OS nº 260/2017 Qtde. DT</t>
  </si>
  <si>
    <t>CENTRO PARTICIPANTE: CESFI</t>
  </si>
  <si>
    <t xml:space="preserve"> AF/OS nº 1207/2016 Qtde. DT</t>
  </si>
  <si>
    <t xml:space="preserve"> AF/OS nº1208/2016 Qtde. DT</t>
  </si>
  <si>
    <t xml:space="preserve"> AF/OS nº 1209/2016 Qtde. DT</t>
  </si>
  <si>
    <t xml:space="preserve"> AF/OS nº 1210/2016 Qtde. DT</t>
  </si>
  <si>
    <t xml:space="preserve"> AF/OS nº 1211/2016 Qtde. DT</t>
  </si>
  <si>
    <t xml:space="preserve"> AF/OS nº 1427/2016 Qtde. DT</t>
  </si>
  <si>
    <t xml:space="preserve"> AF/OS nº 1428/2016 Qtde. DT</t>
  </si>
  <si>
    <t xml:space="preserve"> AF/OS nº 1430/2016 Qtde. DT</t>
  </si>
  <si>
    <t xml:space="preserve"> AF/OS nº 1444/2016 Qtde. DT</t>
  </si>
  <si>
    <t xml:space="preserve"> AF/OS nº 1432/2016 Qtde. DT</t>
  </si>
  <si>
    <t xml:space="preserve"> AF/OS nº 1433/2016 Qtde. DT</t>
  </si>
  <si>
    <t xml:space="preserve"> AF/OS nº 1436/2016 Qtde. DT</t>
  </si>
  <si>
    <t>CENTRO PARTICIPANTE: CERES</t>
  </si>
  <si>
    <t xml:space="preserve"> AF/OS nº 1336/2016 Qtde. DT</t>
  </si>
  <si>
    <t xml:space="preserve"> AF/OS nº 1337/2016 Qtde. DT</t>
  </si>
  <si>
    <t xml:space="preserve"> AF/OS nº 1338/2016 Qtde. DT</t>
  </si>
  <si>
    <t xml:space="preserve"> AF/OS nº 1339/2016 Qtde. DT</t>
  </si>
  <si>
    <t xml:space="preserve"> AF/OS nº 1340/2016 Qtde. DT</t>
  </si>
  <si>
    <t xml:space="preserve"> AF/OS nº 1341/2016 Qtde. DT</t>
  </si>
  <si>
    <t xml:space="preserve"> AF/OS nº 1342/2016 Qtde. DT</t>
  </si>
  <si>
    <t xml:space="preserve"> AF/OS nº 1343/2016 Qtde. DT</t>
  </si>
  <si>
    <t xml:space="preserve"> AF/OS nº 1344/2016 Qtde. DT</t>
  </si>
  <si>
    <t xml:space="preserve"> AF/OS nº 1345/2016 Qtde. DT</t>
  </si>
  <si>
    <t xml:space="preserve"> AF/OS nº 1471/2016 Qtde. DT</t>
  </si>
  <si>
    <r>
      <t>AVISO DE APLICAÇÃO DE PENALIDADE</t>
    </r>
    <r>
      <rPr>
        <sz val="8"/>
        <rFont val="Arial"/>
        <family val="2"/>
      </rPr>
      <t xml:space="preserve"> - A Fundação Universidade do Estado de Santa Catarina - UDESC, inscrita no CNPJ sob o nº 83.891.283/0001-36, representada pelo Magnífico Reitor, Professor Marcus Tomasi, resolve aplicar à empresa </t>
    </r>
    <r>
      <rPr>
        <b/>
        <sz val="8"/>
        <rFont val="Arial"/>
        <family val="2"/>
      </rPr>
      <t>Vencoli Brasil Distribuidora Ltda, inscrita no CNPJ sob o nº 11.414.789/0001-43,</t>
    </r>
    <r>
      <rPr>
        <sz val="8"/>
        <rFont val="Arial"/>
        <family val="2"/>
      </rPr>
      <t xml:space="preserve"> as penalidades de: </t>
    </r>
    <r>
      <rPr>
        <b/>
        <sz val="8"/>
        <rFont val="Arial"/>
        <family val="2"/>
      </rPr>
      <t>1. MULTA</t>
    </r>
    <r>
      <rPr>
        <sz val="8"/>
        <rFont val="Arial"/>
        <family val="2"/>
      </rPr>
      <t xml:space="preserve"> no valor de R$ 599,21, correspondente a 10% calculados sobre a parte inadimplente das AFs nº 1473/2016/CEO, 1431/2016/CESFI,1400/2016/CEAD,1282/2016/CEPLAN, 1255/2016/REITORIA,1249/2016/CAV e 1250/2016/CAV, pela não entrega dos produtos contratados, com fundamento no item 17.1, II-b do Edital do Pregão n° 0433/2016, juntamente com o Art. 87, II, da Lei nº 8666/93; e, </t>
    </r>
    <r>
      <rPr>
        <b/>
        <sz val="8"/>
        <rFont val="Arial"/>
        <family val="2"/>
      </rPr>
      <t>2. SUSPENSÃO</t>
    </r>
    <r>
      <rPr>
        <sz val="8"/>
        <rFont val="Arial"/>
        <family val="2"/>
      </rPr>
      <t xml:space="preserve"> com Impedimento de Licitar e Contratar com a Administração (UDESC), pelo prazo de 01 (um) ano, com fundamento no item 17.1, III-d-e do Edital do Pregão nº 0433/2016 e Art. 87, III, da Lei nº 8666/93. Processo Administrativo Sancionador SGPe nº 015/2017. Florianópolis, 03 de março de 2017.</t>
    </r>
  </si>
  <si>
    <t xml:space="preserve"> AF/OS nº 1268/2016 Qtde. DT</t>
  </si>
  <si>
    <t xml:space="preserve"> AF/OS nº 1274/2016 Qtde. DT</t>
  </si>
  <si>
    <t xml:space="preserve"> AF/OS nº 1282/2016 Qtde. DT</t>
  </si>
  <si>
    <t xml:space="preserve"> AF/OS nº 1284/2016 Qtde. DT</t>
  </si>
  <si>
    <t xml:space="preserve"> AF/OS nº 1290/2016 Qtde. DT</t>
  </si>
  <si>
    <t xml:space="preserve"> AF/OS nº 1292/2016 Qtde. DT</t>
  </si>
  <si>
    <t xml:space="preserve"> AF/OS nº 1293/2016 Qtde. DT</t>
  </si>
  <si>
    <t xml:space="preserve"> AF/OS nº 1524/2016 Qtde. DT</t>
  </si>
  <si>
    <t xml:space="preserve"> AF/OS nº 97/2017 Qtde. DT</t>
  </si>
  <si>
    <t xml:space="preserve"> AF/OS nº 347/2017 Qtde. DT</t>
  </si>
  <si>
    <t xml:space="preserve"> AF/OS nº 348/2017 Qtde. DT</t>
  </si>
  <si>
    <t xml:space="preserve"> AF/OS nº 349/2017 Qtde. DT</t>
  </si>
  <si>
    <t xml:space="preserve"> AF/OS nº 350/2017 Qtde. DT</t>
  </si>
  <si>
    <t xml:space="preserve"> AF/OS nº 1555/2016 Qtde. DT</t>
  </si>
  <si>
    <t xml:space="preserve"> AF/OS nº 1566/2016 Qtde. DT</t>
  </si>
  <si>
    <t xml:space="preserve"> AF/OS nº 1584/2016 Qtde. DT</t>
  </si>
  <si>
    <t xml:space="preserve"> AF/OS nº 1586/2016 Qtde. DT</t>
  </si>
  <si>
    <t xml:space="preserve"> AF/OS nº 1591/2016 Qtde. DT</t>
  </si>
  <si>
    <t xml:space="preserve"> AF/OS nº 1595/2016 Qtde. DT</t>
  </si>
  <si>
    <t xml:space="preserve"> AF/OS nº 1615/2016 Qtde. DT</t>
  </si>
  <si>
    <t xml:space="preserve"> AF/OS nº 1620/2016 Qtde. DT</t>
  </si>
  <si>
    <t xml:space="preserve"> AF/OS nº 1626/2016 Qtde. DT</t>
  </si>
  <si>
    <t xml:space="preserve"> AF/OS nº 1629/2016 Qtde. DT</t>
  </si>
  <si>
    <t xml:space="preserve"> AF/OS nº 256/2017 Qtde. DT</t>
  </si>
  <si>
    <t xml:space="preserve"> AF/OS nº 267/2017 Qtde. DT</t>
  </si>
  <si>
    <t>AF 1434/2016</t>
  </si>
  <si>
    <t>AF 1435/2016</t>
  </si>
  <si>
    <t>AF 1437/2016</t>
  </si>
  <si>
    <t>AF 1438/2016</t>
  </si>
  <si>
    <t>AF 1439/2016</t>
  </si>
  <si>
    <t>AF 1440/2016</t>
  </si>
  <si>
    <t>AF  1441/2016</t>
  </si>
  <si>
    <t>AF 1443/2016</t>
  </si>
  <si>
    <t>AF 1442/2016</t>
  </si>
  <si>
    <t>AF 1446/2016</t>
  </si>
  <si>
    <t>AF 1447/2016</t>
  </si>
  <si>
    <t>AF 1448/2016</t>
  </si>
  <si>
    <t>AF 1445/2016</t>
  </si>
  <si>
    <t>AF 1176/2016</t>
  </si>
  <si>
    <t>AF  1175/2016</t>
  </si>
  <si>
    <t>AF
 1177/2016</t>
  </si>
  <si>
    <t>AF 1179/2016</t>
  </si>
  <si>
    <t>AF  1199/2016</t>
  </si>
  <si>
    <t>AF 317/2017</t>
  </si>
  <si>
    <t>AF 316/2017</t>
  </si>
  <si>
    <t>AF318/2017</t>
  </si>
  <si>
    <t>BMI</t>
  </si>
  <si>
    <t>VIDEPEL</t>
  </si>
  <si>
    <t xml:space="preserve"> AF/OS nº 1261, 1262, 1265, 1266, 1267, 1269, 1273, 1278, 1279, 1280/2016 Qtde. DT 11/10/2016</t>
  </si>
  <si>
    <t xml:space="preserve"> AF/OS nº1382, 1383/2016 Qtde. DT 25/10/2016</t>
  </si>
  <si>
    <t xml:space="preserve"> AF/OS nº 0134/2017 Qtde. DT</t>
  </si>
  <si>
    <t xml:space="preserve"> AF/OS nº 0136/2017 Qtde. DT</t>
  </si>
  <si>
    <t xml:space="preserve"> AF/OS nº 0137/2017 Qtde. DT</t>
  </si>
  <si>
    <t xml:space="preserve"> AF/OS nº 0138/2017 Qtde. DT</t>
  </si>
  <si>
    <t xml:space="preserve"> AF/OS nº 0139/2017 Qtde. DT</t>
  </si>
  <si>
    <t xml:space="preserve"> AF/OS nº 0141/2017 Qtde. DT</t>
  </si>
  <si>
    <t xml:space="preserve"> AF/OS nº 0151/2017 Qtde. DT</t>
  </si>
  <si>
    <t xml:space="preserve"> AF/OS nº 0152/2017 Qtde. DT</t>
  </si>
  <si>
    <t xml:space="preserve"> AF/OS nº 0177/2017 Qtde. DT</t>
  </si>
  <si>
    <t xml:space="preserve"> AF/OS nº 0178/2017 Qtde. DT</t>
  </si>
  <si>
    <t xml:space="preserve"> AF/OS nº 0179/2017 Qtde. DT</t>
  </si>
  <si>
    <t xml:space="preserve"> AF/OS nº 0180/2017 Qtde. DT</t>
  </si>
  <si>
    <t xml:space="preserve"> AF nº 1255/2016 Qtde. DT</t>
  </si>
  <si>
    <t xml:space="preserve"> AF nº 1258/2016 Qtde. DT</t>
  </si>
  <si>
    <t xml:space="preserve"> AF nº 1272/2016 Qtde. DT</t>
  </si>
  <si>
    <t xml:space="preserve"> AF nº 1286/2016 Qtde. DT</t>
  </si>
  <si>
    <t xml:space="preserve"> AF nº 1287/2016 Qtde. DT</t>
  </si>
  <si>
    <t xml:space="preserve"> AF nº 1289/2016 Qtde. DT</t>
  </si>
  <si>
    <t xml:space="preserve"> AF nº 1294/2016 Qtde. DT</t>
  </si>
  <si>
    <t xml:space="preserve"> AF nº 1285/2016 Qtde. DT</t>
  </si>
  <si>
    <t xml:space="preserve"> AF nº 1296/2016 Qtde. DT</t>
  </si>
  <si>
    <t xml:space="preserve"> AF nº 1301/2016 Qtde. DT</t>
  </si>
  <si>
    <t xml:space="preserve"> AF nº 1305/2016 Qtde. DT</t>
  </si>
  <si>
    <t xml:space="preserve"> AF nº 42/2017 Qtde. DT</t>
  </si>
  <si>
    <t xml:space="preserve"> AF nº 43/2017 Qtde. DT</t>
  </si>
  <si>
    <t xml:space="preserve"> AF nº 44/2017 Qtde. DT</t>
  </si>
  <si>
    <t xml:space="preserve"> AF nº 45/2017 Qtde. DT</t>
  </si>
  <si>
    <t xml:space="preserve"> AF nº 46/2017 Qtde. DT</t>
  </si>
  <si>
    <t xml:space="preserve"> AF nº 47/2017 Qtde. DT</t>
  </si>
  <si>
    <t xml:space="preserve"> AF nº 236/2017 Qtde. DT</t>
  </si>
  <si>
    <t xml:space="preserve"> AF nº 404/2017 Qtde. DT</t>
  </si>
  <si>
    <t xml:space="preserve"> AF nº 460/2017 Qtde. DT</t>
  </si>
  <si>
    <t xml:space="preserve"> AF nº 484/2017 Qtde. DT</t>
  </si>
  <si>
    <t xml:space="preserve"> AF nº 564/2017 Qtde. DT</t>
  </si>
  <si>
    <t xml:space="preserve"> AF nº 569/2017 Qtde. DT</t>
  </si>
  <si>
    <t xml:space="preserve"> AF nº 571/2017 Qtde. DT</t>
  </si>
  <si>
    <t xml:space="preserve"> AF nº 574/2017 Qtde. DT</t>
  </si>
  <si>
    <t xml:space="preserve"> AF nº 664/2017 Qtde. DT</t>
  </si>
  <si>
    <t xml:space="preserve"> AF nº 809/2017 Qtde. DT</t>
  </si>
  <si>
    <t xml:space="preserve"> AF nº 835/2017 Qtde. DT</t>
  </si>
  <si>
    <t xml:space="preserve"> AF nº 972/2017 Qtde. DT</t>
  </si>
  <si>
    <t xml:space="preserve"> AF nº 973/2017 Qtde. DT</t>
  </si>
  <si>
    <t xml:space="preserve"> AF nº 974/2017 Qtde. DT</t>
  </si>
  <si>
    <t xml:space="preserve"> AF nº 977/2017 Qtde. DT</t>
  </si>
  <si>
    <t xml:space="preserve"> AF nº 978/2017 Qtde. DT</t>
  </si>
  <si>
    <t xml:space="preserve"> AF nº 1171/2017 Qtde. DT</t>
  </si>
  <si>
    <t xml:space="preserve"> AF nº 1172/2017 Qtde. DT</t>
  </si>
  <si>
    <t xml:space="preserve"> AF nº 1174/2017 Qtde. DT</t>
  </si>
  <si>
    <t xml:space="preserve"> AF nº 1176/2017 Qtde. DT</t>
  </si>
  <si>
    <t xml:space="preserve"> AF/OS nº 778/2017 Qtde. DT</t>
  </si>
  <si>
    <t xml:space="preserve"> AF/OS nº 780/2017 Qtde. DT</t>
  </si>
  <si>
    <t xml:space="preserve"> AF/OS nº 781/2017 Qtde. DT</t>
  </si>
  <si>
    <t xml:space="preserve"> AF/OS nº 779/2017 Qtde. DT</t>
  </si>
  <si>
    <t xml:space="preserve"> AF/OS nº 777/2017 Qtde. DT</t>
  </si>
  <si>
    <t xml:space="preserve"> AF/OS nº 784/2017 Qtde. DT</t>
  </si>
  <si>
    <t xml:space="preserve"> AF/OS nº 1157/2017 Qtde. DT</t>
  </si>
  <si>
    <t xml:space="preserve"> AF/OS nº 1158/2017 Qtde. DT</t>
  </si>
  <si>
    <t xml:space="preserve"> AF/OS nº 1159 /2017 Qtde. DT</t>
  </si>
  <si>
    <t xml:space="preserve"> AF/OS nº 1160/2017 Qtde. DT</t>
  </si>
  <si>
    <t xml:space="preserve"> AF/OS nº 1161/2017 Qtde. DT</t>
  </si>
  <si>
    <t xml:space="preserve"> AF/OS nº 1162/2017 Qtde. DT</t>
  </si>
  <si>
    <t xml:space="preserve"> AF/OS nº 1163/2017 Qtde. DT</t>
  </si>
  <si>
    <t xml:space="preserve"> AF/OS nº 417/2017 Qtde. DT</t>
  </si>
  <si>
    <t xml:space="preserve"> AF/OS nº 418/2017 Qtde. DT</t>
  </si>
  <si>
    <t xml:space="preserve"> AF/OS nº 419/2017 Qtde. DT</t>
  </si>
  <si>
    <t xml:space="preserve"> AF/OS nº 421/2017 Qtde. DT</t>
  </si>
  <si>
    <t xml:space="preserve"> AF/OS nº 425/2017 Qtde. DT</t>
  </si>
  <si>
    <t>Cedido ao CEART</t>
  </si>
  <si>
    <t>Cedido ao CERES</t>
  </si>
  <si>
    <t xml:space="preserve"> AF/OS nº 701/2017 Qtde. DT</t>
  </si>
  <si>
    <t xml:space="preserve"> AF/OS nº 718/2017 Qtde. DT</t>
  </si>
  <si>
    <t xml:space="preserve"> AF/OS nº 719/2017 Qtde. DT</t>
  </si>
  <si>
    <t xml:space="preserve"> AF/OS nº 827/2017 Qtde. DT</t>
  </si>
  <si>
    <t xml:space="preserve"> AF/OS nº 1014/2017 Qtde. DT</t>
  </si>
  <si>
    <t xml:space="preserve"> AF/OS nº 1019/2017 Qtde. DT</t>
  </si>
  <si>
    <t xml:space="preserve"> AF/OS nº 1020/2017 Qtde. DT</t>
  </si>
  <si>
    <t xml:space="preserve"> AF/OS nº 1038/2017 Qtde. DT</t>
  </si>
  <si>
    <t xml:space="preserve"> AF/OS nº 1039/2017 Qtde. DT</t>
  </si>
  <si>
    <t xml:space="preserve"> AF/OS nº 1107/2017 Qtde. DT</t>
  </si>
  <si>
    <t xml:space="preserve"> AF/OS nº 1208/2017 Qtde. DT</t>
  </si>
  <si>
    <t xml:space="preserve"> AF/OS nº 1240/2017 Qtde. DT</t>
  </si>
  <si>
    <t xml:space="preserve"> AF/OS nº 1249/2017 Qtde. DT</t>
  </si>
  <si>
    <t xml:space="preserve"> AF/OS nº 580/2017 Qtde. DT</t>
  </si>
  <si>
    <t xml:space="preserve"> AF/OS nº 581/2017 Qtde. DT</t>
  </si>
  <si>
    <t xml:space="preserve"> AF/OS nº 583/2017 Qtde. DT</t>
  </si>
  <si>
    <t xml:space="preserve"> AF/OS nº 585/2017 Qtde. DT</t>
  </si>
  <si>
    <t xml:space="preserve"> AF/OS nº 0531/2017 Qtde. DT</t>
  </si>
  <si>
    <t xml:space="preserve"> AF/OS nº 0538/2017 Qtde. DT</t>
  </si>
  <si>
    <t xml:space="preserve"> AF/OS nº 0727/2017
Qtde. DT</t>
  </si>
  <si>
    <t xml:space="preserve"> AF/OS nº 0729/2017 Qtde. DT</t>
  </si>
  <si>
    <t xml:space="preserve"> AF/OS nº 0730/2017 Qtde. DT</t>
  </si>
  <si>
    <t xml:space="preserve"> AF/OS nº 0731/2017
Qtde. DT</t>
  </si>
  <si>
    <t xml:space="preserve"> AF/OS nº 0748/2017 Qtde. DT</t>
  </si>
  <si>
    <t xml:space="preserve"> AF/OS nº 0767/2017 Qtde. DT</t>
  </si>
  <si>
    <t xml:space="preserve"> AF/OS nº 0768/2017 Qtde. DT</t>
  </si>
  <si>
    <t xml:space="preserve"> AF/OS nº 0769/2017 Qtde. DT</t>
  </si>
  <si>
    <t xml:space="preserve"> AF/OS nº 0770/2017 Qtde. DT</t>
  </si>
  <si>
    <t xml:space="preserve"> AF/OS nº 0772/2017 Qtde. DT</t>
  </si>
  <si>
    <t xml:space="preserve"> AF/OS nº 0773/2017 Qtde. DT</t>
  </si>
  <si>
    <t xml:space="preserve"> AF/OS nº 0775/2017 Qtde. DT</t>
  </si>
  <si>
    <t xml:space="preserve"> AF/OS nº 1145/2017 Qtde. DT</t>
  </si>
  <si>
    <t xml:space="preserve"> AF/OS nº 1234/2017 Qtde. DT</t>
  </si>
  <si>
    <t xml:space="preserve"> AF/OS nº 1278/2017 Qtde. DT</t>
  </si>
  <si>
    <t xml:space="preserve"> AF/OS nº 1281/2017 Qtde. DT</t>
  </si>
  <si>
    <t xml:space="preserve"> AF/OS nº 1285/2017 Qtde. DT</t>
  </si>
  <si>
    <t xml:space="preserve"> AF/OS nº 1312/2017 Qtde. DT</t>
  </si>
  <si>
    <t xml:space="preserve"> AF/OS nº 631/2017 Qtde. DT</t>
  </si>
  <si>
    <t xml:space="preserve"> AF/OS nº 765/2017 Qtde. DT</t>
  </si>
  <si>
    <t xml:space="preserve"> AF/OS nº 763/2017 Qtde. DT</t>
  </si>
  <si>
    <t xml:space="preserve"> AF/OS nº 766/2017 Qtde. DT</t>
  </si>
  <si>
    <t xml:space="preserve"> AF/OS nº 981/2017 Qtde. DT</t>
  </si>
  <si>
    <t xml:space="preserve"> AF/OS nº 982/2017 Qtde. DT</t>
  </si>
  <si>
    <t xml:space="preserve"> AF/OS nº 983/2017 Qtde. DT</t>
  </si>
  <si>
    <t xml:space="preserve"> AF/OS nº 1288/2016 Qtde. DT</t>
  </si>
  <si>
    <t>AF 449/2017</t>
  </si>
  <si>
    <t>AF 450/2017</t>
  </si>
  <si>
    <t>AF 451/2017</t>
  </si>
  <si>
    <t>AF 452/2017</t>
  </si>
  <si>
    <t>AF 453/2017</t>
  </si>
  <si>
    <t>AF 1093/2017</t>
  </si>
  <si>
    <t>AF 1090/2017</t>
  </si>
  <si>
    <t>AF 1094/2017</t>
  </si>
  <si>
    <t>AF 1091/2017</t>
  </si>
  <si>
    <t>AF 1104/2017</t>
  </si>
  <si>
    <t>AF 1166/2017</t>
  </si>
  <si>
    <t>AF  1167/2017</t>
  </si>
  <si>
    <t>AF 1169/2017</t>
  </si>
  <si>
    <t>AF 1168/2017</t>
  </si>
  <si>
    <t>AF 1095/2017</t>
  </si>
  <si>
    <t>AF 1242/2017</t>
  </si>
  <si>
    <t>AF 1244/2017</t>
  </si>
  <si>
    <t>AF 1243/2017</t>
  </si>
  <si>
    <t xml:space="preserve"> AF/OS nº 442/2017 Qtde. DT</t>
  </si>
  <si>
    <t xml:space="preserve"> AF/OS nº 441/2017 Qtde. DT</t>
  </si>
  <si>
    <t xml:space="preserve"> AF/OS nº 657,2017 Qtde. DT</t>
  </si>
  <si>
    <t xml:space="preserve"> AF/OS nº 1032/2017 Qtde. DT</t>
  </si>
  <si>
    <t xml:space="preserve"> AF/OS nº 1033/2017 Qtde. DT</t>
  </si>
  <si>
    <t xml:space="preserve"> AF/OS nº 1037/2017 Qtde. DT</t>
  </si>
  <si>
    <t xml:space="preserve"> AF/OS nº 1308/2017 Qtde. DT</t>
  </si>
  <si>
    <t xml:space="preserve"> AF/OS nº 1309/2017 Qtde. DT</t>
  </si>
  <si>
    <t xml:space="preserve"> AF/OS nº 376/2017 Qtde. DT</t>
  </si>
  <si>
    <t xml:space="preserve"> AF/OS nº 384/2017 Qtde. DT</t>
  </si>
  <si>
    <t xml:space="preserve"> AF/OS nº 537/2017 Qtde. DT</t>
  </si>
  <si>
    <t xml:space="preserve"> AF/OS nº 547/2017 Qtde. DT</t>
  </si>
  <si>
    <t xml:space="preserve"> AF/OS nº  548/2017 Qtde. DT</t>
  </si>
  <si>
    <t xml:space="preserve"> AF/OS nº 1231/2017 Qtde. DT</t>
  </si>
  <si>
    <t xml:space="preserve"> AF/OS nº 1232/2017 Qtde. DT</t>
  </si>
  <si>
    <t xml:space="preserve"> AF/OS nº 1228/2017 Qtde. DT</t>
  </si>
  <si>
    <t xml:space="preserve"> AF/OS nº  1229/2017 Qtde. DT</t>
  </si>
  <si>
    <t xml:space="preserve"> AF/OS nº 1230/2017 Qtde. DT</t>
  </si>
  <si>
    <t>11/05/2017 Multiville</t>
  </si>
  <si>
    <t>11/05/2017 Elo</t>
  </si>
  <si>
    <t>11/05/2017 Douglas</t>
  </si>
  <si>
    <t>11/05/2017 PKB</t>
  </si>
  <si>
    <t>11/05/2017 Sebold</t>
  </si>
  <si>
    <t>11/05/2017 Daniel</t>
  </si>
  <si>
    <t>15/05/2017 Videpel</t>
  </si>
  <si>
    <t>15/05/2017 BMI</t>
  </si>
  <si>
    <t>18/09/2017 BMI</t>
  </si>
  <si>
    <t>18/09/2017 SEBOLD</t>
  </si>
  <si>
    <t>18/09/2017 MULTIVILLE</t>
  </si>
  <si>
    <t>18/09/2017 VIDEPEL</t>
  </si>
  <si>
    <t>18/09/2017 DOUGLAS</t>
  </si>
  <si>
    <t>Quant. 200 Cedido pela FAED</t>
  </si>
  <si>
    <t>Resumo Atualizado em Outubro/2017</t>
  </si>
  <si>
    <t xml:space="preserve"> AF/OS nº 346/2017 Qtde. DT Zimba (PAEX)</t>
  </si>
  <si>
    <t xml:space="preserve"> AF/OS nº 477/2017 Qtde. DT Sebold</t>
  </si>
  <si>
    <t xml:space="preserve"> AF/OS nº 561/2017 Qtde. DT PKB</t>
  </si>
  <si>
    <t xml:space="preserve"> AF/OS nº 886/2017 Qtde. DT Multiville</t>
  </si>
  <si>
    <t xml:space="preserve"> AF/OS nº 888/2017 Qtde. DT Sebold</t>
  </si>
  <si>
    <t xml:space="preserve"> AF/OS nº 1123/2017 Qtde. DT ELO</t>
  </si>
  <si>
    <t xml:space="preserve"> AF/OS nº 1124/2017 Qtde. DT Douglas de Abreu</t>
  </si>
  <si>
    <t xml:space="preserve"> AF/OS nº 1125/2017 Qtde. DT Videpel</t>
  </si>
  <si>
    <t xml:space="preserve"> AF/OS nº 1126/2017 Qtde. DT BMI</t>
  </si>
  <si>
    <t>AF/OS nº 1127/2017 Qtde. DT Zimba</t>
  </si>
  <si>
    <t xml:space="preserve"> AF/OS nº 1128/2017 Qtde. DT JLM</t>
  </si>
  <si>
    <t>19/05/017</t>
  </si>
  <si>
    <t>AF 697/2017</t>
  </si>
  <si>
    <t>AF 691/2017</t>
  </si>
  <si>
    <t>AF 692/2017</t>
  </si>
  <si>
    <t>AF 405/2017</t>
  </si>
  <si>
    <t>AF481/2017</t>
  </si>
  <si>
    <t>AF 693/2017</t>
  </si>
  <si>
    <t>AF 716/2017</t>
  </si>
  <si>
    <t>AF 694/2017</t>
  </si>
  <si>
    <t>AF 696/2017</t>
  </si>
  <si>
    <t>AF 998/999 07/08/2017</t>
  </si>
  <si>
    <t>AF 1011   07/08/2017</t>
  </si>
  <si>
    <t>AF 1005/2017   07/08/2017</t>
  </si>
  <si>
    <t>AF 1002/1003 07/08/2017</t>
  </si>
  <si>
    <t>AF 991 /2017 07/08/2017</t>
  </si>
  <si>
    <t>AF 989/2017   07/08/2017</t>
  </si>
  <si>
    <t>AF 993 07/08/2017</t>
  </si>
  <si>
    <t>AF 996 07/08/2017</t>
  </si>
  <si>
    <t>AF 997 0708/2017</t>
  </si>
  <si>
    <t>AF 992 07/08/2017</t>
  </si>
  <si>
    <t>AF 995/2017   07/08/2017</t>
  </si>
  <si>
    <t>AF 1314/2017 27/09/2017</t>
  </si>
  <si>
    <t>ALPHA</t>
  </si>
  <si>
    <t>ELO</t>
  </si>
  <si>
    <t>MULTIVILLE</t>
  </si>
  <si>
    <t>SEBOLD</t>
  </si>
  <si>
    <t>DANIEL</t>
  </si>
  <si>
    <t>DOUGLAS</t>
  </si>
  <si>
    <t>PKB</t>
  </si>
  <si>
    <t xml:space="preserve"> AF/OS nº 0669/2017 Qtde. DT</t>
  </si>
  <si>
    <t xml:space="preserve"> AF/OS nº 0670/2017 Qtde. DT</t>
  </si>
  <si>
    <t xml:space="preserve"> AF/OS nº 0685/2017 Qtde. DT</t>
  </si>
  <si>
    <t xml:space="preserve"> AF/OS nº 0690/2017 Qtde. DT</t>
  </si>
  <si>
    <t xml:space="preserve"> AF/OS nº 0695/2017 Qtde. DT</t>
  </si>
  <si>
    <t xml:space="preserve"> AF/OS nº 0698/2017 Qtde. DT</t>
  </si>
  <si>
    <t xml:space="preserve"> AF/OS nº 0806/2017 Qtde. DT</t>
  </si>
  <si>
    <t xml:space="preserve"> AF/OS nº 0921/2017 Qtde. DT</t>
  </si>
  <si>
    <t xml:space="preserve"> AF/OS nº 01260/2017 Qtde. DT</t>
  </si>
  <si>
    <t xml:space="preserve"> AF/OS nº 1262/2017 Qtde. DT</t>
  </si>
  <si>
    <t xml:space="preserve"> AF/OS nº 1273/2017 Qtde. DT</t>
  </si>
  <si>
    <t xml:space="preserve"> AF/OS nº 1274/2017 Qtde. DT</t>
  </si>
  <si>
    <t xml:space="preserve"> AF/OS nº 1275/2017 Qtde. DT</t>
  </si>
  <si>
    <t xml:space="preserve"> AF/OS nº 1276/2017 Qtde. DT</t>
  </si>
  <si>
    <t xml:space="preserve"> AF/OS nº 1277/2017 Qtde. DT</t>
  </si>
  <si>
    <t xml:space="preserve"> AF/OS nº 1279/2017 Qtde. DT</t>
  </si>
  <si>
    <t xml:space="preserve"> AF/OS nº 1283/2017 Qtde. DT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</si>
</sst>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4" formatCode="_-&quot;R$&quot;\ * #,##0.00_-;\-&quot;R$&quot;\ * #,##0.00_-;_-&quot;R$&quot;\ * &quot;-&quot;??_-;_-@_-"/>
    <numFmt numFmtId="43" formatCode="_-* #,##0.00_-;\-* #,##0.00_-;_-* &quot;-&quot;??_-;_-@_-"/>
    <numFmt numFmtId="164" formatCode="_(* #,##0.00_);_(* \(#,##0.00\);_(* &quot;-&quot;??_);_(@_)"/>
    <numFmt numFmtId="165" formatCode="_(* #,##0.00_);_(* \(#,##0.00\);_(* \-??_);_(@_)"/>
    <numFmt numFmtId="166" formatCode="#,##0;[Red]#,##0"/>
    <numFmt numFmtId="167" formatCode="_-* #,##0.00\ &quot;€&quot;_-;\-* #,##0.00\ &quot;€&quot;_-;_-* &quot;-&quot;??\ &quot;€&quot;_-;_-@_-"/>
    <numFmt numFmtId="168" formatCode="_-[$R$-416]\ * #,##0.00_-;\-[$R$-416]\ * #,##0.00_-;_-[$R$-416]\ * &quot;-&quot;??_-;_-@_-"/>
    <numFmt numFmtId="169" formatCode="_(* #,##0_);_(* \(#,##0\);_(* &quot;-&quot;??_);_(@_)"/>
  </numFmts>
  <fonts count="42" x14ac:knownFonts="1">
    <font>
      <sz val="10"/>
      <name val="Arial"/>
    </font>
    <font>
      <sz val="10"/>
      <name val="Arial"/>
      <family val="2"/>
    </font>
    <font>
      <b/>
      <sz val="18"/>
      <color indexed="56"/>
      <name val="Cambria"/>
      <family val="2"/>
    </font>
    <font>
      <sz val="8"/>
      <color indexed="8"/>
      <name val="Arial"/>
      <family val="2"/>
    </font>
    <font>
      <sz val="11"/>
      <name val="Calibri"/>
      <family val="2"/>
      <scheme val="minor"/>
    </font>
    <font>
      <b/>
      <sz val="16"/>
      <color theme="1"/>
      <name val="Arial"/>
      <family val="2"/>
    </font>
    <font>
      <sz val="12"/>
      <color theme="1"/>
      <name val="Arial"/>
      <family val="2"/>
    </font>
    <font>
      <i/>
      <sz val="12"/>
      <color theme="1"/>
      <name val="Arial"/>
      <family val="2"/>
    </font>
    <font>
      <b/>
      <sz val="11"/>
      <color theme="1"/>
      <name val="Arial"/>
      <family val="2"/>
    </font>
    <font>
      <b/>
      <sz val="10"/>
      <color theme="1"/>
      <name val="Arial"/>
      <family val="2"/>
    </font>
    <font>
      <sz val="11"/>
      <color theme="1"/>
      <name val="Arial"/>
      <family val="2"/>
    </font>
    <font>
      <i/>
      <sz val="11"/>
      <color theme="1"/>
      <name val="Arial"/>
      <family val="2"/>
    </font>
    <font>
      <b/>
      <sz val="12"/>
      <color theme="1"/>
      <name val="Arial"/>
      <family val="2"/>
    </font>
    <font>
      <sz val="10"/>
      <name val="Arial"/>
      <family val="2"/>
    </font>
    <font>
      <sz val="11"/>
      <name val="Arial"/>
      <family val="2"/>
    </font>
    <font>
      <sz val="10"/>
      <name val="Arial"/>
      <family val="2"/>
    </font>
    <font>
      <sz val="12"/>
      <name val="Arial"/>
      <family val="2"/>
    </font>
    <font>
      <b/>
      <sz val="16"/>
      <name val="Arial"/>
      <family val="2"/>
    </font>
    <font>
      <sz val="10"/>
      <name val="Times New Roman"/>
      <family val="1"/>
    </font>
    <font>
      <b/>
      <sz val="12"/>
      <name val="Arial"/>
      <family val="2"/>
    </font>
    <font>
      <sz val="5.5"/>
      <name val="Times New Roman"/>
      <family val="1"/>
    </font>
    <font>
      <i/>
      <sz val="12"/>
      <name val="Arial"/>
      <family val="2"/>
    </font>
    <font>
      <sz val="12"/>
      <name val="Times New Roman"/>
      <family val="1"/>
    </font>
    <font>
      <sz val="6.5"/>
      <name val="Times New Roman"/>
      <family val="1"/>
    </font>
    <font>
      <u/>
      <sz val="11"/>
      <name val="Arial"/>
      <family val="2"/>
    </font>
    <font>
      <i/>
      <sz val="11"/>
      <name val="Arial"/>
      <family val="2"/>
    </font>
    <font>
      <sz val="14"/>
      <name val="Times New Roman"/>
      <family val="1"/>
    </font>
    <font>
      <sz val="10"/>
      <name val="Arial"/>
      <family val="2"/>
    </font>
    <font>
      <sz val="11"/>
      <color rgb="FFFF0000"/>
      <name val="Calibri"/>
      <family val="2"/>
      <scheme val="minor"/>
    </font>
    <font>
      <sz val="14"/>
      <name val="Calibri"/>
      <family val="2"/>
      <scheme val="minor"/>
    </font>
    <font>
      <sz val="11"/>
      <color rgb="FF000000"/>
      <name val="Calibri"/>
      <family val="2"/>
      <scheme val="minor"/>
    </font>
    <font>
      <sz val="11"/>
      <color indexed="8"/>
      <name val="Calibri"/>
      <family val="2"/>
      <scheme val="minor"/>
    </font>
    <font>
      <sz val="10"/>
      <name val="Calibri"/>
      <family val="2"/>
      <scheme val="minor"/>
    </font>
    <font>
      <b/>
      <sz val="9"/>
      <color indexed="81"/>
      <name val="Segoe UI"/>
      <family val="2"/>
    </font>
    <font>
      <sz val="9"/>
      <color indexed="81"/>
      <name val="Segoe UI"/>
      <family val="2"/>
    </font>
    <font>
      <b/>
      <sz val="11"/>
      <color indexed="81"/>
      <name val="Tahoma"/>
      <family val="2"/>
    </font>
    <font>
      <sz val="11"/>
      <color indexed="81"/>
      <name val="Tahoma"/>
      <family val="2"/>
    </font>
    <font>
      <b/>
      <sz val="9"/>
      <color indexed="81"/>
      <name val="Tahoma"/>
      <family val="2"/>
    </font>
    <font>
      <sz val="9"/>
      <color indexed="81"/>
      <name val="Tahoma"/>
      <family val="2"/>
    </font>
    <font>
      <b/>
      <sz val="8"/>
      <name val="Arial"/>
      <family val="2"/>
    </font>
    <font>
      <sz val="8"/>
      <name val="Arial"/>
      <family val="2"/>
    </font>
    <font>
      <sz val="9"/>
      <name val="Calibri"/>
      <family val="2"/>
      <scheme val="minor"/>
    </font>
  </fonts>
  <fills count="15">
    <fill>
      <patternFill patternType="none"/>
    </fill>
    <fill>
      <patternFill patternType="gray125"/>
    </fill>
    <fill>
      <patternFill patternType="solid">
        <fgColor indexed="41"/>
        <bgColor indexed="64"/>
      </patternFill>
    </fill>
    <fill>
      <patternFill patternType="solid">
        <fgColor indexed="10"/>
        <bgColor indexed="10"/>
      </patternFill>
    </fill>
    <fill>
      <patternFill patternType="solid">
        <fgColor indexed="11"/>
        <bgColor indexed="64"/>
      </patternFill>
    </fill>
    <fill>
      <patternFill patternType="solid">
        <fgColor indexed="13"/>
        <bgColor indexed="26"/>
      </patternFill>
    </fill>
    <fill>
      <patternFill patternType="solid">
        <fgColor indexed="53"/>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4" tint="0.59999389629810485"/>
        <bgColor indexed="10"/>
      </patternFill>
    </fill>
    <fill>
      <patternFill patternType="solid">
        <fgColor theme="9" tint="0.39997558519241921"/>
        <bgColor indexed="64"/>
      </patternFill>
    </fill>
    <fill>
      <patternFill patternType="solid">
        <fgColor rgb="FFFF0000"/>
        <bgColor indexed="64"/>
      </patternFill>
    </fill>
    <fill>
      <patternFill patternType="solid">
        <fgColor theme="7"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21">
    <xf numFmtId="0" fontId="0" fillId="0" borderId="0"/>
    <xf numFmtId="0" fontId="1" fillId="0" borderId="0"/>
    <xf numFmtId="164" fontId="1" fillId="0" borderId="0" applyFill="0" applyBorder="0" applyAlignment="0" applyProtection="0"/>
    <xf numFmtId="165" fontId="1" fillId="0" borderId="0" applyFill="0" applyBorder="0" applyAlignment="0" applyProtection="0"/>
    <xf numFmtId="0" fontId="2" fillId="0" borderId="0" applyNumberFormat="0" applyFill="0" applyBorder="0" applyAlignment="0" applyProtection="0"/>
    <xf numFmtId="167" fontId="13"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9"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27" fillId="0" borderId="0" applyFont="0" applyFill="0" applyBorder="0" applyAlignment="0" applyProtection="0"/>
  </cellStyleXfs>
  <cellXfs count="204">
    <xf numFmtId="0" fontId="0" fillId="0" borderId="0" xfId="0"/>
    <xf numFmtId="0" fontId="0" fillId="0" borderId="0" xfId="0" applyAlignment="1">
      <alignment wrapText="1"/>
    </xf>
    <xf numFmtId="0" fontId="5" fillId="0" borderId="0" xfId="0" applyFont="1" applyAlignment="1">
      <alignment horizontal="center" vertical="center" wrapText="1"/>
    </xf>
    <xf numFmtId="0" fontId="6" fillId="0" borderId="0" xfId="0" applyFont="1" applyAlignment="1">
      <alignment vertical="center" wrapText="1"/>
    </xf>
    <xf numFmtId="0" fontId="7" fillId="0" borderId="0" xfId="0" applyFont="1" applyAlignment="1">
      <alignment horizontal="justify" vertical="center" wrapText="1"/>
    </xf>
    <xf numFmtId="0" fontId="7" fillId="0" borderId="0" xfId="0" applyFont="1" applyAlignment="1">
      <alignment vertical="center" wrapText="1"/>
    </xf>
    <xf numFmtId="0" fontId="8" fillId="0" borderId="2" xfId="0" applyFont="1" applyBorder="1" applyAlignment="1">
      <alignment horizontal="center" vertical="center" textRotation="90" wrapText="1"/>
    </xf>
    <xf numFmtId="0" fontId="9" fillId="0" borderId="3" xfId="0" applyFont="1" applyBorder="1" applyAlignment="1">
      <alignment horizontal="center"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7" fillId="0" borderId="0" xfId="0" applyFont="1" applyAlignment="1">
      <alignment horizontal="left" vertical="center" wrapText="1"/>
    </xf>
    <xf numFmtId="0" fontId="0" fillId="0" borderId="0" xfId="0" applyAlignment="1">
      <alignment horizontal="left" wrapText="1"/>
    </xf>
    <xf numFmtId="0" fontId="4" fillId="0" borderId="0" xfId="1" applyFont="1" applyAlignment="1">
      <alignment wrapText="1"/>
    </xf>
    <xf numFmtId="0" fontId="4" fillId="0" borderId="0" xfId="1" applyFont="1" applyFill="1" applyAlignment="1">
      <alignment vertical="center" wrapText="1"/>
    </xf>
    <xf numFmtId="3" fontId="4" fillId="0" borderId="0" xfId="1" applyNumberFormat="1" applyFont="1" applyAlignment="1" applyProtection="1">
      <alignment wrapText="1"/>
      <protection locked="0"/>
    </xf>
    <xf numFmtId="0" fontId="4" fillId="0" borderId="0" xfId="1" applyFont="1" applyAlignment="1" applyProtection="1">
      <alignment wrapText="1"/>
      <protection locked="0"/>
    </xf>
    <xf numFmtId="3" fontId="4" fillId="0" borderId="1" xfId="1" applyNumberFormat="1" applyFont="1" applyFill="1" applyBorder="1" applyAlignment="1" applyProtection="1">
      <alignment horizontal="center" vertical="center" wrapText="1"/>
      <protection locked="0"/>
    </xf>
    <xf numFmtId="1" fontId="4" fillId="0" borderId="0" xfId="1" applyNumberFormat="1" applyFont="1" applyFill="1" applyAlignment="1" applyProtection="1">
      <alignment horizontal="center" wrapText="1"/>
      <protection locked="0"/>
    </xf>
    <xf numFmtId="41" fontId="4" fillId="7" borderId="1" xfId="0" applyNumberFormat="1" applyFont="1" applyFill="1" applyBorder="1" applyAlignment="1">
      <alignment horizontal="center" vertical="center" wrapText="1"/>
    </xf>
    <xf numFmtId="0" fontId="4" fillId="7" borderId="0" xfId="1" applyFont="1" applyFill="1" applyAlignment="1">
      <alignment horizontal="center" vertical="center" wrapText="1"/>
    </xf>
    <xf numFmtId="1" fontId="4" fillId="7" borderId="0" xfId="1" applyNumberFormat="1" applyFont="1" applyFill="1" applyAlignment="1" applyProtection="1">
      <alignment horizontal="center" wrapText="1"/>
      <protection locked="0"/>
    </xf>
    <xf numFmtId="3" fontId="4" fillId="7" borderId="0" xfId="1" applyNumberFormat="1" applyFont="1" applyFill="1" applyAlignment="1" applyProtection="1">
      <alignment wrapText="1"/>
      <protection locked="0"/>
    </xf>
    <xf numFmtId="0" fontId="4" fillId="0" borderId="0" xfId="1" applyFont="1" applyAlignment="1" applyProtection="1">
      <alignment vertical="center" wrapText="1"/>
      <protection locked="0"/>
    </xf>
    <xf numFmtId="1" fontId="4" fillId="9" borderId="1" xfId="0" applyNumberFormat="1" applyFont="1" applyFill="1" applyBorder="1" applyAlignment="1">
      <alignment horizontal="center" vertical="center" wrapText="1"/>
    </xf>
    <xf numFmtId="166" fontId="4" fillId="10" borderId="1" xfId="0" applyNumberFormat="1" applyFont="1" applyFill="1" applyBorder="1" applyAlignment="1">
      <alignment horizontal="center" vertical="center" wrapText="1"/>
    </xf>
    <xf numFmtId="0" fontId="4" fillId="0" borderId="0" xfId="1" applyFont="1" applyFill="1" applyAlignment="1">
      <alignment wrapText="1"/>
    </xf>
    <xf numFmtId="3" fontId="4" fillId="11" borderId="10" xfId="1" applyNumberFormat="1" applyFont="1" applyFill="1" applyBorder="1" applyAlignment="1" applyProtection="1">
      <alignment horizontal="center" vertical="center" wrapText="1"/>
      <protection locked="0"/>
    </xf>
    <xf numFmtId="44" fontId="4" fillId="7" borderId="0" xfId="13" applyFont="1" applyFill="1" applyAlignment="1">
      <alignment horizontal="center" vertical="center" wrapText="1"/>
    </xf>
    <xf numFmtId="44" fontId="4" fillId="0" borderId="0" xfId="13" applyFont="1" applyFill="1" applyAlignment="1">
      <alignment horizontal="center" vertical="center" wrapText="1"/>
    </xf>
    <xf numFmtId="44" fontId="4" fillId="0" borderId="0" xfId="13" applyFont="1" applyAlignment="1">
      <alignment wrapText="1"/>
    </xf>
    <xf numFmtId="44" fontId="4" fillId="12" borderId="1" xfId="13" applyFont="1" applyFill="1" applyBorder="1" applyAlignment="1">
      <alignment vertical="center" wrapText="1"/>
    </xf>
    <xf numFmtId="3" fontId="4" fillId="0" borderId="0" xfId="1" applyNumberFormat="1" applyFont="1" applyFill="1" applyAlignment="1" applyProtection="1">
      <alignment wrapText="1"/>
      <protection locked="0"/>
    </xf>
    <xf numFmtId="44" fontId="4" fillId="0" borderId="0" xfId="13" applyFont="1" applyFill="1" applyAlignment="1">
      <alignment wrapText="1"/>
    </xf>
    <xf numFmtId="14" fontId="4" fillId="2" borderId="1" xfId="1" applyNumberFormat="1" applyFont="1" applyFill="1" applyBorder="1" applyAlignment="1" applyProtection="1">
      <alignment horizontal="center" vertical="center" wrapText="1"/>
      <protection locked="0"/>
    </xf>
    <xf numFmtId="0" fontId="4" fillId="2" borderId="1" xfId="1"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165" fontId="4" fillId="2" borderId="1" xfId="3" applyFont="1" applyFill="1" applyBorder="1" applyAlignment="1" applyProtection="1">
      <alignment horizontal="center" vertical="center" wrapText="1"/>
    </xf>
    <xf numFmtId="1" fontId="4" fillId="2" borderId="1" xfId="1" applyNumberFormat="1" applyFont="1" applyFill="1" applyBorder="1" applyAlignment="1" applyProtection="1">
      <alignment horizontal="center" vertical="center" wrapText="1"/>
    </xf>
    <xf numFmtId="166" fontId="4" fillId="2" borderId="1" xfId="1" applyNumberFormat="1" applyFont="1" applyFill="1" applyBorder="1" applyAlignment="1">
      <alignment horizontal="center" vertical="center" wrapText="1"/>
    </xf>
    <xf numFmtId="166" fontId="4" fillId="4" borderId="1" xfId="0" applyNumberFormat="1" applyFont="1" applyFill="1" applyBorder="1" applyAlignment="1">
      <alignment horizontal="center" vertical="center" wrapText="1"/>
    </xf>
    <xf numFmtId="3" fontId="4" fillId="3" borderId="1" xfId="1" applyNumberFormat="1" applyFont="1" applyFill="1" applyBorder="1" applyAlignment="1" applyProtection="1">
      <alignment horizontal="center" vertical="center" wrapText="1"/>
      <protection locked="0"/>
    </xf>
    <xf numFmtId="4" fontId="4" fillId="0" borderId="0" xfId="1" applyNumberFormat="1" applyFont="1" applyFill="1" applyAlignment="1">
      <alignment horizontal="center" vertical="center" wrapText="1"/>
    </xf>
    <xf numFmtId="166" fontId="4" fillId="0" borderId="0" xfId="0" applyNumberFormat="1" applyFont="1" applyFill="1" applyAlignment="1">
      <alignment horizontal="center" vertical="center" wrapText="1"/>
    </xf>
    <xf numFmtId="44" fontId="4" fillId="2" borderId="1" xfId="13" applyFont="1" applyFill="1" applyBorder="1" applyAlignment="1" applyProtection="1">
      <alignment horizontal="center" vertical="center" wrapText="1"/>
    </xf>
    <xf numFmtId="4" fontId="4" fillId="7" borderId="0" xfId="1" applyNumberFormat="1" applyFont="1" applyFill="1" applyAlignment="1">
      <alignment horizontal="center" vertical="center" wrapText="1"/>
    </xf>
    <xf numFmtId="166" fontId="4" fillId="7" borderId="0" xfId="0" applyNumberFormat="1" applyFont="1" applyFill="1" applyAlignment="1">
      <alignment horizontal="center" vertical="center" wrapText="1"/>
    </xf>
    <xf numFmtId="0" fontId="4" fillId="2" borderId="1" xfId="1" applyFont="1" applyFill="1" applyBorder="1" applyAlignment="1" applyProtection="1">
      <alignment horizontal="justify" vertical="center" wrapText="1"/>
      <protection locked="0"/>
    </xf>
    <xf numFmtId="0" fontId="4" fillId="0" borderId="0" xfId="1" applyFont="1" applyFill="1" applyAlignment="1">
      <alignment horizontal="justify" vertical="center" wrapText="1"/>
    </xf>
    <xf numFmtId="0" fontId="4" fillId="7" borderId="1" xfId="0" applyFont="1" applyFill="1" applyBorder="1" applyAlignment="1">
      <alignment horizontal="justify" vertical="center" wrapText="1"/>
    </xf>
    <xf numFmtId="166" fontId="4" fillId="4" borderId="6" xfId="0" applyNumberFormat="1" applyFont="1" applyFill="1" applyBorder="1" applyAlignment="1">
      <alignment horizontal="center" vertical="center" wrapText="1"/>
    </xf>
    <xf numFmtId="3" fontId="4" fillId="3" borderId="6" xfId="1" applyNumberFormat="1" applyFont="1" applyFill="1" applyBorder="1" applyAlignment="1" applyProtection="1">
      <alignment horizontal="center" vertical="center" wrapText="1"/>
      <protection locked="0"/>
    </xf>
    <xf numFmtId="166" fontId="4" fillId="4" borderId="7" xfId="0" applyNumberFormat="1" applyFont="1" applyFill="1" applyBorder="1" applyAlignment="1">
      <alignment horizontal="center" vertical="center" wrapText="1"/>
    </xf>
    <xf numFmtId="3" fontId="4" fillId="3" borderId="7" xfId="1" applyNumberFormat="1" applyFont="1" applyFill="1" applyBorder="1" applyAlignment="1" applyProtection="1">
      <alignment horizontal="center" vertical="center" wrapText="1"/>
      <protection locked="0"/>
    </xf>
    <xf numFmtId="0" fontId="4" fillId="7" borderId="1" xfId="1" applyFont="1" applyFill="1" applyBorder="1" applyAlignment="1">
      <alignment horizontal="center" vertical="center" wrapText="1"/>
    </xf>
    <xf numFmtId="0" fontId="17" fillId="0" borderId="0" xfId="1" applyFont="1" applyAlignment="1">
      <alignment horizontal="center" vertical="center"/>
    </xf>
    <xf numFmtId="0" fontId="1" fillId="0" borderId="0" xfId="1"/>
    <xf numFmtId="0" fontId="18" fillId="0" borderId="0" xfId="1" applyFont="1" applyAlignment="1">
      <alignment vertical="center"/>
    </xf>
    <xf numFmtId="0" fontId="19" fillId="0" borderId="0" xfId="1" applyFont="1" applyAlignment="1">
      <alignment horizontal="center" vertical="justify"/>
    </xf>
    <xf numFmtId="0" fontId="20" fillId="0" borderId="0" xfId="1" applyFont="1" applyAlignment="1">
      <alignment vertical="center"/>
    </xf>
    <xf numFmtId="0" fontId="21" fillId="0" borderId="0" xfId="1" applyFont="1" applyAlignment="1">
      <alignment horizontal="justify" vertical="center"/>
    </xf>
    <xf numFmtId="0" fontId="22" fillId="0" borderId="0" xfId="1" applyFont="1" applyAlignment="1">
      <alignment vertical="center"/>
    </xf>
    <xf numFmtId="0" fontId="21" fillId="0" borderId="0" xfId="1" applyFont="1" applyAlignment="1">
      <alignment horizontal="justify" vertical="center" wrapText="1"/>
    </xf>
    <xf numFmtId="0" fontId="23" fillId="0" borderId="0" xfId="1" applyFont="1" applyAlignment="1">
      <alignment vertical="center"/>
    </xf>
    <xf numFmtId="0" fontId="24" fillId="0" borderId="0" xfId="1" applyFont="1" applyAlignment="1">
      <alignment horizontal="center" vertical="center"/>
    </xf>
    <xf numFmtId="0" fontId="25" fillId="0" borderId="0" xfId="1" applyFont="1" applyAlignment="1">
      <alignment horizontal="center" vertical="center"/>
    </xf>
    <xf numFmtId="0" fontId="26" fillId="0" borderId="0" xfId="1" applyFont="1" applyAlignment="1">
      <alignment vertical="center"/>
    </xf>
    <xf numFmtId="0" fontId="16" fillId="0" borderId="0" xfId="1" applyFont="1" applyAlignment="1">
      <alignment horizontal="center" vertical="center"/>
    </xf>
    <xf numFmtId="0" fontId="4" fillId="8" borderId="1" xfId="1" applyFont="1" applyFill="1" applyBorder="1" applyAlignment="1">
      <alignment horizontal="justify" vertical="center" wrapText="1"/>
    </xf>
    <xf numFmtId="1" fontId="4" fillId="0" borderId="0" xfId="1" applyNumberFormat="1" applyFont="1" applyFill="1" applyAlignment="1" applyProtection="1">
      <alignment horizontal="center" vertical="center" wrapText="1"/>
      <protection locked="0"/>
    </xf>
    <xf numFmtId="0" fontId="4" fillId="0" borderId="0" xfId="1" applyFont="1" applyFill="1" applyAlignment="1">
      <alignment horizontal="center" vertical="center" wrapText="1"/>
    </xf>
    <xf numFmtId="0" fontId="4" fillId="0" borderId="1" xfId="1" applyFont="1" applyFill="1" applyBorder="1" applyAlignment="1">
      <alignment horizontal="justify" vertical="center" wrapText="1"/>
    </xf>
    <xf numFmtId="41" fontId="4" fillId="9" borderId="1" xfId="0" applyNumberFormat="1" applyFont="1" applyFill="1" applyBorder="1" applyAlignment="1">
      <alignment horizontal="center" vertical="center" wrapText="1"/>
    </xf>
    <xf numFmtId="1" fontId="4" fillId="9" borderId="1" xfId="1" applyNumberFormat="1" applyFont="1" applyFill="1" applyBorder="1" applyAlignment="1" applyProtection="1">
      <alignment horizontal="center" wrapText="1"/>
      <protection locked="0"/>
    </xf>
    <xf numFmtId="1" fontId="29" fillId="0" borderId="1" xfId="0" applyNumberFormat="1" applyFont="1" applyFill="1" applyBorder="1" applyAlignment="1">
      <alignment horizontal="center" vertical="center"/>
    </xf>
    <xf numFmtId="1" fontId="4" fillId="0" borderId="1" xfId="0" applyNumberFormat="1" applyFont="1" applyFill="1" applyBorder="1" applyAlignment="1">
      <alignment horizontal="center" vertical="center"/>
    </xf>
    <xf numFmtId="0" fontId="30" fillId="0" borderId="1" xfId="0" applyFont="1" applyFill="1" applyBorder="1" applyAlignment="1">
      <alignment vertical="center" wrapText="1"/>
    </xf>
    <xf numFmtId="49" fontId="30" fillId="0" borderId="1" xfId="0" applyNumberFormat="1" applyFont="1" applyFill="1" applyBorder="1" applyAlignment="1">
      <alignment horizontal="center" vertical="center" wrapText="1"/>
    </xf>
    <xf numFmtId="41" fontId="4" fillId="0" borderId="1" xfId="0" applyNumberFormat="1" applyFont="1" applyFill="1" applyBorder="1" applyAlignment="1">
      <alignment horizontal="center" vertical="center" wrapText="1"/>
    </xf>
    <xf numFmtId="43" fontId="4" fillId="0" borderId="1" xfId="0" applyNumberFormat="1" applyFont="1" applyFill="1" applyBorder="1" applyAlignment="1">
      <alignment horizontal="center" vertical="center"/>
    </xf>
    <xf numFmtId="1" fontId="29" fillId="8" borderId="1" xfId="0" applyNumberFormat="1" applyFont="1" applyFill="1" applyBorder="1" applyAlignment="1">
      <alignment horizontal="center" vertical="center"/>
    </xf>
    <xf numFmtId="1" fontId="4" fillId="8" borderId="7" xfId="0" applyNumberFormat="1" applyFont="1" applyFill="1" applyBorder="1" applyAlignment="1">
      <alignment horizontal="center" vertical="center"/>
    </xf>
    <xf numFmtId="0" fontId="30" fillId="8" borderId="1" xfId="0" applyFont="1" applyFill="1" applyBorder="1" applyAlignment="1">
      <alignment vertical="center" wrapText="1"/>
    </xf>
    <xf numFmtId="49" fontId="30" fillId="8" borderId="1" xfId="0" applyNumberFormat="1" applyFont="1" applyFill="1" applyBorder="1" applyAlignment="1">
      <alignment horizontal="center" vertical="center" wrapText="1"/>
    </xf>
    <xf numFmtId="41" fontId="4" fillId="8" borderId="1" xfId="0" applyNumberFormat="1" applyFont="1" applyFill="1" applyBorder="1" applyAlignment="1">
      <alignment horizontal="center" vertical="center" wrapText="1"/>
    </xf>
    <xf numFmtId="43" fontId="4" fillId="8" borderId="1" xfId="0" applyNumberFormat="1" applyFont="1" applyFill="1" applyBorder="1" applyAlignment="1">
      <alignment horizontal="center" vertical="center"/>
    </xf>
    <xf numFmtId="1" fontId="4" fillId="8" borderId="1" xfId="0" applyNumberFormat="1" applyFont="1" applyFill="1" applyBorder="1" applyAlignment="1">
      <alignment horizontal="center" vertical="center"/>
    </xf>
    <xf numFmtId="1" fontId="4" fillId="7" borderId="7" xfId="0" applyNumberFormat="1" applyFont="1" applyFill="1" applyBorder="1" applyAlignment="1">
      <alignment horizontal="center" vertical="center"/>
    </xf>
    <xf numFmtId="0" fontId="30" fillId="7" borderId="1" xfId="0" applyFont="1" applyFill="1" applyBorder="1" applyAlignment="1">
      <alignment vertical="center" wrapText="1"/>
    </xf>
    <xf numFmtId="49" fontId="30" fillId="7" borderId="1" xfId="0" applyNumberFormat="1" applyFont="1" applyFill="1" applyBorder="1" applyAlignment="1">
      <alignment horizontal="center" vertical="center" wrapText="1"/>
    </xf>
    <xf numFmtId="43" fontId="4" fillId="7" borderId="1" xfId="0" applyNumberFormat="1" applyFont="1" applyFill="1" applyBorder="1" applyAlignment="1">
      <alignment horizontal="center" vertical="center"/>
    </xf>
    <xf numFmtId="1" fontId="4" fillId="7" borderId="1" xfId="0" applyNumberFormat="1" applyFont="1" applyFill="1" applyBorder="1" applyAlignment="1">
      <alignment horizontal="center" vertical="center"/>
    </xf>
    <xf numFmtId="0" fontId="31" fillId="8" borderId="1" xfId="0" applyFont="1" applyFill="1" applyBorder="1" applyAlignment="1">
      <alignment vertical="center" wrapText="1"/>
    </xf>
    <xf numFmtId="41" fontId="4" fillId="7" borderId="1" xfId="0" applyNumberFormat="1" applyFont="1" applyFill="1" applyBorder="1" applyAlignment="1">
      <alignment horizontal="center" vertical="center"/>
    </xf>
    <xf numFmtId="0" fontId="30" fillId="7" borderId="1" xfId="1" applyFont="1" applyFill="1" applyBorder="1" applyAlignment="1">
      <alignment vertical="center" wrapText="1"/>
    </xf>
    <xf numFmtId="41" fontId="4" fillId="7" borderId="1" xfId="1" applyNumberFormat="1" applyFont="1" applyFill="1" applyBorder="1" applyAlignment="1">
      <alignment horizontal="center" vertical="center"/>
    </xf>
    <xf numFmtId="41" fontId="4" fillId="8" borderId="1" xfId="0" applyNumberFormat="1" applyFont="1" applyFill="1" applyBorder="1" applyAlignment="1">
      <alignment horizontal="center" vertical="center"/>
    </xf>
    <xf numFmtId="0" fontId="4" fillId="8" borderId="1" xfId="0" applyFont="1" applyFill="1" applyBorder="1" applyAlignment="1">
      <alignment horizontal="justify" vertical="center" wrapText="1"/>
    </xf>
    <xf numFmtId="41" fontId="4" fillId="8" borderId="1" xfId="1" applyNumberFormat="1" applyFont="1" applyFill="1" applyBorder="1" applyAlignment="1">
      <alignment horizontal="center" vertical="center" wrapText="1"/>
    </xf>
    <xf numFmtId="0" fontId="4" fillId="8" borderId="1" xfId="0" applyFont="1" applyFill="1" applyBorder="1" applyAlignment="1">
      <alignment wrapText="1"/>
    </xf>
    <xf numFmtId="1" fontId="29" fillId="7" borderId="1" xfId="0" applyNumberFormat="1" applyFont="1" applyFill="1" applyBorder="1" applyAlignment="1">
      <alignment horizontal="center" vertical="center"/>
    </xf>
    <xf numFmtId="0" fontId="30" fillId="8" borderId="1" xfId="0" applyFont="1" applyFill="1" applyBorder="1" applyAlignment="1">
      <alignment horizontal="left" vertical="center" wrapText="1"/>
    </xf>
    <xf numFmtId="1" fontId="4" fillId="0" borderId="7" xfId="0" applyNumberFormat="1" applyFont="1" applyFill="1" applyBorder="1" applyAlignment="1">
      <alignment horizontal="center" vertical="center"/>
    </xf>
    <xf numFmtId="41" fontId="4" fillId="0" borderId="1" xfId="0" applyNumberFormat="1" applyFont="1" applyFill="1" applyBorder="1" applyAlignment="1">
      <alignment horizontal="center" vertical="center"/>
    </xf>
    <xf numFmtId="0" fontId="4" fillId="0" borderId="1" xfId="0" applyFont="1" applyBorder="1" applyAlignment="1">
      <alignment horizontal="justify" vertical="center"/>
    </xf>
    <xf numFmtId="0" fontId="4" fillId="0" borderId="1" xfId="0" applyFont="1" applyFill="1" applyBorder="1" applyAlignment="1">
      <alignment horizontal="justify" vertical="center" wrapText="1"/>
    </xf>
    <xf numFmtId="1" fontId="4" fillId="0" borderId="6" xfId="0" applyNumberFormat="1" applyFont="1" applyFill="1" applyBorder="1" applyAlignment="1">
      <alignment horizontal="center" vertical="center"/>
    </xf>
    <xf numFmtId="0" fontId="4" fillId="0" borderId="6" xfId="0" applyFont="1" applyFill="1" applyBorder="1" applyAlignment="1">
      <alignment horizontal="justify" vertical="center" wrapText="1"/>
    </xf>
    <xf numFmtId="49" fontId="30" fillId="0" borderId="6" xfId="0" applyNumberFormat="1" applyFont="1" applyFill="1" applyBorder="1" applyAlignment="1">
      <alignment horizontal="center" vertical="center" wrapText="1"/>
    </xf>
    <xf numFmtId="41" fontId="4" fillId="0" borderId="6" xfId="0" applyNumberFormat="1" applyFont="1" applyFill="1" applyBorder="1" applyAlignment="1">
      <alignment horizontal="center" vertical="center"/>
    </xf>
    <xf numFmtId="43" fontId="4" fillId="0" borderId="6" xfId="0" applyNumberFormat="1" applyFont="1" applyFill="1" applyBorder="1" applyAlignment="1">
      <alignment horizontal="center" vertical="center"/>
    </xf>
    <xf numFmtId="0" fontId="4" fillId="8" borderId="1" xfId="0" applyFont="1" applyFill="1" applyBorder="1" applyAlignment="1">
      <alignment horizontal="justify" vertical="center"/>
    </xf>
    <xf numFmtId="0" fontId="4" fillId="7" borderId="1" xfId="1" applyFont="1" applyFill="1" applyBorder="1" applyAlignment="1">
      <alignment horizontal="justify" vertical="center"/>
    </xf>
    <xf numFmtId="1" fontId="29" fillId="8" borderId="7" xfId="0" applyNumberFormat="1" applyFont="1" applyFill="1" applyBorder="1" applyAlignment="1">
      <alignment horizontal="center" vertical="center"/>
    </xf>
    <xf numFmtId="0" fontId="4" fillId="8" borderId="7" xfId="0" applyFont="1" applyFill="1" applyBorder="1" applyAlignment="1">
      <alignment horizontal="justify" vertical="center" wrapText="1"/>
    </xf>
    <xf numFmtId="49" fontId="30" fillId="8" borderId="7" xfId="0" applyNumberFormat="1" applyFont="1" applyFill="1" applyBorder="1" applyAlignment="1">
      <alignment horizontal="center" vertical="center" wrapText="1"/>
    </xf>
    <xf numFmtId="41" fontId="4" fillId="8" borderId="7" xfId="0" applyNumberFormat="1" applyFont="1" applyFill="1" applyBorder="1" applyAlignment="1">
      <alignment horizontal="center" vertical="center"/>
    </xf>
    <xf numFmtId="43" fontId="4" fillId="8" borderId="7" xfId="0" applyNumberFormat="1" applyFont="1" applyFill="1" applyBorder="1" applyAlignment="1">
      <alignment horizontal="center" vertical="center"/>
    </xf>
    <xf numFmtId="1" fontId="4" fillId="9" borderId="1" xfId="1" applyNumberFormat="1" applyFont="1" applyFill="1" applyBorder="1" applyAlignment="1" applyProtection="1">
      <alignment horizontal="center" vertical="center" wrapText="1"/>
      <protection locked="0"/>
    </xf>
    <xf numFmtId="44" fontId="4" fillId="0" borderId="1" xfId="8" applyFont="1" applyFill="1" applyBorder="1" applyAlignment="1" applyProtection="1">
      <alignment horizontal="center" vertical="center" wrapText="1"/>
      <protection locked="0"/>
    </xf>
    <xf numFmtId="169" fontId="4" fillId="0" borderId="1" xfId="20" applyNumberFormat="1" applyFont="1" applyFill="1" applyBorder="1" applyAlignment="1" applyProtection="1">
      <alignment horizontal="center" vertical="center" wrapText="1"/>
      <protection locked="0"/>
    </xf>
    <xf numFmtId="44" fontId="4" fillId="0" borderId="0" xfId="8" applyFont="1" applyAlignment="1" applyProtection="1">
      <alignment wrapText="1"/>
      <protection locked="0"/>
    </xf>
    <xf numFmtId="43" fontId="4" fillId="0" borderId="0" xfId="1" applyNumberFormat="1" applyFont="1" applyAlignment="1" applyProtection="1">
      <alignment wrapText="1"/>
      <protection locked="0"/>
    </xf>
    <xf numFmtId="41" fontId="4" fillId="9" borderId="1" xfId="0" applyNumberFormat="1" applyFont="1" applyFill="1" applyBorder="1" applyAlignment="1">
      <alignment horizontal="center" vertical="center"/>
    </xf>
    <xf numFmtId="0" fontId="4" fillId="9" borderId="1" xfId="0" applyFont="1" applyFill="1" applyBorder="1" applyAlignment="1">
      <alignment horizontal="center" vertical="center"/>
    </xf>
    <xf numFmtId="3" fontId="4" fillId="13" borderId="1" xfId="1" applyNumberFormat="1" applyFont="1" applyFill="1" applyBorder="1" applyAlignment="1" applyProtection="1">
      <alignment horizontal="center" vertical="center" wrapText="1"/>
      <protection locked="0"/>
    </xf>
    <xf numFmtId="41" fontId="28" fillId="9" borderId="1" xfId="0" applyNumberFormat="1" applyFont="1" applyFill="1" applyBorder="1" applyAlignment="1">
      <alignment horizontal="center" vertical="center"/>
    </xf>
    <xf numFmtId="0" fontId="4" fillId="9" borderId="1" xfId="0" applyNumberFormat="1" applyFont="1" applyFill="1" applyBorder="1" applyAlignment="1">
      <alignment horizontal="center" vertical="center"/>
    </xf>
    <xf numFmtId="0" fontId="4" fillId="9" borderId="1" xfId="0" applyNumberFormat="1" applyFont="1" applyFill="1" applyBorder="1" applyAlignment="1">
      <alignment horizontal="center" vertical="center" wrapText="1"/>
    </xf>
    <xf numFmtId="3" fontId="4" fillId="14" borderId="1" xfId="1" applyNumberFormat="1" applyFont="1" applyFill="1" applyBorder="1" applyAlignment="1" applyProtection="1">
      <alignment horizontal="center" vertical="center" wrapText="1"/>
      <protection locked="0"/>
    </xf>
    <xf numFmtId="168" fontId="4" fillId="10" borderId="11" xfId="1" applyNumberFormat="1" applyFont="1" applyFill="1" applyBorder="1" applyAlignment="1" applyProtection="1">
      <alignment horizontal="right"/>
      <protection locked="0"/>
    </xf>
    <xf numFmtId="2" fontId="4" fillId="10" borderId="11" xfId="1" applyNumberFormat="1" applyFont="1" applyFill="1" applyBorder="1" applyAlignment="1">
      <alignment horizontal="right"/>
    </xf>
    <xf numFmtId="9" fontId="4" fillId="10" borderId="7" xfId="12" applyFont="1" applyFill="1" applyBorder="1" applyAlignment="1" applyProtection="1">
      <alignment horizontal="right"/>
      <protection locked="0"/>
    </xf>
    <xf numFmtId="168" fontId="4" fillId="10" borderId="6" xfId="1" applyNumberFormat="1" applyFont="1" applyFill="1" applyBorder="1" applyAlignment="1" applyProtection="1">
      <alignment horizontal="right"/>
      <protection locked="0"/>
    </xf>
    <xf numFmtId="0" fontId="4" fillId="0" borderId="0" xfId="1" applyFont="1" applyFill="1" applyAlignment="1" applyProtection="1">
      <alignment wrapText="1"/>
      <protection locked="0"/>
    </xf>
    <xf numFmtId="41" fontId="4" fillId="0" borderId="18" xfId="0" applyNumberFormat="1" applyFont="1" applyFill="1" applyBorder="1" applyAlignment="1" applyProtection="1">
      <alignment horizontal="center" vertical="center"/>
      <protection locked="0"/>
    </xf>
    <xf numFmtId="41" fontId="4" fillId="0" borderId="18" xfId="0" applyNumberFormat="1" applyFont="1" applyFill="1" applyBorder="1" applyAlignment="1">
      <alignment horizontal="center" vertical="center"/>
    </xf>
    <xf numFmtId="3" fontId="4" fillId="5" borderId="1" xfId="1" applyNumberFormat="1" applyFont="1" applyFill="1" applyBorder="1" applyAlignment="1" applyProtection="1">
      <alignment horizontal="center" vertical="center" wrapText="1"/>
      <protection locked="0"/>
    </xf>
    <xf numFmtId="3" fontId="4" fillId="5" borderId="6" xfId="1" applyNumberFormat="1" applyFont="1" applyFill="1" applyBorder="1" applyAlignment="1" applyProtection="1">
      <alignment vertical="center" wrapText="1"/>
      <protection locked="0"/>
    </xf>
    <xf numFmtId="44" fontId="4" fillId="5" borderId="1" xfId="8" applyFont="1" applyFill="1" applyBorder="1" applyAlignment="1" applyProtection="1">
      <alignment horizontal="center" vertical="center" wrapText="1"/>
      <protection locked="0"/>
    </xf>
    <xf numFmtId="3" fontId="4" fillId="5" borderId="7" xfId="1" applyNumberFormat="1" applyFont="1" applyFill="1" applyBorder="1" applyAlignment="1" applyProtection="1">
      <alignment vertical="center" wrapText="1"/>
      <protection locked="0"/>
    </xf>
    <xf numFmtId="0" fontId="4" fillId="0" borderId="0" xfId="1" applyFont="1" applyFill="1" applyAlignment="1">
      <alignment horizontal="center" vertical="center" wrapText="1"/>
    </xf>
    <xf numFmtId="3" fontId="4" fillId="5" borderId="6" xfId="1" applyNumberFormat="1" applyFont="1" applyFill="1" applyBorder="1" applyAlignment="1" applyProtection="1">
      <alignment horizontal="center" vertical="center" wrapText="1"/>
      <protection locked="0"/>
    </xf>
    <xf numFmtId="3" fontId="4" fillId="5" borderId="7" xfId="1" applyNumberFormat="1" applyFont="1" applyFill="1" applyBorder="1" applyAlignment="1" applyProtection="1">
      <alignment horizontal="center" vertical="center" wrapText="1"/>
      <protection locked="0"/>
    </xf>
    <xf numFmtId="1" fontId="4" fillId="8" borderId="6" xfId="0" applyNumberFormat="1" applyFont="1" applyFill="1" applyBorder="1" applyAlignment="1">
      <alignment horizontal="center" vertical="center"/>
    </xf>
    <xf numFmtId="1" fontId="4" fillId="8" borderId="11" xfId="0" applyNumberFormat="1" applyFont="1" applyFill="1" applyBorder="1" applyAlignment="1">
      <alignment horizontal="center" vertical="center"/>
    </xf>
    <xf numFmtId="1" fontId="4" fillId="8" borderId="7" xfId="0" applyNumberFormat="1" applyFont="1" applyFill="1" applyBorder="1" applyAlignment="1">
      <alignment horizontal="center" vertical="center"/>
    </xf>
    <xf numFmtId="1" fontId="4" fillId="7" borderId="6" xfId="0" applyNumberFormat="1" applyFont="1" applyFill="1" applyBorder="1" applyAlignment="1">
      <alignment horizontal="center" vertical="center"/>
    </xf>
    <xf numFmtId="1" fontId="4" fillId="7" borderId="11" xfId="0" applyNumberFormat="1" applyFont="1" applyFill="1" applyBorder="1" applyAlignment="1">
      <alignment horizontal="center" vertical="center"/>
    </xf>
    <xf numFmtId="1" fontId="4" fillId="7" borderId="7" xfId="0" applyNumberFormat="1" applyFont="1" applyFill="1" applyBorder="1" applyAlignment="1">
      <alignment horizontal="center" vertical="center"/>
    </xf>
    <xf numFmtId="0" fontId="4" fillId="6" borderId="1" xfId="0" applyNumberFormat="1" applyFont="1" applyFill="1" applyBorder="1" applyAlignment="1">
      <alignment horizontal="left" vertical="center" wrapText="1"/>
    </xf>
    <xf numFmtId="0" fontId="4" fillId="0" borderId="1" xfId="1" applyFont="1" applyFill="1" applyBorder="1" applyAlignment="1">
      <alignment horizontal="center" vertical="center" wrapText="1"/>
    </xf>
    <xf numFmtId="0" fontId="4" fillId="8" borderId="1" xfId="1" applyFont="1" applyFill="1" applyBorder="1" applyAlignment="1">
      <alignment horizontal="center" vertical="center" wrapText="1"/>
    </xf>
    <xf numFmtId="1" fontId="4" fillId="8" borderId="6" xfId="0" applyNumberFormat="1" applyFont="1" applyFill="1" applyBorder="1" applyAlignment="1">
      <alignment horizontal="center" vertical="center" wrapText="1"/>
    </xf>
    <xf numFmtId="1" fontId="4" fillId="8" borderId="11" xfId="0" applyNumberFormat="1" applyFont="1" applyFill="1" applyBorder="1" applyAlignment="1">
      <alignment horizontal="center" vertical="center" wrapText="1"/>
    </xf>
    <xf numFmtId="1" fontId="4" fillId="8" borderId="7" xfId="0" applyNumberFormat="1" applyFont="1" applyFill="1" applyBorder="1" applyAlignment="1">
      <alignment horizontal="center" vertical="center" wrapText="1"/>
    </xf>
    <xf numFmtId="0" fontId="4" fillId="0" borderId="1" xfId="1" applyFont="1" applyFill="1" applyBorder="1" applyAlignment="1">
      <alignment horizontal="justify" vertical="center" wrapText="1"/>
    </xf>
    <xf numFmtId="1" fontId="4" fillId="0" borderId="6" xfId="0" applyNumberFormat="1" applyFont="1" applyFill="1" applyBorder="1" applyAlignment="1">
      <alignment horizontal="center" vertical="center"/>
    </xf>
    <xf numFmtId="1" fontId="4" fillId="0" borderId="11" xfId="0" applyNumberFormat="1" applyFont="1" applyFill="1" applyBorder="1" applyAlignment="1">
      <alignment horizontal="center" vertical="center"/>
    </xf>
    <xf numFmtId="1" fontId="4" fillId="0" borderId="7" xfId="0" applyNumberFormat="1" applyFont="1" applyFill="1" applyBorder="1" applyAlignment="1">
      <alignment horizontal="center" vertical="center"/>
    </xf>
    <xf numFmtId="0" fontId="4" fillId="7" borderId="12" xfId="1" applyFont="1" applyFill="1" applyBorder="1" applyAlignment="1">
      <alignment horizontal="center" vertical="center" wrapText="1"/>
    </xf>
    <xf numFmtId="0" fontId="4" fillId="7" borderId="17" xfId="1" applyFont="1" applyFill="1" applyBorder="1" applyAlignment="1">
      <alignment horizontal="center" vertical="center" wrapText="1"/>
    </xf>
    <xf numFmtId="0" fontId="4" fillId="7" borderId="13" xfId="1" applyFont="1" applyFill="1" applyBorder="1" applyAlignment="1">
      <alignment horizontal="center" vertical="center" wrapText="1"/>
    </xf>
    <xf numFmtId="0" fontId="4" fillId="7" borderId="14" xfId="1" applyFont="1" applyFill="1" applyBorder="1" applyAlignment="1">
      <alignment horizontal="center" vertical="center" wrapText="1"/>
    </xf>
    <xf numFmtId="0" fontId="4" fillId="7" borderId="0" xfId="1" applyFont="1" applyFill="1" applyBorder="1" applyAlignment="1">
      <alignment horizontal="center" vertical="center" wrapText="1"/>
    </xf>
    <xf numFmtId="0" fontId="4" fillId="7" borderId="15" xfId="1" applyFont="1" applyFill="1" applyBorder="1" applyAlignment="1">
      <alignment horizontal="center" vertical="center" wrapText="1"/>
    </xf>
    <xf numFmtId="0" fontId="4" fillId="7" borderId="8" xfId="1" applyFont="1" applyFill="1" applyBorder="1" applyAlignment="1">
      <alignment horizontal="center" vertical="center" wrapText="1"/>
    </xf>
    <xf numFmtId="0" fontId="4" fillId="7" borderId="9" xfId="1" applyFont="1" applyFill="1" applyBorder="1" applyAlignment="1">
      <alignment horizontal="center" vertical="center" wrapText="1"/>
    </xf>
    <xf numFmtId="0" fontId="4" fillId="7" borderId="16" xfId="1" applyFont="1" applyFill="1" applyBorder="1" applyAlignment="1">
      <alignment horizontal="center" vertical="center" wrapText="1"/>
    </xf>
    <xf numFmtId="3" fontId="4" fillId="5" borderId="1" xfId="1" applyNumberFormat="1" applyFont="1" applyFill="1" applyBorder="1" applyAlignment="1" applyProtection="1">
      <alignment horizontal="center" vertical="center" wrapText="1"/>
      <protection locked="0"/>
    </xf>
    <xf numFmtId="3" fontId="41" fillId="5" borderId="1" xfId="1" applyNumberFormat="1" applyFont="1" applyFill="1" applyBorder="1" applyAlignment="1" applyProtection="1">
      <alignment horizontal="center" vertical="center" wrapText="1"/>
      <protection locked="0"/>
    </xf>
    <xf numFmtId="1" fontId="29" fillId="0" borderId="6" xfId="0" applyNumberFormat="1" applyFont="1" applyFill="1" applyBorder="1" applyAlignment="1">
      <alignment horizontal="center" vertical="center"/>
    </xf>
    <xf numFmtId="1" fontId="29" fillId="0" borderId="11" xfId="0" applyNumberFormat="1" applyFont="1" applyFill="1" applyBorder="1" applyAlignment="1">
      <alignment horizontal="center" vertical="center"/>
    </xf>
    <xf numFmtId="1" fontId="29" fillId="0" borderId="7" xfId="0" applyNumberFormat="1" applyFont="1" applyFill="1" applyBorder="1" applyAlignment="1">
      <alignment horizontal="center" vertical="center"/>
    </xf>
    <xf numFmtId="1" fontId="29" fillId="8" borderId="6" xfId="0" applyNumberFormat="1" applyFont="1" applyFill="1" applyBorder="1" applyAlignment="1">
      <alignment horizontal="center" vertical="center"/>
    </xf>
    <xf numFmtId="1" fontId="29" fillId="8" borderId="11" xfId="0" applyNumberFormat="1" applyFont="1" applyFill="1" applyBorder="1" applyAlignment="1">
      <alignment horizontal="center" vertical="center"/>
    </xf>
    <xf numFmtId="1" fontId="29" fillId="8" borderId="7" xfId="0" applyNumberFormat="1" applyFont="1" applyFill="1" applyBorder="1" applyAlignment="1">
      <alignment horizontal="center" vertical="center"/>
    </xf>
    <xf numFmtId="1" fontId="29" fillId="7" borderId="6" xfId="0" applyNumberFormat="1" applyFont="1" applyFill="1" applyBorder="1" applyAlignment="1">
      <alignment horizontal="center" vertical="center"/>
    </xf>
    <xf numFmtId="1" fontId="29" fillId="7" borderId="11" xfId="0" applyNumberFormat="1" applyFont="1" applyFill="1" applyBorder="1" applyAlignment="1">
      <alignment horizontal="center" vertical="center"/>
    </xf>
    <xf numFmtId="1" fontId="29" fillId="7" borderId="7" xfId="0" applyNumberFormat="1" applyFont="1" applyFill="1" applyBorder="1" applyAlignment="1">
      <alignment horizontal="center" vertical="center"/>
    </xf>
    <xf numFmtId="1" fontId="29" fillId="8" borderId="6" xfId="0" applyNumberFormat="1" applyFont="1" applyFill="1" applyBorder="1" applyAlignment="1">
      <alignment horizontal="center" vertical="center" wrapText="1"/>
    </xf>
    <xf numFmtId="1" fontId="29" fillId="8" borderId="11" xfId="0" applyNumberFormat="1" applyFont="1" applyFill="1" applyBorder="1" applyAlignment="1">
      <alignment horizontal="center" vertical="center" wrapText="1"/>
    </xf>
    <xf numFmtId="1" fontId="29" fillId="8" borderId="7" xfId="0" applyNumberFormat="1" applyFont="1" applyFill="1" applyBorder="1" applyAlignment="1">
      <alignment horizontal="center" vertical="center" wrapText="1"/>
    </xf>
    <xf numFmtId="0" fontId="4" fillId="10" borderId="14" xfId="1" applyFont="1" applyFill="1" applyBorder="1" applyAlignment="1">
      <alignment horizontal="left" vertical="center" wrapText="1"/>
    </xf>
    <xf numFmtId="0" fontId="4" fillId="10" borderId="0" xfId="1" applyFont="1" applyFill="1" applyBorder="1" applyAlignment="1">
      <alignment horizontal="left" vertical="center" wrapText="1"/>
    </xf>
    <xf numFmtId="0" fontId="4" fillId="10" borderId="8" xfId="1" applyFont="1" applyFill="1" applyBorder="1" applyAlignment="1">
      <alignment horizontal="left" vertical="center" wrapText="1"/>
    </xf>
    <xf numFmtId="0" fontId="4" fillId="10" borderId="9" xfId="1" applyFont="1" applyFill="1" applyBorder="1" applyAlignment="1">
      <alignment horizontal="left" vertical="center" wrapText="1"/>
    </xf>
    <xf numFmtId="0" fontId="39" fillId="0" borderId="0" xfId="0" applyFont="1" applyAlignment="1">
      <alignment horizontal="center" vertical="center" wrapText="1"/>
    </xf>
    <xf numFmtId="0" fontId="4" fillId="10" borderId="12" xfId="1" applyFont="1" applyFill="1" applyBorder="1" applyAlignment="1">
      <alignment horizontal="left" vertical="center" wrapText="1"/>
    </xf>
    <xf numFmtId="0" fontId="4" fillId="10" borderId="17" xfId="1" applyFont="1" applyFill="1" applyBorder="1" applyAlignment="1">
      <alignment horizontal="left" vertical="center" wrapText="1"/>
    </xf>
    <xf numFmtId="0" fontId="4" fillId="10" borderId="13" xfId="1" applyFont="1" applyFill="1" applyBorder="1" applyAlignment="1">
      <alignment horizontal="left" vertical="center" wrapText="1"/>
    </xf>
    <xf numFmtId="0" fontId="4" fillId="10" borderId="1" xfId="1" applyFont="1" applyFill="1" applyBorder="1" applyAlignment="1">
      <alignment horizontal="left" vertical="center" wrapText="1"/>
    </xf>
    <xf numFmtId="0" fontId="4" fillId="10" borderId="6" xfId="1" applyFont="1" applyFill="1" applyBorder="1" applyAlignment="1">
      <alignment horizontal="left" vertical="center" wrapText="1"/>
    </xf>
    <xf numFmtId="0" fontId="4" fillId="10" borderId="7" xfId="1" applyFont="1" applyFill="1" applyBorder="1" applyAlignment="1">
      <alignment horizontal="left" vertical="center" wrapText="1"/>
    </xf>
    <xf numFmtId="0" fontId="4" fillId="6" borderId="1" xfId="0" applyNumberFormat="1" applyFont="1" applyFill="1" applyBorder="1" applyAlignment="1">
      <alignment horizontal="center" vertical="center" wrapText="1"/>
    </xf>
    <xf numFmtId="0" fontId="11" fillId="0" borderId="0" xfId="0" applyFont="1" applyAlignment="1">
      <alignment horizontal="center" vertical="center" wrapText="1"/>
    </xf>
    <xf numFmtId="0" fontId="5" fillId="0" borderId="0" xfId="0" applyFont="1" applyAlignment="1">
      <alignment horizontal="center" vertical="center" wrapText="1"/>
    </xf>
    <xf numFmtId="0" fontId="12" fillId="0" borderId="0" xfId="0" applyFont="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justify" vertical="center" wrapText="1"/>
    </xf>
    <xf numFmtId="0" fontId="10" fillId="0" borderId="0" xfId="0" applyFont="1" applyAlignment="1">
      <alignment horizontal="left" vertical="center" wrapText="1"/>
    </xf>
    <xf numFmtId="0" fontId="11" fillId="0" borderId="0" xfId="0" applyFont="1" applyAlignment="1">
      <alignment horizontal="left" vertical="center" wrapText="1"/>
    </xf>
    <xf numFmtId="0" fontId="6" fillId="0" borderId="0" xfId="0" applyFont="1" applyAlignment="1">
      <alignment horizontal="center" vertical="center" wrapText="1"/>
    </xf>
  </cellXfs>
  <cellStyles count="21">
    <cellStyle name="Moeda" xfId="13" builtinId="4"/>
    <cellStyle name="Moeda 2" xfId="5"/>
    <cellStyle name="Moeda 2 2" xfId="9"/>
    <cellStyle name="Moeda 3" xfId="8"/>
    <cellStyle name="Moeda 3 2" xfId="17"/>
    <cellStyle name="Moeda 4" xfId="14"/>
    <cellStyle name="Normal" xfId="0" builtinId="0"/>
    <cellStyle name="Normal 2" xfId="1"/>
    <cellStyle name="Porcentagem 2" xfId="12"/>
    <cellStyle name="Separador de milhares 2" xfId="2"/>
    <cellStyle name="Separador de milhares 2 2" xfId="7"/>
    <cellStyle name="Separador de milhares 2 2 2" xfId="11"/>
    <cellStyle name="Separador de milhares 2 2 2 2" xfId="19"/>
    <cellStyle name="Separador de milhares 2 2 3" xfId="16"/>
    <cellStyle name="Separador de milhares 2 3" xfId="6"/>
    <cellStyle name="Separador de milhares 2 3 2" xfId="10"/>
    <cellStyle name="Separador de milhares 2 3 2 2" xfId="18"/>
    <cellStyle name="Separador de milhares 2 3 3" xfId="15"/>
    <cellStyle name="Separador de milhares 3" xfId="3"/>
    <cellStyle name="Título 5" xfId="4"/>
    <cellStyle name="Vírgula" xfId="20" builtinId="3"/>
  </cellStyles>
  <dxfs count="423">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6625" name="Retângulo de cantos arredondados 1"/>
        <xdr:cNvSpPr>
          <a:spLocks noChangeArrowheads="1"/>
        </xdr:cNvSpPr>
      </xdr:nvSpPr>
      <xdr:spPr bwMode="auto">
        <a:xfrm>
          <a:off x="2590800"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47625</xdr:colOff>
      <xdr:row>27</xdr:row>
      <xdr:rowOff>228600</xdr:rowOff>
    </xdr:from>
    <xdr:to>
      <xdr:col>9</xdr:col>
      <xdr:colOff>200025</xdr:colOff>
      <xdr:row>27</xdr:row>
      <xdr:rowOff>228600</xdr:rowOff>
    </xdr:to>
    <xdr:grpSp>
      <xdr:nvGrpSpPr>
        <xdr:cNvPr id="2" name="Group 1"/>
        <xdr:cNvGrpSpPr>
          <a:grpSpLocks/>
        </xdr:cNvGrpSpPr>
      </xdr:nvGrpSpPr>
      <xdr:grpSpPr bwMode="auto">
        <a:xfrm>
          <a:off x="9153525" y="8258175"/>
          <a:ext cx="3810000" cy="0"/>
          <a:chOff x="2948" y="-22"/>
          <a:chExt cx="6002" cy="0"/>
        </a:xfrm>
      </xdr:grpSpPr>
      <xdr:sp macro="" textlink="">
        <xdr:nvSpPr>
          <xdr:cNvPr id="3" name="Freeform 2"/>
          <xdr:cNvSpPr>
            <a:spLocks/>
          </xdr:cNvSpPr>
        </xdr:nvSpPr>
        <xdr:spPr bwMode="auto">
          <a:xfrm>
            <a:off x="2948" y="-22"/>
            <a:ext cx="6002" cy="0"/>
          </a:xfrm>
          <a:custGeom>
            <a:avLst/>
            <a:gdLst>
              <a:gd name="T0" fmla="+- 0 2948 2948"/>
              <a:gd name="T1" fmla="*/ T0 w 6002"/>
              <a:gd name="T2" fmla="+- 0 8950 2948"/>
              <a:gd name="T3" fmla="*/ T2 w 6002"/>
            </a:gdLst>
            <a:ahLst/>
            <a:cxnLst>
              <a:cxn ang="0">
                <a:pos x="T1" y="0"/>
              </a:cxn>
              <a:cxn ang="0">
                <a:pos x="T3" y="0"/>
              </a:cxn>
            </a:cxnLst>
            <a:rect l="0" t="0" r="r" b="b"/>
            <a:pathLst>
              <a:path w="6002">
                <a:moveTo>
                  <a:pt x="0" y="0"/>
                </a:moveTo>
                <a:lnTo>
                  <a:pt x="6002" y="0"/>
                </a:lnTo>
              </a:path>
            </a:pathLst>
          </a:custGeom>
          <a:noFill/>
          <a:ln w="9601">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20"/>
  <dimension ref="A1:AX169"/>
  <sheetViews>
    <sheetView topLeftCell="A93" zoomScale="80" zoomScaleNormal="80" workbookViewId="0">
      <selection activeCell="J94" sqref="J94"/>
    </sheetView>
  </sheetViews>
  <sheetFormatPr defaultColWidth="9.7109375" defaultRowHeight="15" x14ac:dyDescent="0.25"/>
  <cols>
    <col min="1" max="1" width="14.5703125" style="49" customWidth="1"/>
    <col min="2" max="2" width="7.140625" style="71" customWidth="1"/>
    <col min="3" max="3" width="6" style="43" bestFit="1" customWidth="1"/>
    <col min="4" max="4" width="53.85546875" style="71" bestFit="1" customWidth="1"/>
    <col min="5" max="5" width="13.42578125" style="71" bestFit="1" customWidth="1"/>
    <col min="6" max="6" width="9.85546875" style="71" bestFit="1" customWidth="1"/>
    <col min="7" max="7" width="13.140625" style="71" customWidth="1"/>
    <col min="8" max="8" width="13.42578125" style="71" customWidth="1"/>
    <col min="9" max="9" width="12.7109375" style="71" bestFit="1" customWidth="1"/>
    <col min="10" max="10" width="12.5703125" style="19" customWidth="1"/>
    <col min="11" max="11" width="13.28515625" style="44" customWidth="1"/>
    <col min="12" max="12" width="12.5703125" style="16" customWidth="1"/>
    <col min="13" max="32" width="13.85546875" style="17" customWidth="1"/>
    <col min="33" max="33" width="14.7109375" style="17" customWidth="1"/>
    <col min="34" max="34" width="11.28515625" style="14" customWidth="1"/>
    <col min="35" max="35" width="12.42578125" style="14" customWidth="1"/>
    <col min="36" max="36" width="13.28515625" style="14" customWidth="1"/>
    <col min="37" max="38" width="11.5703125" style="14" bestFit="1" customWidth="1"/>
    <col min="39" max="39" width="13.42578125" style="14" customWidth="1"/>
    <col min="40" max="41" width="11.5703125" style="14" bestFit="1" customWidth="1"/>
    <col min="42" max="42" width="12.42578125" style="14" customWidth="1"/>
    <col min="43" max="43" width="11.7109375" style="14" customWidth="1"/>
    <col min="44" max="44" width="12" style="14" customWidth="1"/>
    <col min="45" max="45" width="12.140625" style="14" customWidth="1"/>
    <col min="46" max="46" width="12.42578125" style="14" customWidth="1"/>
    <col min="47" max="48" width="18.28515625" style="14" customWidth="1"/>
    <col min="49" max="49" width="17" style="14" customWidth="1"/>
    <col min="50" max="50" width="16.85546875" style="14" customWidth="1"/>
    <col min="51" max="16384" width="9.7109375" style="14"/>
  </cols>
  <sheetData>
    <row r="1" spans="1:50" ht="33" customHeight="1" x14ac:dyDescent="0.25">
      <c r="A1" s="151" t="s">
        <v>270</v>
      </c>
      <c r="B1" s="151"/>
      <c r="C1" s="151"/>
      <c r="D1" s="151" t="s">
        <v>37</v>
      </c>
      <c r="E1" s="151"/>
      <c r="F1" s="151"/>
      <c r="G1" s="151"/>
      <c r="H1" s="151"/>
      <c r="I1" s="151"/>
      <c r="J1" s="151" t="s">
        <v>271</v>
      </c>
      <c r="K1" s="151"/>
      <c r="L1" s="151"/>
      <c r="M1" s="143" t="s">
        <v>630</v>
      </c>
      <c r="N1" s="143" t="s">
        <v>631</v>
      </c>
      <c r="O1" s="143" t="s">
        <v>632</v>
      </c>
      <c r="P1" s="143" t="s">
        <v>633</v>
      </c>
      <c r="Q1" s="143" t="s">
        <v>634</v>
      </c>
      <c r="R1" s="143" t="s">
        <v>635</v>
      </c>
      <c r="S1" s="143" t="s">
        <v>636</v>
      </c>
      <c r="T1" s="143" t="s">
        <v>637</v>
      </c>
      <c r="U1" s="143" t="s">
        <v>638</v>
      </c>
      <c r="V1" s="143" t="s">
        <v>639</v>
      </c>
      <c r="W1" s="143" t="s">
        <v>640</v>
      </c>
      <c r="X1" s="143" t="s">
        <v>641</v>
      </c>
      <c r="Y1" s="143" t="s">
        <v>642</v>
      </c>
      <c r="Z1" s="143" t="s">
        <v>643</v>
      </c>
      <c r="AA1" s="143" t="s">
        <v>644</v>
      </c>
      <c r="AB1" s="143" t="s">
        <v>645</v>
      </c>
      <c r="AC1" s="143" t="s">
        <v>646</v>
      </c>
      <c r="AD1" s="143" t="s">
        <v>647</v>
      </c>
      <c r="AE1" s="143" t="s">
        <v>434</v>
      </c>
      <c r="AF1" s="143" t="s">
        <v>648</v>
      </c>
      <c r="AG1" s="143" t="s">
        <v>649</v>
      </c>
      <c r="AH1" s="143" t="s">
        <v>650</v>
      </c>
      <c r="AI1" s="143" t="s">
        <v>651</v>
      </c>
      <c r="AJ1" s="143" t="s">
        <v>652</v>
      </c>
      <c r="AK1" s="143" t="s">
        <v>653</v>
      </c>
      <c r="AL1" s="143" t="s">
        <v>654</v>
      </c>
      <c r="AM1" s="143" t="s">
        <v>655</v>
      </c>
      <c r="AN1" s="143" t="s">
        <v>656</v>
      </c>
      <c r="AO1" s="143" t="s">
        <v>657</v>
      </c>
      <c r="AP1" s="143" t="s">
        <v>658</v>
      </c>
      <c r="AQ1" s="143" t="s">
        <v>659</v>
      </c>
      <c r="AR1" s="143" t="s">
        <v>660</v>
      </c>
      <c r="AS1" s="143" t="s">
        <v>661</v>
      </c>
      <c r="AT1" s="143" t="s">
        <v>662</v>
      </c>
      <c r="AU1" s="143" t="s">
        <v>663</v>
      </c>
      <c r="AV1" s="143" t="s">
        <v>664</v>
      </c>
      <c r="AW1" s="143" t="s">
        <v>665</v>
      </c>
      <c r="AX1" s="143" t="s">
        <v>666</v>
      </c>
    </row>
    <row r="2" spans="1:50" ht="21.75" customHeight="1" x14ac:dyDescent="0.25">
      <c r="A2" s="151" t="s">
        <v>416</v>
      </c>
      <c r="B2" s="151"/>
      <c r="C2" s="151"/>
      <c r="D2" s="151"/>
      <c r="E2" s="151"/>
      <c r="F2" s="151"/>
      <c r="G2" s="151"/>
      <c r="H2" s="151"/>
      <c r="I2" s="151"/>
      <c r="J2" s="151"/>
      <c r="K2" s="151"/>
      <c r="L2" s="151"/>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row>
    <row r="3" spans="1:50" s="15" customFormat="1" ht="45" x14ac:dyDescent="0.2">
      <c r="A3" s="48" t="s">
        <v>2</v>
      </c>
      <c r="B3" s="36" t="s">
        <v>1</v>
      </c>
      <c r="C3" s="37" t="s">
        <v>3</v>
      </c>
      <c r="D3" s="37" t="s">
        <v>5</v>
      </c>
      <c r="E3" s="37" t="s">
        <v>137</v>
      </c>
      <c r="F3" s="37" t="s">
        <v>28</v>
      </c>
      <c r="G3" s="37" t="s">
        <v>29</v>
      </c>
      <c r="H3" s="37" t="s">
        <v>34</v>
      </c>
      <c r="I3" s="38" t="s">
        <v>4</v>
      </c>
      <c r="J3" s="39" t="s">
        <v>27</v>
      </c>
      <c r="K3" s="40" t="s">
        <v>0</v>
      </c>
      <c r="L3" s="36" t="s">
        <v>6</v>
      </c>
      <c r="M3" s="35">
        <v>42654</v>
      </c>
      <c r="N3" s="35">
        <v>42654</v>
      </c>
      <c r="O3" s="35">
        <v>42654</v>
      </c>
      <c r="P3" s="35">
        <v>42687</v>
      </c>
      <c r="Q3" s="35">
        <v>42656</v>
      </c>
      <c r="R3" s="35">
        <v>42656</v>
      </c>
      <c r="S3" s="35">
        <v>42656</v>
      </c>
      <c r="T3" s="35">
        <v>42692</v>
      </c>
      <c r="U3" s="35">
        <v>42656</v>
      </c>
      <c r="V3" s="35">
        <v>42656</v>
      </c>
      <c r="W3" s="35">
        <v>42657</v>
      </c>
      <c r="X3" s="35">
        <v>42768</v>
      </c>
      <c r="Y3" s="35">
        <v>42768</v>
      </c>
      <c r="Z3" s="35">
        <v>42768</v>
      </c>
      <c r="AA3" s="35">
        <v>42768</v>
      </c>
      <c r="AB3" s="35">
        <v>42768</v>
      </c>
      <c r="AC3" s="35">
        <v>42768</v>
      </c>
      <c r="AD3" s="35">
        <v>42804</v>
      </c>
      <c r="AE3" s="35">
        <v>42828</v>
      </c>
      <c r="AF3" s="35">
        <v>42836</v>
      </c>
      <c r="AG3" s="35">
        <v>42850</v>
      </c>
      <c r="AH3" s="35">
        <v>42857</v>
      </c>
      <c r="AI3" s="35">
        <v>42872</v>
      </c>
      <c r="AJ3" s="35">
        <v>42872</v>
      </c>
      <c r="AK3" s="35">
        <v>42872</v>
      </c>
      <c r="AL3" s="35">
        <v>42873</v>
      </c>
      <c r="AM3" s="35">
        <v>42886</v>
      </c>
      <c r="AN3" s="35">
        <v>42912</v>
      </c>
      <c r="AO3" s="35">
        <v>42916</v>
      </c>
      <c r="AP3" s="35">
        <v>42949</v>
      </c>
      <c r="AQ3" s="35">
        <v>42949</v>
      </c>
      <c r="AR3" s="35">
        <v>42949</v>
      </c>
      <c r="AS3" s="35">
        <v>42950</v>
      </c>
      <c r="AT3" s="35">
        <v>42950</v>
      </c>
      <c r="AU3" s="35">
        <v>42984</v>
      </c>
      <c r="AV3" s="35">
        <v>42984</v>
      </c>
      <c r="AW3" s="35">
        <v>42984</v>
      </c>
      <c r="AX3" s="35">
        <v>42984</v>
      </c>
    </row>
    <row r="4" spans="1:50" ht="195" x14ac:dyDescent="0.25">
      <c r="A4" s="50" t="s">
        <v>272</v>
      </c>
      <c r="B4" s="76">
        <v>1</v>
      </c>
      <c r="C4" s="76">
        <v>1</v>
      </c>
      <c r="D4" s="77" t="s">
        <v>417</v>
      </c>
      <c r="E4" s="78" t="s">
        <v>138</v>
      </c>
      <c r="F4" s="79" t="s">
        <v>58</v>
      </c>
      <c r="G4" s="79" t="s">
        <v>67</v>
      </c>
      <c r="H4" s="79" t="s">
        <v>50</v>
      </c>
      <c r="I4" s="80">
        <v>44.27</v>
      </c>
      <c r="J4" s="73">
        <v>200</v>
      </c>
      <c r="K4" s="41">
        <f>J4-(SUM(M4:AX4))</f>
        <v>105</v>
      </c>
      <c r="L4" s="42" t="str">
        <f>IF(K4&lt;0,"ATENÇÃO","OK")</f>
        <v>OK</v>
      </c>
      <c r="M4" s="18">
        <v>0</v>
      </c>
      <c r="N4" s="18">
        <v>0</v>
      </c>
      <c r="O4" s="18">
        <v>0</v>
      </c>
      <c r="P4" s="18">
        <v>0</v>
      </c>
      <c r="Q4" s="18">
        <v>0</v>
      </c>
      <c r="R4" s="18">
        <v>0</v>
      </c>
      <c r="S4" s="18">
        <v>0</v>
      </c>
      <c r="T4" s="18">
        <v>0</v>
      </c>
      <c r="U4" s="18">
        <v>25</v>
      </c>
      <c r="V4" s="18">
        <v>0</v>
      </c>
      <c r="W4" s="18">
        <v>0</v>
      </c>
      <c r="X4" s="18">
        <v>0</v>
      </c>
      <c r="Y4" s="18">
        <v>0</v>
      </c>
      <c r="Z4" s="18">
        <v>0</v>
      </c>
      <c r="AA4" s="18">
        <v>0</v>
      </c>
      <c r="AB4" s="18">
        <v>0</v>
      </c>
      <c r="AC4" s="18">
        <v>0</v>
      </c>
      <c r="AD4" s="18">
        <v>40</v>
      </c>
      <c r="AE4" s="18">
        <v>0</v>
      </c>
      <c r="AF4" s="18">
        <v>0</v>
      </c>
      <c r="AG4" s="18">
        <v>0</v>
      </c>
      <c r="AH4" s="18">
        <v>0</v>
      </c>
      <c r="AI4" s="18">
        <v>0</v>
      </c>
      <c r="AJ4" s="18">
        <v>0</v>
      </c>
      <c r="AK4" s="18">
        <v>0</v>
      </c>
      <c r="AL4" s="18">
        <v>0</v>
      </c>
      <c r="AM4" s="18">
        <v>0</v>
      </c>
      <c r="AN4" s="18">
        <v>0</v>
      </c>
      <c r="AO4" s="18">
        <v>0</v>
      </c>
      <c r="AP4" s="18">
        <v>0</v>
      </c>
      <c r="AQ4" s="18">
        <v>30</v>
      </c>
      <c r="AR4" s="18"/>
      <c r="AS4" s="18"/>
      <c r="AT4" s="18"/>
      <c r="AU4" s="18"/>
      <c r="AV4" s="18"/>
      <c r="AW4" s="18"/>
      <c r="AX4" s="18"/>
    </row>
    <row r="5" spans="1:50" ht="195" x14ac:dyDescent="0.25">
      <c r="A5" s="69" t="s">
        <v>273</v>
      </c>
      <c r="B5" s="87">
        <v>2</v>
      </c>
      <c r="C5" s="82">
        <v>2</v>
      </c>
      <c r="D5" s="83" t="s">
        <v>418</v>
      </c>
      <c r="E5" s="84" t="s">
        <v>139</v>
      </c>
      <c r="F5" s="85" t="s">
        <v>59</v>
      </c>
      <c r="G5" s="85" t="s">
        <v>68</v>
      </c>
      <c r="H5" s="85" t="s">
        <v>50</v>
      </c>
      <c r="I5" s="86">
        <v>30.3</v>
      </c>
      <c r="J5" s="74"/>
      <c r="K5" s="41">
        <f t="shared" ref="K5:K68" si="0">J5-(SUM(M5:AX5))</f>
        <v>0</v>
      </c>
      <c r="L5" s="42" t="str">
        <f t="shared" ref="L5:L68" si="1">IF(K5&lt;0,"ATENÇÃO","OK")</f>
        <v>OK</v>
      </c>
      <c r="M5" s="18">
        <v>0</v>
      </c>
      <c r="N5" s="18">
        <v>0</v>
      </c>
      <c r="O5" s="18">
        <v>0</v>
      </c>
      <c r="P5" s="18">
        <v>0</v>
      </c>
      <c r="Q5" s="18">
        <v>0</v>
      </c>
      <c r="R5" s="18">
        <v>0</v>
      </c>
      <c r="S5" s="18">
        <v>0</v>
      </c>
      <c r="T5" s="18">
        <v>0</v>
      </c>
      <c r="U5" s="18">
        <v>0</v>
      </c>
      <c r="V5" s="18">
        <v>0</v>
      </c>
      <c r="W5" s="18">
        <v>0</v>
      </c>
      <c r="X5" s="18">
        <v>0</v>
      </c>
      <c r="Y5" s="18">
        <v>0</v>
      </c>
      <c r="Z5" s="18">
        <v>0</v>
      </c>
      <c r="AA5" s="18">
        <v>0</v>
      </c>
      <c r="AB5" s="18">
        <v>0</v>
      </c>
      <c r="AC5" s="18">
        <v>0</v>
      </c>
      <c r="AD5" s="18">
        <v>0</v>
      </c>
      <c r="AE5" s="18">
        <v>0</v>
      </c>
      <c r="AF5" s="18">
        <v>0</v>
      </c>
      <c r="AG5" s="18">
        <v>0</v>
      </c>
      <c r="AH5" s="18">
        <v>0</v>
      </c>
      <c r="AI5" s="18">
        <v>0</v>
      </c>
      <c r="AJ5" s="18">
        <v>0</v>
      </c>
      <c r="AK5" s="18">
        <v>0</v>
      </c>
      <c r="AL5" s="18">
        <v>0</v>
      </c>
      <c r="AM5" s="18">
        <v>0</v>
      </c>
      <c r="AN5" s="18">
        <v>0</v>
      </c>
      <c r="AO5" s="18">
        <v>0</v>
      </c>
      <c r="AP5" s="18">
        <v>0</v>
      </c>
      <c r="AQ5" s="18"/>
      <c r="AR5" s="18"/>
      <c r="AS5" s="18"/>
      <c r="AT5" s="18"/>
      <c r="AU5" s="18"/>
      <c r="AV5" s="18"/>
      <c r="AW5" s="18"/>
      <c r="AX5" s="18"/>
    </row>
    <row r="6" spans="1:50" ht="240" x14ac:dyDescent="0.25">
      <c r="A6" s="72" t="s">
        <v>273</v>
      </c>
      <c r="B6" s="76">
        <v>3</v>
      </c>
      <c r="C6" s="76">
        <v>3</v>
      </c>
      <c r="D6" s="77" t="s">
        <v>419</v>
      </c>
      <c r="E6" s="78" t="s">
        <v>140</v>
      </c>
      <c r="F6" s="79" t="s">
        <v>60</v>
      </c>
      <c r="G6" s="79" t="s">
        <v>68</v>
      </c>
      <c r="H6" s="79" t="s">
        <v>50</v>
      </c>
      <c r="I6" s="80">
        <v>9.3000000000000007</v>
      </c>
      <c r="J6" s="74">
        <v>1800</v>
      </c>
      <c r="K6" s="41">
        <f t="shared" si="0"/>
        <v>850</v>
      </c>
      <c r="L6" s="42" t="str">
        <f t="shared" si="1"/>
        <v>OK</v>
      </c>
      <c r="M6" s="18">
        <v>0</v>
      </c>
      <c r="N6" s="18">
        <v>0</v>
      </c>
      <c r="O6" s="18">
        <v>0</v>
      </c>
      <c r="P6" s="18">
        <v>0</v>
      </c>
      <c r="Q6" s="18">
        <v>0</v>
      </c>
      <c r="R6" s="18">
        <v>0</v>
      </c>
      <c r="S6" s="18">
        <v>200</v>
      </c>
      <c r="T6" s="18">
        <v>0</v>
      </c>
      <c r="U6" s="18">
        <v>0</v>
      </c>
      <c r="V6" s="18">
        <v>0</v>
      </c>
      <c r="W6" s="18">
        <v>0</v>
      </c>
      <c r="X6" s="18">
        <v>0</v>
      </c>
      <c r="Y6" s="18">
        <v>0</v>
      </c>
      <c r="Z6" s="18">
        <v>0</v>
      </c>
      <c r="AA6" s="18">
        <v>0</v>
      </c>
      <c r="AB6" s="18">
        <v>200</v>
      </c>
      <c r="AC6" s="18">
        <v>0</v>
      </c>
      <c r="AD6" s="18">
        <v>0</v>
      </c>
      <c r="AE6" s="18">
        <v>0</v>
      </c>
      <c r="AF6" s="18">
        <v>0</v>
      </c>
      <c r="AG6" s="18">
        <v>0</v>
      </c>
      <c r="AH6" s="18">
        <v>0</v>
      </c>
      <c r="AI6" s="18">
        <v>0</v>
      </c>
      <c r="AJ6" s="18">
        <v>0</v>
      </c>
      <c r="AK6" s="18">
        <v>0</v>
      </c>
      <c r="AL6" s="18">
        <v>0</v>
      </c>
      <c r="AM6" s="18">
        <v>350</v>
      </c>
      <c r="AN6" s="18">
        <v>0</v>
      </c>
      <c r="AO6" s="18">
        <v>0</v>
      </c>
      <c r="AP6" s="18">
        <v>0</v>
      </c>
      <c r="AQ6" s="18"/>
      <c r="AR6" s="18"/>
      <c r="AS6" s="18"/>
      <c r="AT6" s="18"/>
      <c r="AU6" s="18"/>
      <c r="AV6" s="18"/>
      <c r="AW6" s="18"/>
      <c r="AX6" s="18">
        <v>200</v>
      </c>
    </row>
    <row r="7" spans="1:50" ht="240" x14ac:dyDescent="0.25">
      <c r="A7" s="69" t="s">
        <v>274</v>
      </c>
      <c r="B7" s="87">
        <v>4</v>
      </c>
      <c r="C7" s="87">
        <v>4</v>
      </c>
      <c r="D7" s="83" t="s">
        <v>297</v>
      </c>
      <c r="E7" s="84" t="s">
        <v>141</v>
      </c>
      <c r="F7" s="85" t="s">
        <v>39</v>
      </c>
      <c r="G7" s="85" t="s">
        <v>69</v>
      </c>
      <c r="H7" s="85" t="s">
        <v>50</v>
      </c>
      <c r="I7" s="86">
        <v>1.81</v>
      </c>
      <c r="J7" s="74">
        <v>1200</v>
      </c>
      <c r="K7" s="41">
        <f t="shared" si="0"/>
        <v>516</v>
      </c>
      <c r="L7" s="42" t="str">
        <f t="shared" si="1"/>
        <v>OK</v>
      </c>
      <c r="M7" s="18">
        <v>0</v>
      </c>
      <c r="N7" s="18">
        <v>0</v>
      </c>
      <c r="O7" s="18">
        <v>0</v>
      </c>
      <c r="P7" s="18">
        <v>0</v>
      </c>
      <c r="Q7" s="18">
        <v>180</v>
      </c>
      <c r="R7" s="18">
        <v>0</v>
      </c>
      <c r="S7" s="18">
        <v>0</v>
      </c>
      <c r="T7" s="18">
        <v>0</v>
      </c>
      <c r="U7" s="18">
        <v>0</v>
      </c>
      <c r="V7" s="18">
        <v>0</v>
      </c>
      <c r="W7" s="18">
        <v>0</v>
      </c>
      <c r="X7" s="18">
        <v>0</v>
      </c>
      <c r="Y7" s="18">
        <v>0</v>
      </c>
      <c r="Z7" s="18">
        <v>240</v>
      </c>
      <c r="AA7" s="18">
        <v>0</v>
      </c>
      <c r="AB7" s="18">
        <v>0</v>
      </c>
      <c r="AC7" s="18">
        <v>0</v>
      </c>
      <c r="AD7" s="18">
        <v>0</v>
      </c>
      <c r="AE7" s="18">
        <v>0</v>
      </c>
      <c r="AF7" s="18">
        <v>0</v>
      </c>
      <c r="AG7" s="18">
        <v>0</v>
      </c>
      <c r="AH7" s="18">
        <v>0</v>
      </c>
      <c r="AI7" s="18">
        <v>0</v>
      </c>
      <c r="AJ7" s="18">
        <v>0</v>
      </c>
      <c r="AK7" s="18">
        <v>144</v>
      </c>
      <c r="AL7" s="18">
        <v>0</v>
      </c>
      <c r="AM7" s="18">
        <v>0</v>
      </c>
      <c r="AN7" s="18">
        <v>0</v>
      </c>
      <c r="AO7" s="18">
        <v>0</v>
      </c>
      <c r="AP7" s="18">
        <v>0</v>
      </c>
      <c r="AQ7" s="18"/>
      <c r="AR7" s="18"/>
      <c r="AS7" s="18"/>
      <c r="AT7" s="18"/>
      <c r="AU7" s="18">
        <v>120</v>
      </c>
      <c r="AV7" s="18"/>
      <c r="AW7" s="18"/>
      <c r="AX7" s="18"/>
    </row>
    <row r="8" spans="1:50" ht="330" x14ac:dyDescent="0.25">
      <c r="A8" s="152" t="s">
        <v>275</v>
      </c>
      <c r="B8" s="148">
        <v>5</v>
      </c>
      <c r="C8" s="88">
        <v>5</v>
      </c>
      <c r="D8" s="89" t="s">
        <v>298</v>
      </c>
      <c r="E8" s="90" t="s">
        <v>142</v>
      </c>
      <c r="F8" s="20" t="s">
        <v>61</v>
      </c>
      <c r="G8" s="20" t="s">
        <v>43</v>
      </c>
      <c r="H8" s="20" t="s">
        <v>70</v>
      </c>
      <c r="I8" s="91">
        <v>4.13</v>
      </c>
      <c r="J8" s="74">
        <v>720</v>
      </c>
      <c r="K8" s="41">
        <f t="shared" si="0"/>
        <v>240</v>
      </c>
      <c r="L8" s="42" t="str">
        <f t="shared" si="1"/>
        <v>OK</v>
      </c>
      <c r="M8" s="18">
        <v>0</v>
      </c>
      <c r="N8" s="18">
        <v>0</v>
      </c>
      <c r="O8" s="18">
        <v>0</v>
      </c>
      <c r="P8" s="18">
        <v>0</v>
      </c>
      <c r="Q8" s="18">
        <v>0</v>
      </c>
      <c r="R8" s="18">
        <v>0</v>
      </c>
      <c r="S8" s="18">
        <v>0</v>
      </c>
      <c r="T8" s="18">
        <v>180</v>
      </c>
      <c r="U8" s="18">
        <v>0</v>
      </c>
      <c r="V8" s="18">
        <v>0</v>
      </c>
      <c r="W8" s="18">
        <v>0</v>
      </c>
      <c r="X8" s="18">
        <v>0</v>
      </c>
      <c r="Y8" s="18">
        <v>0</v>
      </c>
      <c r="Z8" s="18">
        <v>0</v>
      </c>
      <c r="AA8" s="18">
        <v>0</v>
      </c>
      <c r="AB8" s="18">
        <v>0</v>
      </c>
      <c r="AC8" s="18">
        <v>0</v>
      </c>
      <c r="AD8" s="18">
        <v>0</v>
      </c>
      <c r="AE8" s="18">
        <v>0</v>
      </c>
      <c r="AF8" s="18">
        <v>0</v>
      </c>
      <c r="AG8" s="18">
        <v>180</v>
      </c>
      <c r="AH8" s="18">
        <v>0</v>
      </c>
      <c r="AI8" s="18">
        <v>0</v>
      </c>
      <c r="AJ8" s="18">
        <v>0</v>
      </c>
      <c r="AK8" s="18">
        <v>0</v>
      </c>
      <c r="AL8" s="18">
        <v>0</v>
      </c>
      <c r="AM8" s="18">
        <v>0</v>
      </c>
      <c r="AN8" s="18">
        <v>0</v>
      </c>
      <c r="AO8" s="18">
        <v>0</v>
      </c>
      <c r="AP8" s="18">
        <v>0</v>
      </c>
      <c r="AQ8" s="18"/>
      <c r="AR8" s="18"/>
      <c r="AS8" s="18"/>
      <c r="AT8" s="18"/>
      <c r="AU8" s="18"/>
      <c r="AV8" s="18"/>
      <c r="AW8" s="18">
        <v>120</v>
      </c>
      <c r="AX8" s="18"/>
    </row>
    <row r="9" spans="1:50" ht="345" x14ac:dyDescent="0.25">
      <c r="A9" s="152"/>
      <c r="B9" s="150"/>
      <c r="C9" s="92">
        <v>6</v>
      </c>
      <c r="D9" s="89" t="s">
        <v>299</v>
      </c>
      <c r="E9" s="90" t="s">
        <v>143</v>
      </c>
      <c r="F9" s="20" t="s">
        <v>60</v>
      </c>
      <c r="G9" s="20" t="s">
        <v>43</v>
      </c>
      <c r="H9" s="20" t="s">
        <v>70</v>
      </c>
      <c r="I9" s="91">
        <v>3.7</v>
      </c>
      <c r="J9" s="74">
        <v>192</v>
      </c>
      <c r="K9" s="41">
        <f t="shared" si="0"/>
        <v>72</v>
      </c>
      <c r="L9" s="42" t="str">
        <f t="shared" si="1"/>
        <v>OK</v>
      </c>
      <c r="M9" s="18">
        <v>0</v>
      </c>
      <c r="N9" s="18">
        <v>0</v>
      </c>
      <c r="O9" s="18">
        <v>0</v>
      </c>
      <c r="P9" s="18">
        <v>0</v>
      </c>
      <c r="Q9" s="18">
        <v>0</v>
      </c>
      <c r="R9" s="18">
        <v>0</v>
      </c>
      <c r="S9" s="18">
        <v>0</v>
      </c>
      <c r="T9" s="18">
        <v>0</v>
      </c>
      <c r="U9" s="18">
        <v>0</v>
      </c>
      <c r="V9" s="18">
        <v>0</v>
      </c>
      <c r="W9" s="18">
        <v>0</v>
      </c>
      <c r="X9" s="18">
        <v>0</v>
      </c>
      <c r="Y9" s="18">
        <v>0</v>
      </c>
      <c r="Z9" s="18">
        <v>0</v>
      </c>
      <c r="AA9" s="18">
        <v>0</v>
      </c>
      <c r="AB9" s="18">
        <v>0</v>
      </c>
      <c r="AC9" s="18">
        <v>0</v>
      </c>
      <c r="AD9" s="18">
        <v>0</v>
      </c>
      <c r="AE9" s="18">
        <v>0</v>
      </c>
      <c r="AF9" s="18">
        <v>0</v>
      </c>
      <c r="AG9" s="18">
        <v>48</v>
      </c>
      <c r="AH9" s="18">
        <v>0</v>
      </c>
      <c r="AI9" s="18">
        <v>0</v>
      </c>
      <c r="AJ9" s="18">
        <v>0</v>
      </c>
      <c r="AK9" s="18">
        <v>0</v>
      </c>
      <c r="AL9" s="18">
        <v>0</v>
      </c>
      <c r="AM9" s="18">
        <v>0</v>
      </c>
      <c r="AN9" s="18">
        <v>0</v>
      </c>
      <c r="AO9" s="18">
        <v>0</v>
      </c>
      <c r="AP9" s="18">
        <v>0</v>
      </c>
      <c r="AQ9" s="18"/>
      <c r="AR9" s="18">
        <v>48</v>
      </c>
      <c r="AS9" s="18"/>
      <c r="AT9" s="18"/>
      <c r="AU9" s="18"/>
      <c r="AV9" s="18"/>
      <c r="AW9" s="18">
        <v>24</v>
      </c>
      <c r="AX9" s="18"/>
    </row>
    <row r="10" spans="1:50" ht="285" x14ac:dyDescent="0.25">
      <c r="A10" s="69" t="s">
        <v>275</v>
      </c>
      <c r="B10" s="87">
        <v>6</v>
      </c>
      <c r="C10" s="87">
        <v>7</v>
      </c>
      <c r="D10" s="93" t="s">
        <v>300</v>
      </c>
      <c r="E10" s="84" t="s">
        <v>144</v>
      </c>
      <c r="F10" s="85" t="s">
        <v>30</v>
      </c>
      <c r="G10" s="85" t="s">
        <v>43</v>
      </c>
      <c r="H10" s="85" t="s">
        <v>50</v>
      </c>
      <c r="I10" s="86">
        <v>1.98</v>
      </c>
      <c r="J10" s="74">
        <v>1080</v>
      </c>
      <c r="K10" s="41">
        <f t="shared" si="0"/>
        <v>264</v>
      </c>
      <c r="L10" s="42" t="str">
        <f t="shared" si="1"/>
        <v>OK</v>
      </c>
      <c r="M10" s="18">
        <v>0</v>
      </c>
      <c r="N10" s="18">
        <v>0</v>
      </c>
      <c r="O10" s="18">
        <v>0</v>
      </c>
      <c r="P10" s="18">
        <v>0</v>
      </c>
      <c r="Q10" s="18">
        <v>0</v>
      </c>
      <c r="R10" s="18">
        <v>0</v>
      </c>
      <c r="S10" s="18">
        <v>0</v>
      </c>
      <c r="T10" s="18">
        <v>240</v>
      </c>
      <c r="U10" s="18">
        <v>0</v>
      </c>
      <c r="V10" s="18">
        <v>0</v>
      </c>
      <c r="W10" s="18">
        <v>0</v>
      </c>
      <c r="X10" s="18">
        <v>144</v>
      </c>
      <c r="Y10" s="18">
        <v>0</v>
      </c>
      <c r="Z10" s="18">
        <v>0</v>
      </c>
      <c r="AA10" s="18">
        <v>0</v>
      </c>
      <c r="AB10" s="18">
        <v>0</v>
      </c>
      <c r="AC10" s="18">
        <v>0</v>
      </c>
      <c r="AD10" s="18">
        <v>0</v>
      </c>
      <c r="AE10" s="18">
        <v>0</v>
      </c>
      <c r="AF10" s="18">
        <v>0</v>
      </c>
      <c r="AG10" s="18">
        <v>144</v>
      </c>
      <c r="AH10" s="18">
        <v>0</v>
      </c>
      <c r="AI10" s="18">
        <v>0</v>
      </c>
      <c r="AJ10" s="18">
        <v>0</v>
      </c>
      <c r="AK10" s="18">
        <v>0</v>
      </c>
      <c r="AL10" s="18">
        <v>0</v>
      </c>
      <c r="AM10" s="18">
        <v>0</v>
      </c>
      <c r="AN10" s="18">
        <v>0</v>
      </c>
      <c r="AO10" s="18">
        <v>0</v>
      </c>
      <c r="AP10" s="18">
        <v>0</v>
      </c>
      <c r="AQ10" s="18"/>
      <c r="AR10" s="18">
        <v>144</v>
      </c>
      <c r="AS10" s="18"/>
      <c r="AT10" s="18"/>
      <c r="AU10" s="18"/>
      <c r="AV10" s="18"/>
      <c r="AW10" s="18">
        <v>144</v>
      </c>
      <c r="AX10" s="18"/>
    </row>
    <row r="11" spans="1:50" ht="120" x14ac:dyDescent="0.25">
      <c r="A11" s="152" t="s">
        <v>276</v>
      </c>
      <c r="B11" s="148">
        <v>7</v>
      </c>
      <c r="C11" s="92">
        <v>8</v>
      </c>
      <c r="D11" s="89" t="s">
        <v>301</v>
      </c>
      <c r="E11" s="90" t="s">
        <v>145</v>
      </c>
      <c r="F11" s="94" t="s">
        <v>62</v>
      </c>
      <c r="G11" s="94" t="s">
        <v>71</v>
      </c>
      <c r="H11" s="94" t="s">
        <v>50</v>
      </c>
      <c r="I11" s="91">
        <v>36.5</v>
      </c>
      <c r="J11" s="74"/>
      <c r="K11" s="41">
        <f t="shared" si="0"/>
        <v>0</v>
      </c>
      <c r="L11" s="42" t="str">
        <f t="shared" si="1"/>
        <v>OK</v>
      </c>
      <c r="M11" s="18">
        <v>0</v>
      </c>
      <c r="N11" s="18">
        <v>0</v>
      </c>
      <c r="O11" s="18">
        <v>0</v>
      </c>
      <c r="P11" s="18">
        <v>0</v>
      </c>
      <c r="Q11" s="18">
        <v>0</v>
      </c>
      <c r="R11" s="18">
        <v>0</v>
      </c>
      <c r="S11" s="18">
        <v>0</v>
      </c>
      <c r="T11" s="18">
        <v>0</v>
      </c>
      <c r="U11" s="18">
        <v>0</v>
      </c>
      <c r="V11" s="18">
        <v>0</v>
      </c>
      <c r="W11" s="18">
        <v>0</v>
      </c>
      <c r="X11" s="18">
        <v>0</v>
      </c>
      <c r="Y11" s="18">
        <v>0</v>
      </c>
      <c r="Z11" s="18">
        <v>0</v>
      </c>
      <c r="AA11" s="18">
        <v>0</v>
      </c>
      <c r="AB11" s="18">
        <v>0</v>
      </c>
      <c r="AC11" s="18">
        <v>0</v>
      </c>
      <c r="AD11" s="18">
        <v>0</v>
      </c>
      <c r="AE11" s="18">
        <v>0</v>
      </c>
      <c r="AF11" s="18">
        <v>0</v>
      </c>
      <c r="AG11" s="18">
        <v>0</v>
      </c>
      <c r="AH11" s="18">
        <v>0</v>
      </c>
      <c r="AI11" s="18">
        <v>0</v>
      </c>
      <c r="AJ11" s="18">
        <v>0</v>
      </c>
      <c r="AK11" s="18">
        <v>0</v>
      </c>
      <c r="AL11" s="18">
        <v>0</v>
      </c>
      <c r="AM11" s="18">
        <v>0</v>
      </c>
      <c r="AN11" s="18">
        <v>0</v>
      </c>
      <c r="AO11" s="18">
        <v>0</v>
      </c>
      <c r="AP11" s="18">
        <v>0</v>
      </c>
      <c r="AQ11" s="18"/>
      <c r="AR11" s="18"/>
      <c r="AS11" s="18"/>
      <c r="AT11" s="18"/>
      <c r="AU11" s="18"/>
      <c r="AV11" s="18"/>
      <c r="AW11" s="18"/>
      <c r="AX11" s="18"/>
    </row>
    <row r="12" spans="1:50" ht="105" x14ac:dyDescent="0.25">
      <c r="A12" s="152"/>
      <c r="B12" s="149"/>
      <c r="C12" s="92">
        <v>9</v>
      </c>
      <c r="D12" s="89" t="s">
        <v>302</v>
      </c>
      <c r="E12" s="90" t="s">
        <v>146</v>
      </c>
      <c r="F12" s="94" t="s">
        <v>62</v>
      </c>
      <c r="G12" s="94" t="s">
        <v>71</v>
      </c>
      <c r="H12" s="94" t="s">
        <v>50</v>
      </c>
      <c r="I12" s="91">
        <v>45.1</v>
      </c>
      <c r="J12" s="74">
        <v>24</v>
      </c>
      <c r="K12" s="41">
        <f t="shared" si="0"/>
        <v>16</v>
      </c>
      <c r="L12" s="42" t="str">
        <f t="shared" si="1"/>
        <v>OK</v>
      </c>
      <c r="M12" s="18">
        <v>0</v>
      </c>
      <c r="N12" s="18">
        <v>0</v>
      </c>
      <c r="O12" s="18">
        <v>0</v>
      </c>
      <c r="P12" s="18">
        <v>0</v>
      </c>
      <c r="Q12" s="18">
        <v>0</v>
      </c>
      <c r="R12" s="18">
        <v>4</v>
      </c>
      <c r="S12" s="18">
        <v>0</v>
      </c>
      <c r="T12" s="18">
        <v>0</v>
      </c>
      <c r="U12" s="18">
        <v>0</v>
      </c>
      <c r="V12" s="18">
        <v>0</v>
      </c>
      <c r="W12" s="18">
        <v>0</v>
      </c>
      <c r="X12" s="18">
        <v>0</v>
      </c>
      <c r="Y12" s="18">
        <v>0</v>
      </c>
      <c r="Z12" s="18">
        <v>0</v>
      </c>
      <c r="AA12" s="18">
        <v>4</v>
      </c>
      <c r="AB12" s="18">
        <v>0</v>
      </c>
      <c r="AC12" s="18">
        <v>0</v>
      </c>
      <c r="AD12" s="18">
        <v>0</v>
      </c>
      <c r="AE12" s="18">
        <v>0</v>
      </c>
      <c r="AF12" s="18">
        <v>0</v>
      </c>
      <c r="AG12" s="18">
        <v>0</v>
      </c>
      <c r="AH12" s="18">
        <v>0</v>
      </c>
      <c r="AI12" s="18">
        <v>0</v>
      </c>
      <c r="AJ12" s="18">
        <v>0</v>
      </c>
      <c r="AK12" s="18">
        <v>0</v>
      </c>
      <c r="AL12" s="18">
        <v>0</v>
      </c>
      <c r="AM12" s="18">
        <v>0</v>
      </c>
      <c r="AN12" s="18">
        <v>0</v>
      </c>
      <c r="AO12" s="18">
        <v>0</v>
      </c>
      <c r="AP12" s="18">
        <v>0</v>
      </c>
      <c r="AQ12" s="18"/>
      <c r="AR12" s="18"/>
      <c r="AS12" s="18"/>
      <c r="AT12" s="18"/>
      <c r="AU12" s="18"/>
      <c r="AV12" s="18"/>
      <c r="AW12" s="18"/>
      <c r="AX12" s="18"/>
    </row>
    <row r="13" spans="1:50" ht="105" x14ac:dyDescent="0.25">
      <c r="A13" s="152"/>
      <c r="B13" s="149"/>
      <c r="C13" s="88">
        <v>10</v>
      </c>
      <c r="D13" s="95" t="s">
        <v>303</v>
      </c>
      <c r="E13" s="90" t="s">
        <v>147</v>
      </c>
      <c r="F13" s="96" t="s">
        <v>60</v>
      </c>
      <c r="G13" s="94" t="s">
        <v>71</v>
      </c>
      <c r="H13" s="94" t="s">
        <v>50</v>
      </c>
      <c r="I13" s="91">
        <v>40.299999999999997</v>
      </c>
      <c r="J13" s="74"/>
      <c r="K13" s="41">
        <f t="shared" si="0"/>
        <v>0</v>
      </c>
      <c r="L13" s="42" t="str">
        <f t="shared" si="1"/>
        <v>OK</v>
      </c>
      <c r="M13" s="18">
        <v>0</v>
      </c>
      <c r="N13" s="18">
        <v>0</v>
      </c>
      <c r="O13" s="18">
        <v>0</v>
      </c>
      <c r="P13" s="18">
        <v>0</v>
      </c>
      <c r="Q13" s="18">
        <v>0</v>
      </c>
      <c r="R13" s="18">
        <v>0</v>
      </c>
      <c r="S13" s="18">
        <v>0</v>
      </c>
      <c r="T13" s="18">
        <v>0</v>
      </c>
      <c r="U13" s="18">
        <v>0</v>
      </c>
      <c r="V13" s="18">
        <v>0</v>
      </c>
      <c r="W13" s="18">
        <v>0</v>
      </c>
      <c r="X13" s="18">
        <v>0</v>
      </c>
      <c r="Y13" s="18">
        <v>0</v>
      </c>
      <c r="Z13" s="18">
        <v>0</v>
      </c>
      <c r="AA13" s="18">
        <v>0</v>
      </c>
      <c r="AB13" s="18">
        <v>0</v>
      </c>
      <c r="AC13" s="18">
        <v>0</v>
      </c>
      <c r="AD13" s="18">
        <v>0</v>
      </c>
      <c r="AE13" s="18">
        <v>0</v>
      </c>
      <c r="AF13" s="18">
        <v>0</v>
      </c>
      <c r="AG13" s="18">
        <v>0</v>
      </c>
      <c r="AH13" s="18">
        <v>0</v>
      </c>
      <c r="AI13" s="18">
        <v>0</v>
      </c>
      <c r="AJ13" s="18">
        <v>0</v>
      </c>
      <c r="AK13" s="18">
        <v>0</v>
      </c>
      <c r="AL13" s="18">
        <v>0</v>
      </c>
      <c r="AM13" s="18">
        <v>0</v>
      </c>
      <c r="AN13" s="18">
        <v>0</v>
      </c>
      <c r="AO13" s="18">
        <v>0</v>
      </c>
      <c r="AP13" s="18">
        <v>0</v>
      </c>
      <c r="AQ13" s="18"/>
      <c r="AR13" s="18"/>
      <c r="AS13" s="18"/>
      <c r="AT13" s="18"/>
      <c r="AU13" s="18"/>
      <c r="AV13" s="18"/>
      <c r="AW13" s="18"/>
      <c r="AX13" s="18"/>
    </row>
    <row r="14" spans="1:50" ht="75" x14ac:dyDescent="0.25">
      <c r="A14" s="152"/>
      <c r="B14" s="150"/>
      <c r="C14" s="92">
        <v>11</v>
      </c>
      <c r="D14" s="89" t="s">
        <v>304</v>
      </c>
      <c r="E14" s="90" t="s">
        <v>148</v>
      </c>
      <c r="F14" s="94" t="s">
        <v>60</v>
      </c>
      <c r="G14" s="94" t="s">
        <v>72</v>
      </c>
      <c r="H14" s="94" t="s">
        <v>70</v>
      </c>
      <c r="I14" s="91">
        <v>12.5</v>
      </c>
      <c r="J14" s="74">
        <v>20</v>
      </c>
      <c r="K14" s="41">
        <f t="shared" si="0"/>
        <v>20</v>
      </c>
      <c r="L14" s="42" t="str">
        <f t="shared" si="1"/>
        <v>OK</v>
      </c>
      <c r="M14" s="18">
        <v>0</v>
      </c>
      <c r="N14" s="18">
        <v>0</v>
      </c>
      <c r="O14" s="18">
        <v>0</v>
      </c>
      <c r="P14" s="18">
        <v>0</v>
      </c>
      <c r="Q14" s="18">
        <v>0</v>
      </c>
      <c r="R14" s="18">
        <v>0</v>
      </c>
      <c r="S14" s="18">
        <v>0</v>
      </c>
      <c r="T14" s="18">
        <v>0</v>
      </c>
      <c r="U14" s="18">
        <v>0</v>
      </c>
      <c r="V14" s="18">
        <v>0</v>
      </c>
      <c r="W14" s="18">
        <v>0</v>
      </c>
      <c r="X14" s="18">
        <v>0</v>
      </c>
      <c r="Y14" s="18">
        <v>0</v>
      </c>
      <c r="Z14" s="18">
        <v>0</v>
      </c>
      <c r="AA14" s="18">
        <v>0</v>
      </c>
      <c r="AB14" s="18">
        <v>0</v>
      </c>
      <c r="AC14" s="18">
        <v>0</v>
      </c>
      <c r="AD14" s="18">
        <v>0</v>
      </c>
      <c r="AE14" s="18">
        <v>0</v>
      </c>
      <c r="AF14" s="18">
        <v>0</v>
      </c>
      <c r="AG14" s="18">
        <v>0</v>
      </c>
      <c r="AH14" s="18">
        <v>0</v>
      </c>
      <c r="AI14" s="18">
        <v>0</v>
      </c>
      <c r="AJ14" s="18">
        <v>0</v>
      </c>
      <c r="AK14" s="18">
        <v>0</v>
      </c>
      <c r="AL14" s="18">
        <v>0</v>
      </c>
      <c r="AM14" s="18">
        <v>0</v>
      </c>
      <c r="AN14" s="18">
        <v>0</v>
      </c>
      <c r="AO14" s="18">
        <v>0</v>
      </c>
      <c r="AP14" s="18">
        <v>0</v>
      </c>
      <c r="AQ14" s="18"/>
      <c r="AR14" s="18"/>
      <c r="AS14" s="18"/>
      <c r="AT14" s="18"/>
      <c r="AU14" s="18"/>
      <c r="AV14" s="18"/>
      <c r="AW14" s="18"/>
      <c r="AX14" s="18"/>
    </row>
    <row r="15" spans="1:50" ht="75" x14ac:dyDescent="0.25">
      <c r="A15" s="153" t="s">
        <v>276</v>
      </c>
      <c r="B15" s="145">
        <v>8</v>
      </c>
      <c r="C15" s="87">
        <v>12</v>
      </c>
      <c r="D15" s="83" t="s">
        <v>305</v>
      </c>
      <c r="E15" s="84" t="s">
        <v>149</v>
      </c>
      <c r="F15" s="97" t="s">
        <v>60</v>
      </c>
      <c r="G15" s="97" t="s">
        <v>73</v>
      </c>
      <c r="H15" s="97" t="s">
        <v>50</v>
      </c>
      <c r="I15" s="86">
        <v>12.5</v>
      </c>
      <c r="J15" s="74"/>
      <c r="K15" s="41">
        <f t="shared" si="0"/>
        <v>0</v>
      </c>
      <c r="L15" s="42" t="str">
        <f t="shared" si="1"/>
        <v>OK</v>
      </c>
      <c r="M15" s="18">
        <v>0</v>
      </c>
      <c r="N15" s="18">
        <v>0</v>
      </c>
      <c r="O15" s="18">
        <v>0</v>
      </c>
      <c r="P15" s="18">
        <v>0</v>
      </c>
      <c r="Q15" s="18">
        <v>0</v>
      </c>
      <c r="R15" s="18">
        <v>0</v>
      </c>
      <c r="S15" s="18">
        <v>0</v>
      </c>
      <c r="T15" s="18">
        <v>0</v>
      </c>
      <c r="U15" s="18">
        <v>0</v>
      </c>
      <c r="V15" s="18">
        <v>0</v>
      </c>
      <c r="W15" s="18">
        <v>0</v>
      </c>
      <c r="X15" s="18">
        <v>0</v>
      </c>
      <c r="Y15" s="18">
        <v>0</v>
      </c>
      <c r="Z15" s="18">
        <v>0</v>
      </c>
      <c r="AA15" s="18">
        <v>0</v>
      </c>
      <c r="AB15" s="18">
        <v>0</v>
      </c>
      <c r="AC15" s="18">
        <v>0</v>
      </c>
      <c r="AD15" s="18">
        <v>0</v>
      </c>
      <c r="AE15" s="18">
        <v>0</v>
      </c>
      <c r="AF15" s="18">
        <v>0</v>
      </c>
      <c r="AG15" s="18">
        <v>0</v>
      </c>
      <c r="AH15" s="18">
        <v>0</v>
      </c>
      <c r="AI15" s="18">
        <v>0</v>
      </c>
      <c r="AJ15" s="18">
        <v>0</v>
      </c>
      <c r="AK15" s="18">
        <v>0</v>
      </c>
      <c r="AL15" s="18">
        <v>0</v>
      </c>
      <c r="AM15" s="18">
        <v>0</v>
      </c>
      <c r="AN15" s="18">
        <v>0</v>
      </c>
      <c r="AO15" s="18">
        <v>0</v>
      </c>
      <c r="AP15" s="18">
        <v>0</v>
      </c>
      <c r="AQ15" s="18"/>
      <c r="AR15" s="18"/>
      <c r="AS15" s="18"/>
      <c r="AT15" s="18"/>
      <c r="AU15" s="18"/>
      <c r="AV15" s="18"/>
      <c r="AW15" s="18"/>
      <c r="AX15" s="18"/>
    </row>
    <row r="16" spans="1:50" ht="90" x14ac:dyDescent="0.25">
      <c r="A16" s="153"/>
      <c r="B16" s="146"/>
      <c r="C16" s="82">
        <v>13</v>
      </c>
      <c r="D16" s="83" t="s">
        <v>306</v>
      </c>
      <c r="E16" s="84" t="s">
        <v>150</v>
      </c>
      <c r="F16" s="97" t="s">
        <v>38</v>
      </c>
      <c r="G16" s="97" t="s">
        <v>42</v>
      </c>
      <c r="H16" s="97" t="s">
        <v>50</v>
      </c>
      <c r="I16" s="86">
        <v>13.59</v>
      </c>
      <c r="J16" s="74">
        <v>12</v>
      </c>
      <c r="K16" s="41">
        <f t="shared" si="0"/>
        <v>8</v>
      </c>
      <c r="L16" s="42" t="str">
        <f t="shared" si="1"/>
        <v>OK</v>
      </c>
      <c r="M16" s="18">
        <v>0</v>
      </c>
      <c r="N16" s="18">
        <v>0</v>
      </c>
      <c r="O16" s="18">
        <v>0</v>
      </c>
      <c r="P16" s="18">
        <v>0</v>
      </c>
      <c r="Q16" s="18">
        <v>0</v>
      </c>
      <c r="R16" s="18">
        <v>4</v>
      </c>
      <c r="S16" s="18">
        <v>0</v>
      </c>
      <c r="T16" s="18">
        <v>0</v>
      </c>
      <c r="U16" s="18">
        <v>0</v>
      </c>
      <c r="V16" s="18">
        <v>0</v>
      </c>
      <c r="W16" s="18">
        <v>0</v>
      </c>
      <c r="X16" s="18">
        <v>0</v>
      </c>
      <c r="Y16" s="18">
        <v>0</v>
      </c>
      <c r="Z16" s="18">
        <v>0</v>
      </c>
      <c r="AA16" s="18">
        <v>0</v>
      </c>
      <c r="AB16" s="18">
        <v>0</v>
      </c>
      <c r="AC16" s="18">
        <v>0</v>
      </c>
      <c r="AD16" s="18">
        <v>0</v>
      </c>
      <c r="AE16" s="18">
        <v>0</v>
      </c>
      <c r="AF16" s="18">
        <v>0</v>
      </c>
      <c r="AG16" s="18">
        <v>0</v>
      </c>
      <c r="AH16" s="18">
        <v>0</v>
      </c>
      <c r="AI16" s="18">
        <v>0</v>
      </c>
      <c r="AJ16" s="18">
        <v>0</v>
      </c>
      <c r="AK16" s="18">
        <v>0</v>
      </c>
      <c r="AL16" s="18">
        <v>0</v>
      </c>
      <c r="AM16" s="18">
        <v>0</v>
      </c>
      <c r="AN16" s="18">
        <v>0</v>
      </c>
      <c r="AO16" s="18">
        <v>0</v>
      </c>
      <c r="AP16" s="18">
        <v>0</v>
      </c>
      <c r="AQ16" s="18"/>
      <c r="AR16" s="18"/>
      <c r="AS16" s="18"/>
      <c r="AT16" s="18"/>
      <c r="AU16" s="18"/>
      <c r="AV16" s="18"/>
      <c r="AW16" s="18"/>
      <c r="AX16" s="18"/>
    </row>
    <row r="17" spans="1:50" ht="60" x14ac:dyDescent="0.25">
      <c r="A17" s="153"/>
      <c r="B17" s="146"/>
      <c r="C17" s="82">
        <v>14</v>
      </c>
      <c r="D17" s="83" t="s">
        <v>307</v>
      </c>
      <c r="E17" s="84" t="s">
        <v>151</v>
      </c>
      <c r="F17" s="97" t="s">
        <v>62</v>
      </c>
      <c r="G17" s="97" t="s">
        <v>74</v>
      </c>
      <c r="H17" s="97" t="s">
        <v>70</v>
      </c>
      <c r="I17" s="86">
        <v>28.07</v>
      </c>
      <c r="J17" s="74">
        <v>20</v>
      </c>
      <c r="K17" s="41">
        <f t="shared" si="0"/>
        <v>12</v>
      </c>
      <c r="L17" s="42" t="str">
        <f t="shared" si="1"/>
        <v>OK</v>
      </c>
      <c r="M17" s="18">
        <v>0</v>
      </c>
      <c r="N17" s="18">
        <v>0</v>
      </c>
      <c r="O17" s="18">
        <v>0</v>
      </c>
      <c r="P17" s="18">
        <v>0</v>
      </c>
      <c r="Q17" s="18">
        <v>0</v>
      </c>
      <c r="R17" s="18">
        <v>4</v>
      </c>
      <c r="S17" s="18">
        <v>0</v>
      </c>
      <c r="T17" s="18">
        <v>0</v>
      </c>
      <c r="U17" s="18">
        <v>0</v>
      </c>
      <c r="V17" s="18">
        <v>0</v>
      </c>
      <c r="W17" s="18">
        <v>0</v>
      </c>
      <c r="X17" s="18">
        <v>0</v>
      </c>
      <c r="Y17" s="18">
        <v>0</v>
      </c>
      <c r="Z17" s="18">
        <v>0</v>
      </c>
      <c r="AA17" s="18">
        <v>0</v>
      </c>
      <c r="AB17" s="18">
        <v>0</v>
      </c>
      <c r="AC17" s="18">
        <v>0</v>
      </c>
      <c r="AD17" s="18">
        <v>0</v>
      </c>
      <c r="AE17" s="18">
        <v>0</v>
      </c>
      <c r="AF17" s="18">
        <v>0</v>
      </c>
      <c r="AG17" s="18">
        <v>0</v>
      </c>
      <c r="AH17" s="18">
        <v>0</v>
      </c>
      <c r="AI17" s="18">
        <v>0</v>
      </c>
      <c r="AJ17" s="18">
        <v>4</v>
      </c>
      <c r="AK17" s="18">
        <v>0</v>
      </c>
      <c r="AL17" s="18">
        <v>0</v>
      </c>
      <c r="AM17" s="18">
        <v>0</v>
      </c>
      <c r="AN17" s="18">
        <v>0</v>
      </c>
      <c r="AO17" s="18">
        <v>0</v>
      </c>
      <c r="AP17" s="18">
        <v>0</v>
      </c>
      <c r="AQ17" s="18"/>
      <c r="AR17" s="18"/>
      <c r="AS17" s="18"/>
      <c r="AT17" s="18"/>
      <c r="AU17" s="18"/>
      <c r="AV17" s="18"/>
      <c r="AW17" s="18"/>
      <c r="AX17" s="18"/>
    </row>
    <row r="18" spans="1:50" ht="195" x14ac:dyDescent="0.25">
      <c r="A18" s="153"/>
      <c r="B18" s="146"/>
      <c r="C18" s="82">
        <v>15</v>
      </c>
      <c r="D18" s="83" t="s">
        <v>308</v>
      </c>
      <c r="E18" s="84" t="s">
        <v>152</v>
      </c>
      <c r="F18" s="85" t="s">
        <v>60</v>
      </c>
      <c r="G18" s="85" t="s">
        <v>75</v>
      </c>
      <c r="H18" s="85" t="s">
        <v>50</v>
      </c>
      <c r="I18" s="86">
        <v>10.5</v>
      </c>
      <c r="J18" s="74"/>
      <c r="K18" s="41">
        <f t="shared" si="0"/>
        <v>0</v>
      </c>
      <c r="L18" s="42" t="str">
        <f t="shared" si="1"/>
        <v>OK</v>
      </c>
      <c r="M18" s="18">
        <v>0</v>
      </c>
      <c r="N18" s="18">
        <v>0</v>
      </c>
      <c r="O18" s="18">
        <v>0</v>
      </c>
      <c r="P18" s="18">
        <v>0</v>
      </c>
      <c r="Q18" s="18">
        <v>0</v>
      </c>
      <c r="R18" s="18">
        <v>0</v>
      </c>
      <c r="S18" s="18">
        <v>0</v>
      </c>
      <c r="T18" s="18">
        <v>0</v>
      </c>
      <c r="U18" s="18">
        <v>0</v>
      </c>
      <c r="V18" s="18">
        <v>0</v>
      </c>
      <c r="W18" s="18">
        <v>0</v>
      </c>
      <c r="X18" s="18">
        <v>0</v>
      </c>
      <c r="Y18" s="18">
        <v>0</v>
      </c>
      <c r="Z18" s="18">
        <v>0</v>
      </c>
      <c r="AA18" s="18">
        <v>0</v>
      </c>
      <c r="AB18" s="18">
        <v>0</v>
      </c>
      <c r="AC18" s="18">
        <v>0</v>
      </c>
      <c r="AD18" s="18">
        <v>0</v>
      </c>
      <c r="AE18" s="18">
        <v>0</v>
      </c>
      <c r="AF18" s="18">
        <v>0</v>
      </c>
      <c r="AG18" s="18">
        <v>0</v>
      </c>
      <c r="AH18" s="18">
        <v>0</v>
      </c>
      <c r="AI18" s="18">
        <v>0</v>
      </c>
      <c r="AJ18" s="18">
        <v>0</v>
      </c>
      <c r="AK18" s="18">
        <v>0</v>
      </c>
      <c r="AL18" s="18">
        <v>0</v>
      </c>
      <c r="AM18" s="18">
        <v>0</v>
      </c>
      <c r="AN18" s="18">
        <v>0</v>
      </c>
      <c r="AO18" s="18">
        <v>0</v>
      </c>
      <c r="AP18" s="18">
        <v>0</v>
      </c>
      <c r="AQ18" s="18"/>
      <c r="AR18" s="18"/>
      <c r="AS18" s="18"/>
      <c r="AT18" s="18"/>
      <c r="AU18" s="18"/>
      <c r="AV18" s="18"/>
      <c r="AW18" s="18"/>
      <c r="AX18" s="18"/>
    </row>
    <row r="19" spans="1:50" ht="135" x14ac:dyDescent="0.25">
      <c r="A19" s="153"/>
      <c r="B19" s="147"/>
      <c r="C19" s="87">
        <v>16</v>
      </c>
      <c r="D19" s="83" t="s">
        <v>309</v>
      </c>
      <c r="E19" s="84" t="s">
        <v>153</v>
      </c>
      <c r="F19" s="97" t="s">
        <v>60</v>
      </c>
      <c r="G19" s="97" t="s">
        <v>76</v>
      </c>
      <c r="H19" s="97" t="s">
        <v>50</v>
      </c>
      <c r="I19" s="86">
        <v>47.3</v>
      </c>
      <c r="J19" s="74">
        <v>20</v>
      </c>
      <c r="K19" s="41">
        <f t="shared" si="0"/>
        <v>4</v>
      </c>
      <c r="L19" s="42" t="str">
        <f t="shared" si="1"/>
        <v>OK</v>
      </c>
      <c r="M19" s="18">
        <v>0</v>
      </c>
      <c r="N19" s="18">
        <v>0</v>
      </c>
      <c r="O19" s="18">
        <v>0</v>
      </c>
      <c r="P19" s="18">
        <v>0</v>
      </c>
      <c r="Q19" s="18">
        <v>0</v>
      </c>
      <c r="R19" s="18">
        <v>4</v>
      </c>
      <c r="S19" s="18">
        <v>0</v>
      </c>
      <c r="T19" s="18">
        <v>0</v>
      </c>
      <c r="U19" s="18">
        <v>0</v>
      </c>
      <c r="V19" s="18">
        <v>0</v>
      </c>
      <c r="W19" s="18">
        <v>0</v>
      </c>
      <c r="X19" s="18">
        <v>0</v>
      </c>
      <c r="Y19" s="18">
        <v>0</v>
      </c>
      <c r="Z19" s="18">
        <v>0</v>
      </c>
      <c r="AA19" s="18">
        <v>8</v>
      </c>
      <c r="AB19" s="18">
        <v>0</v>
      </c>
      <c r="AC19" s="18">
        <v>0</v>
      </c>
      <c r="AD19" s="18">
        <v>0</v>
      </c>
      <c r="AE19" s="18">
        <v>0</v>
      </c>
      <c r="AF19" s="18">
        <v>0</v>
      </c>
      <c r="AG19" s="18">
        <v>0</v>
      </c>
      <c r="AH19" s="18">
        <v>0</v>
      </c>
      <c r="AI19" s="18">
        <v>0</v>
      </c>
      <c r="AJ19" s="18">
        <v>0</v>
      </c>
      <c r="AK19" s="18">
        <v>0</v>
      </c>
      <c r="AL19" s="18">
        <v>0</v>
      </c>
      <c r="AM19" s="18">
        <v>0</v>
      </c>
      <c r="AN19" s="18">
        <v>0</v>
      </c>
      <c r="AO19" s="18">
        <v>0</v>
      </c>
      <c r="AP19" s="18">
        <v>0</v>
      </c>
      <c r="AQ19" s="18"/>
      <c r="AR19" s="18"/>
      <c r="AS19" s="18"/>
      <c r="AT19" s="18">
        <v>4</v>
      </c>
      <c r="AU19" s="18"/>
      <c r="AV19" s="18"/>
      <c r="AW19" s="18"/>
      <c r="AX19" s="18"/>
    </row>
    <row r="20" spans="1:50" ht="195" x14ac:dyDescent="0.25">
      <c r="A20" s="157" t="s">
        <v>272</v>
      </c>
      <c r="B20" s="148">
        <v>9</v>
      </c>
      <c r="C20" s="92">
        <v>17</v>
      </c>
      <c r="D20" s="89" t="s">
        <v>420</v>
      </c>
      <c r="E20" s="90" t="s">
        <v>154</v>
      </c>
      <c r="F20" s="20" t="s">
        <v>40</v>
      </c>
      <c r="G20" s="20" t="s">
        <v>77</v>
      </c>
      <c r="H20" s="20" t="s">
        <v>51</v>
      </c>
      <c r="I20" s="91">
        <v>2.66</v>
      </c>
      <c r="J20" s="74">
        <f>3000-300</f>
        <v>2700</v>
      </c>
      <c r="K20" s="41">
        <f t="shared" si="0"/>
        <v>1700</v>
      </c>
      <c r="L20" s="42" t="str">
        <f t="shared" si="1"/>
        <v>OK</v>
      </c>
      <c r="M20" s="18">
        <v>0</v>
      </c>
      <c r="N20" s="18">
        <v>0</v>
      </c>
      <c r="O20" s="18">
        <v>0</v>
      </c>
      <c r="P20" s="18">
        <v>0</v>
      </c>
      <c r="Q20" s="18">
        <v>0</v>
      </c>
      <c r="R20" s="18">
        <v>0</v>
      </c>
      <c r="S20" s="18">
        <v>0</v>
      </c>
      <c r="T20" s="18">
        <v>0</v>
      </c>
      <c r="U20" s="18">
        <v>500</v>
      </c>
      <c r="V20" s="18">
        <v>0</v>
      </c>
      <c r="W20" s="18">
        <v>0</v>
      </c>
      <c r="X20" s="18">
        <v>0</v>
      </c>
      <c r="Y20" s="18">
        <v>0</v>
      </c>
      <c r="Z20" s="18">
        <v>0</v>
      </c>
      <c r="AA20" s="18">
        <v>0</v>
      </c>
      <c r="AB20" s="18">
        <v>0</v>
      </c>
      <c r="AC20" s="18">
        <v>0</v>
      </c>
      <c r="AD20" s="18">
        <v>0</v>
      </c>
      <c r="AE20" s="18">
        <v>0</v>
      </c>
      <c r="AF20" s="18">
        <v>0</v>
      </c>
      <c r="AG20" s="18">
        <v>0</v>
      </c>
      <c r="AH20" s="18">
        <v>0</v>
      </c>
      <c r="AI20" s="18">
        <v>0</v>
      </c>
      <c r="AJ20" s="18">
        <v>0</v>
      </c>
      <c r="AK20" s="18">
        <v>0</v>
      </c>
      <c r="AL20" s="18">
        <v>500</v>
      </c>
      <c r="AM20" s="18">
        <v>0</v>
      </c>
      <c r="AN20" s="18">
        <v>0</v>
      </c>
      <c r="AO20" s="18">
        <v>0</v>
      </c>
      <c r="AP20" s="18">
        <v>0</v>
      </c>
      <c r="AQ20" s="18"/>
      <c r="AR20" s="18"/>
      <c r="AS20" s="18"/>
      <c r="AT20" s="18"/>
      <c r="AU20" s="18"/>
      <c r="AV20" s="18"/>
      <c r="AW20" s="18"/>
      <c r="AX20" s="18"/>
    </row>
    <row r="21" spans="1:50" ht="195" x14ac:dyDescent="0.25">
      <c r="A21" s="157"/>
      <c r="B21" s="150"/>
      <c r="C21" s="88">
        <v>18</v>
      </c>
      <c r="D21" s="89" t="s">
        <v>421</v>
      </c>
      <c r="E21" s="90" t="s">
        <v>155</v>
      </c>
      <c r="F21" s="20" t="s">
        <v>40</v>
      </c>
      <c r="G21" s="20" t="s">
        <v>78</v>
      </c>
      <c r="H21" s="20" t="s">
        <v>51</v>
      </c>
      <c r="I21" s="91">
        <v>0.9</v>
      </c>
      <c r="J21" s="74">
        <v>400</v>
      </c>
      <c r="K21" s="41">
        <f t="shared" si="0"/>
        <v>200</v>
      </c>
      <c r="L21" s="42" t="str">
        <f t="shared" si="1"/>
        <v>OK</v>
      </c>
      <c r="M21" s="18">
        <v>0</v>
      </c>
      <c r="N21" s="18">
        <v>0</v>
      </c>
      <c r="O21" s="18">
        <v>0</v>
      </c>
      <c r="P21" s="18">
        <v>0</v>
      </c>
      <c r="Q21" s="18">
        <v>0</v>
      </c>
      <c r="R21" s="18">
        <v>0</v>
      </c>
      <c r="S21" s="18">
        <v>0</v>
      </c>
      <c r="T21" s="18">
        <v>0</v>
      </c>
      <c r="U21" s="18">
        <v>200</v>
      </c>
      <c r="V21" s="18">
        <v>0</v>
      </c>
      <c r="W21" s="18">
        <v>0</v>
      </c>
      <c r="X21" s="18">
        <v>0</v>
      </c>
      <c r="Y21" s="18">
        <v>0</v>
      </c>
      <c r="Z21" s="18">
        <v>0</v>
      </c>
      <c r="AA21" s="18">
        <v>0</v>
      </c>
      <c r="AB21" s="18">
        <v>0</v>
      </c>
      <c r="AC21" s="18">
        <v>0</v>
      </c>
      <c r="AD21" s="18">
        <v>0</v>
      </c>
      <c r="AE21" s="18">
        <v>0</v>
      </c>
      <c r="AF21" s="18">
        <v>0</v>
      </c>
      <c r="AG21" s="18">
        <v>0</v>
      </c>
      <c r="AH21" s="18">
        <v>0</v>
      </c>
      <c r="AI21" s="18">
        <v>0</v>
      </c>
      <c r="AJ21" s="18">
        <v>0</v>
      </c>
      <c r="AK21" s="18">
        <v>0</v>
      </c>
      <c r="AL21" s="18">
        <v>0</v>
      </c>
      <c r="AM21" s="18">
        <v>0</v>
      </c>
      <c r="AN21" s="18">
        <v>0</v>
      </c>
      <c r="AO21" s="18">
        <v>0</v>
      </c>
      <c r="AP21" s="18">
        <v>0</v>
      </c>
      <c r="AQ21" s="18"/>
      <c r="AR21" s="18"/>
      <c r="AS21" s="18"/>
      <c r="AT21" s="18"/>
      <c r="AU21" s="18"/>
      <c r="AV21" s="18"/>
      <c r="AW21" s="18"/>
      <c r="AX21" s="18"/>
    </row>
    <row r="22" spans="1:50" ht="105" x14ac:dyDescent="0.25">
      <c r="A22" s="153" t="s">
        <v>274</v>
      </c>
      <c r="B22" s="145">
        <v>10</v>
      </c>
      <c r="C22" s="87">
        <v>19</v>
      </c>
      <c r="D22" s="83" t="s">
        <v>310</v>
      </c>
      <c r="E22" s="84" t="s">
        <v>156</v>
      </c>
      <c r="F22" s="85" t="s">
        <v>62</v>
      </c>
      <c r="G22" s="85" t="s">
        <v>69</v>
      </c>
      <c r="H22" s="85" t="s">
        <v>50</v>
      </c>
      <c r="I22" s="86">
        <v>10.09</v>
      </c>
      <c r="J22" s="74"/>
      <c r="K22" s="41">
        <f t="shared" si="0"/>
        <v>0</v>
      </c>
      <c r="L22" s="42" t="str">
        <f t="shared" si="1"/>
        <v>OK</v>
      </c>
      <c r="M22" s="18">
        <v>0</v>
      </c>
      <c r="N22" s="18">
        <v>0</v>
      </c>
      <c r="O22" s="18">
        <v>0</v>
      </c>
      <c r="P22" s="18">
        <v>0</v>
      </c>
      <c r="Q22" s="18">
        <v>0</v>
      </c>
      <c r="R22" s="18">
        <v>0</v>
      </c>
      <c r="S22" s="18">
        <v>0</v>
      </c>
      <c r="T22" s="18">
        <v>0</v>
      </c>
      <c r="U22" s="18">
        <v>0</v>
      </c>
      <c r="V22" s="18">
        <v>0</v>
      </c>
      <c r="W22" s="18">
        <v>0</v>
      </c>
      <c r="X22" s="18">
        <v>0</v>
      </c>
      <c r="Y22" s="18">
        <v>0</v>
      </c>
      <c r="Z22" s="18">
        <v>0</v>
      </c>
      <c r="AA22" s="18">
        <v>0</v>
      </c>
      <c r="AB22" s="18">
        <v>0</v>
      </c>
      <c r="AC22" s="18">
        <v>0</v>
      </c>
      <c r="AD22" s="18">
        <v>0</v>
      </c>
      <c r="AE22" s="18">
        <v>0</v>
      </c>
      <c r="AF22" s="18">
        <v>0</v>
      </c>
      <c r="AG22" s="18">
        <v>0</v>
      </c>
      <c r="AH22" s="18">
        <v>0</v>
      </c>
      <c r="AI22" s="18">
        <v>0</v>
      </c>
      <c r="AJ22" s="18">
        <v>0</v>
      </c>
      <c r="AK22" s="18">
        <v>0</v>
      </c>
      <c r="AL22" s="18">
        <v>0</v>
      </c>
      <c r="AM22" s="18">
        <v>0</v>
      </c>
      <c r="AN22" s="18">
        <v>0</v>
      </c>
      <c r="AO22" s="18">
        <v>0</v>
      </c>
      <c r="AP22" s="18">
        <v>0</v>
      </c>
      <c r="AQ22" s="18"/>
      <c r="AR22" s="18"/>
      <c r="AS22" s="18"/>
      <c r="AT22" s="18"/>
      <c r="AU22" s="18"/>
      <c r="AV22" s="18"/>
      <c r="AW22" s="18"/>
      <c r="AX22" s="18"/>
    </row>
    <row r="23" spans="1:50" ht="195" x14ac:dyDescent="0.25">
      <c r="A23" s="153"/>
      <c r="B23" s="147"/>
      <c r="C23" s="87">
        <v>20</v>
      </c>
      <c r="D23" s="83" t="s">
        <v>311</v>
      </c>
      <c r="E23" s="84" t="s">
        <v>157</v>
      </c>
      <c r="F23" s="85" t="s">
        <v>60</v>
      </c>
      <c r="G23" s="85" t="s">
        <v>79</v>
      </c>
      <c r="H23" s="85" t="s">
        <v>50</v>
      </c>
      <c r="I23" s="86">
        <v>3.5</v>
      </c>
      <c r="J23" s="74">
        <v>1080</v>
      </c>
      <c r="K23" s="41">
        <f t="shared" si="0"/>
        <v>504</v>
      </c>
      <c r="L23" s="42" t="str">
        <f t="shared" si="1"/>
        <v>OK</v>
      </c>
      <c r="M23" s="18">
        <v>0</v>
      </c>
      <c r="N23" s="18">
        <v>0</v>
      </c>
      <c r="O23" s="18">
        <v>0</v>
      </c>
      <c r="P23" s="18">
        <v>0</v>
      </c>
      <c r="Q23" s="18">
        <v>216</v>
      </c>
      <c r="R23" s="18">
        <v>0</v>
      </c>
      <c r="S23" s="18">
        <v>0</v>
      </c>
      <c r="T23" s="18">
        <v>0</v>
      </c>
      <c r="U23" s="18">
        <v>0</v>
      </c>
      <c r="V23" s="18">
        <v>0</v>
      </c>
      <c r="W23" s="18">
        <v>0</v>
      </c>
      <c r="X23" s="18">
        <v>0</v>
      </c>
      <c r="Y23" s="18">
        <v>0</v>
      </c>
      <c r="Z23" s="18">
        <v>0</v>
      </c>
      <c r="AA23" s="18">
        <v>0</v>
      </c>
      <c r="AB23" s="18">
        <v>0</v>
      </c>
      <c r="AC23" s="18">
        <v>0</v>
      </c>
      <c r="AD23" s="18">
        <v>0</v>
      </c>
      <c r="AE23" s="18">
        <v>0</v>
      </c>
      <c r="AF23" s="18">
        <v>0</v>
      </c>
      <c r="AG23" s="18">
        <v>0</v>
      </c>
      <c r="AH23" s="18">
        <v>0</v>
      </c>
      <c r="AI23" s="18">
        <v>0</v>
      </c>
      <c r="AJ23" s="18">
        <v>0</v>
      </c>
      <c r="AK23" s="18">
        <v>216</v>
      </c>
      <c r="AL23" s="18">
        <v>0</v>
      </c>
      <c r="AM23" s="18">
        <v>0</v>
      </c>
      <c r="AN23" s="18">
        <v>0</v>
      </c>
      <c r="AO23" s="18">
        <v>0</v>
      </c>
      <c r="AP23" s="18">
        <v>0</v>
      </c>
      <c r="AQ23" s="18"/>
      <c r="AR23" s="18"/>
      <c r="AS23" s="18"/>
      <c r="AT23" s="18"/>
      <c r="AU23" s="18">
        <v>144</v>
      </c>
      <c r="AV23" s="18"/>
      <c r="AW23" s="18"/>
      <c r="AX23" s="18"/>
    </row>
    <row r="24" spans="1:50" ht="90" x14ac:dyDescent="0.25">
      <c r="A24" s="152" t="s">
        <v>276</v>
      </c>
      <c r="B24" s="148">
        <v>11</v>
      </c>
      <c r="C24" s="92">
        <v>21</v>
      </c>
      <c r="D24" s="89" t="s">
        <v>312</v>
      </c>
      <c r="E24" s="90" t="s">
        <v>158</v>
      </c>
      <c r="F24" s="94" t="s">
        <v>63</v>
      </c>
      <c r="G24" s="94" t="s">
        <v>80</v>
      </c>
      <c r="H24" s="94" t="s">
        <v>50</v>
      </c>
      <c r="I24" s="91">
        <v>8.1300000000000008</v>
      </c>
      <c r="J24" s="74">
        <v>216</v>
      </c>
      <c r="K24" s="41">
        <f t="shared" si="0"/>
        <v>120</v>
      </c>
      <c r="L24" s="42" t="str">
        <f t="shared" si="1"/>
        <v>OK</v>
      </c>
      <c r="M24" s="18">
        <v>0</v>
      </c>
      <c r="N24" s="18">
        <v>0</v>
      </c>
      <c r="O24" s="18">
        <v>0</v>
      </c>
      <c r="P24" s="18">
        <v>0</v>
      </c>
      <c r="Q24" s="18">
        <v>0</v>
      </c>
      <c r="R24" s="18">
        <v>60</v>
      </c>
      <c r="S24" s="18">
        <v>0</v>
      </c>
      <c r="T24" s="18">
        <v>0</v>
      </c>
      <c r="U24" s="18">
        <v>0</v>
      </c>
      <c r="V24" s="18">
        <v>0</v>
      </c>
      <c r="W24" s="18">
        <v>0</v>
      </c>
      <c r="X24" s="18">
        <v>0</v>
      </c>
      <c r="Y24" s="18">
        <v>0</v>
      </c>
      <c r="Z24" s="18">
        <v>0</v>
      </c>
      <c r="AA24" s="18">
        <v>0</v>
      </c>
      <c r="AB24" s="18">
        <v>0</v>
      </c>
      <c r="AC24" s="18">
        <v>0</v>
      </c>
      <c r="AD24" s="18">
        <v>0</v>
      </c>
      <c r="AE24" s="18">
        <v>0</v>
      </c>
      <c r="AF24" s="18">
        <v>0</v>
      </c>
      <c r="AG24" s="18">
        <v>0</v>
      </c>
      <c r="AH24" s="18">
        <v>0</v>
      </c>
      <c r="AI24" s="18">
        <v>0</v>
      </c>
      <c r="AJ24" s="18">
        <v>36</v>
      </c>
      <c r="AK24" s="18">
        <v>0</v>
      </c>
      <c r="AL24" s="18">
        <v>0</v>
      </c>
      <c r="AM24" s="18">
        <v>0</v>
      </c>
      <c r="AN24" s="18">
        <v>0</v>
      </c>
      <c r="AO24" s="18">
        <v>0</v>
      </c>
      <c r="AP24" s="18">
        <v>0</v>
      </c>
      <c r="AQ24" s="18"/>
      <c r="AR24" s="18"/>
      <c r="AS24" s="18"/>
      <c r="AT24" s="18"/>
      <c r="AU24" s="18"/>
      <c r="AV24" s="18"/>
      <c r="AW24" s="18"/>
      <c r="AX24" s="18"/>
    </row>
    <row r="25" spans="1:50" ht="270" x14ac:dyDescent="0.25">
      <c r="A25" s="152"/>
      <c r="B25" s="149"/>
      <c r="C25" s="88">
        <v>22</v>
      </c>
      <c r="D25" s="89" t="s">
        <v>313</v>
      </c>
      <c r="E25" s="90" t="s">
        <v>159</v>
      </c>
      <c r="F25" s="20" t="s">
        <v>30</v>
      </c>
      <c r="G25" s="20" t="s">
        <v>81</v>
      </c>
      <c r="H25" s="20" t="s">
        <v>50</v>
      </c>
      <c r="I25" s="91">
        <v>1.0900000000000001</v>
      </c>
      <c r="J25" s="74"/>
      <c r="K25" s="41">
        <f t="shared" si="0"/>
        <v>0</v>
      </c>
      <c r="L25" s="42" t="str">
        <f t="shared" si="1"/>
        <v>OK</v>
      </c>
      <c r="M25" s="18">
        <v>0</v>
      </c>
      <c r="N25" s="18">
        <v>0</v>
      </c>
      <c r="O25" s="18">
        <v>0</v>
      </c>
      <c r="P25" s="18">
        <v>0</v>
      </c>
      <c r="Q25" s="18">
        <v>0</v>
      </c>
      <c r="R25" s="18">
        <v>0</v>
      </c>
      <c r="S25" s="18">
        <v>0</v>
      </c>
      <c r="T25" s="18">
        <v>0</v>
      </c>
      <c r="U25" s="18">
        <v>0</v>
      </c>
      <c r="V25" s="18">
        <v>0</v>
      </c>
      <c r="W25" s="18">
        <v>0</v>
      </c>
      <c r="X25" s="18">
        <v>0</v>
      </c>
      <c r="Y25" s="18">
        <v>0</v>
      </c>
      <c r="Z25" s="18">
        <v>0</v>
      </c>
      <c r="AA25" s="18">
        <v>0</v>
      </c>
      <c r="AB25" s="18">
        <v>0</v>
      </c>
      <c r="AC25" s="18">
        <v>0</v>
      </c>
      <c r="AD25" s="18">
        <v>0</v>
      </c>
      <c r="AE25" s="18">
        <v>0</v>
      </c>
      <c r="AF25" s="18">
        <v>0</v>
      </c>
      <c r="AG25" s="18">
        <v>0</v>
      </c>
      <c r="AH25" s="18">
        <v>0</v>
      </c>
      <c r="AI25" s="18">
        <v>0</v>
      </c>
      <c r="AJ25" s="18">
        <v>0</v>
      </c>
      <c r="AK25" s="18">
        <v>0</v>
      </c>
      <c r="AL25" s="18">
        <v>0</v>
      </c>
      <c r="AM25" s="18">
        <v>0</v>
      </c>
      <c r="AN25" s="18">
        <v>0</v>
      </c>
      <c r="AO25" s="18">
        <v>0</v>
      </c>
      <c r="AP25" s="18">
        <v>0</v>
      </c>
      <c r="AQ25" s="18"/>
      <c r="AR25" s="18"/>
      <c r="AS25" s="18"/>
      <c r="AT25" s="18"/>
      <c r="AU25" s="18"/>
      <c r="AV25" s="18"/>
      <c r="AW25" s="18"/>
      <c r="AX25" s="18"/>
    </row>
    <row r="26" spans="1:50" ht="75" x14ac:dyDescent="0.25">
      <c r="A26" s="69" t="s">
        <v>277</v>
      </c>
      <c r="B26" s="87">
        <v>12</v>
      </c>
      <c r="C26" s="87">
        <v>23</v>
      </c>
      <c r="D26" s="98" t="s">
        <v>314</v>
      </c>
      <c r="E26" s="84" t="s">
        <v>160</v>
      </c>
      <c r="F26" s="85" t="s">
        <v>30</v>
      </c>
      <c r="G26" s="85" t="s">
        <v>82</v>
      </c>
      <c r="H26" s="85" t="s">
        <v>50</v>
      </c>
      <c r="I26" s="86">
        <v>6.61</v>
      </c>
      <c r="J26" s="74">
        <v>250</v>
      </c>
      <c r="K26" s="41">
        <f t="shared" si="0"/>
        <v>250</v>
      </c>
      <c r="L26" s="42" t="str">
        <f t="shared" si="1"/>
        <v>OK</v>
      </c>
      <c r="M26" s="18">
        <v>0</v>
      </c>
      <c r="N26" s="18">
        <v>0</v>
      </c>
      <c r="O26" s="18">
        <v>0</v>
      </c>
      <c r="P26" s="18">
        <v>0</v>
      </c>
      <c r="Q26" s="18">
        <v>0</v>
      </c>
      <c r="R26" s="18">
        <v>0</v>
      </c>
      <c r="S26" s="18">
        <v>0</v>
      </c>
      <c r="T26" s="18">
        <v>0</v>
      </c>
      <c r="U26" s="18">
        <v>0</v>
      </c>
      <c r="V26" s="18">
        <v>0</v>
      </c>
      <c r="W26" s="18">
        <v>0</v>
      </c>
      <c r="X26" s="18">
        <v>0</v>
      </c>
      <c r="Y26" s="18">
        <v>0</v>
      </c>
      <c r="Z26" s="18">
        <v>0</v>
      </c>
      <c r="AA26" s="18">
        <v>0</v>
      </c>
      <c r="AB26" s="18">
        <v>0</v>
      </c>
      <c r="AC26" s="18">
        <v>0</v>
      </c>
      <c r="AD26" s="18">
        <v>0</v>
      </c>
      <c r="AE26" s="18">
        <v>0</v>
      </c>
      <c r="AF26" s="18">
        <v>0</v>
      </c>
      <c r="AG26" s="18">
        <v>0</v>
      </c>
      <c r="AH26" s="18">
        <v>0</v>
      </c>
      <c r="AI26" s="18">
        <v>0</v>
      </c>
      <c r="AJ26" s="18">
        <v>0</v>
      </c>
      <c r="AK26" s="18">
        <v>0</v>
      </c>
      <c r="AL26" s="18">
        <v>0</v>
      </c>
      <c r="AM26" s="18">
        <v>0</v>
      </c>
      <c r="AN26" s="18">
        <v>0</v>
      </c>
      <c r="AO26" s="18">
        <v>0</v>
      </c>
      <c r="AP26" s="18">
        <v>0</v>
      </c>
      <c r="AQ26" s="18"/>
      <c r="AR26" s="18"/>
      <c r="AS26" s="18"/>
      <c r="AT26" s="18"/>
      <c r="AU26" s="18"/>
      <c r="AV26" s="18"/>
      <c r="AW26" s="18"/>
      <c r="AX26" s="18"/>
    </row>
    <row r="27" spans="1:50" ht="210" x14ac:dyDescent="0.25">
      <c r="A27" s="152" t="s">
        <v>276</v>
      </c>
      <c r="B27" s="148">
        <v>13</v>
      </c>
      <c r="C27" s="92">
        <v>24</v>
      </c>
      <c r="D27" s="89" t="s">
        <v>422</v>
      </c>
      <c r="E27" s="90" t="s">
        <v>161</v>
      </c>
      <c r="F27" s="20" t="s">
        <v>64</v>
      </c>
      <c r="G27" s="20" t="s">
        <v>83</v>
      </c>
      <c r="H27" s="20" t="s">
        <v>50</v>
      </c>
      <c r="I27" s="91">
        <v>2.79</v>
      </c>
      <c r="J27" s="74"/>
      <c r="K27" s="41">
        <f t="shared" si="0"/>
        <v>0</v>
      </c>
      <c r="L27" s="42" t="str">
        <f t="shared" si="1"/>
        <v>OK</v>
      </c>
      <c r="M27" s="18">
        <v>0</v>
      </c>
      <c r="N27" s="18">
        <v>0</v>
      </c>
      <c r="O27" s="18">
        <v>0</v>
      </c>
      <c r="P27" s="18">
        <v>0</v>
      </c>
      <c r="Q27" s="18">
        <v>0</v>
      </c>
      <c r="R27" s="18">
        <v>0</v>
      </c>
      <c r="S27" s="18">
        <v>0</v>
      </c>
      <c r="T27" s="18">
        <v>0</v>
      </c>
      <c r="U27" s="18">
        <v>0</v>
      </c>
      <c r="V27" s="18">
        <v>0</v>
      </c>
      <c r="W27" s="18">
        <v>0</v>
      </c>
      <c r="X27" s="18">
        <v>0</v>
      </c>
      <c r="Y27" s="18">
        <v>0</v>
      </c>
      <c r="Z27" s="18">
        <v>0</v>
      </c>
      <c r="AA27" s="18">
        <v>0</v>
      </c>
      <c r="AB27" s="18">
        <v>0</v>
      </c>
      <c r="AC27" s="18">
        <v>0</v>
      </c>
      <c r="AD27" s="18">
        <v>0</v>
      </c>
      <c r="AE27" s="18">
        <v>0</v>
      </c>
      <c r="AF27" s="18">
        <v>0</v>
      </c>
      <c r="AG27" s="18">
        <v>0</v>
      </c>
      <c r="AH27" s="18">
        <v>0</v>
      </c>
      <c r="AI27" s="18">
        <v>0</v>
      </c>
      <c r="AJ27" s="18">
        <v>0</v>
      </c>
      <c r="AK27" s="18">
        <v>0</v>
      </c>
      <c r="AL27" s="18">
        <v>0</v>
      </c>
      <c r="AM27" s="18">
        <v>0</v>
      </c>
      <c r="AN27" s="18">
        <v>0</v>
      </c>
      <c r="AO27" s="18">
        <v>0</v>
      </c>
      <c r="AP27" s="18">
        <v>0</v>
      </c>
      <c r="AQ27" s="18"/>
      <c r="AR27" s="18"/>
      <c r="AS27" s="18"/>
      <c r="AT27" s="18"/>
      <c r="AU27" s="18"/>
      <c r="AV27" s="18"/>
      <c r="AW27" s="18"/>
      <c r="AX27" s="18"/>
    </row>
    <row r="28" spans="1:50" ht="300" x14ac:dyDescent="0.25">
      <c r="A28" s="152"/>
      <c r="B28" s="150"/>
      <c r="C28" s="88">
        <v>25</v>
      </c>
      <c r="D28" s="89" t="s">
        <v>423</v>
      </c>
      <c r="E28" s="90" t="s">
        <v>162</v>
      </c>
      <c r="F28" s="20" t="s">
        <v>32</v>
      </c>
      <c r="G28" s="20" t="s">
        <v>69</v>
      </c>
      <c r="H28" s="20" t="s">
        <v>50</v>
      </c>
      <c r="I28" s="91">
        <v>1.44</v>
      </c>
      <c r="J28" s="74">
        <v>360</v>
      </c>
      <c r="K28" s="41">
        <f t="shared" si="0"/>
        <v>144</v>
      </c>
      <c r="L28" s="42" t="str">
        <f t="shared" si="1"/>
        <v>OK</v>
      </c>
      <c r="M28" s="18">
        <v>0</v>
      </c>
      <c r="N28" s="18">
        <v>0</v>
      </c>
      <c r="O28" s="18">
        <v>0</v>
      </c>
      <c r="P28" s="18">
        <v>0</v>
      </c>
      <c r="Q28" s="18">
        <v>0</v>
      </c>
      <c r="R28" s="18">
        <v>96</v>
      </c>
      <c r="S28" s="18">
        <v>0</v>
      </c>
      <c r="T28" s="18">
        <v>0</v>
      </c>
      <c r="U28" s="18">
        <v>0</v>
      </c>
      <c r="V28" s="18">
        <v>0</v>
      </c>
      <c r="W28" s="18">
        <v>0</v>
      </c>
      <c r="X28" s="18">
        <v>0</v>
      </c>
      <c r="Y28" s="18">
        <v>0</v>
      </c>
      <c r="Z28" s="18">
        <v>0</v>
      </c>
      <c r="AA28" s="18">
        <v>0</v>
      </c>
      <c r="AB28" s="18">
        <v>0</v>
      </c>
      <c r="AC28" s="18">
        <v>0</v>
      </c>
      <c r="AD28" s="18">
        <v>0</v>
      </c>
      <c r="AE28" s="18">
        <v>0</v>
      </c>
      <c r="AF28" s="18">
        <v>0</v>
      </c>
      <c r="AG28" s="18">
        <v>0</v>
      </c>
      <c r="AH28" s="18">
        <v>0</v>
      </c>
      <c r="AI28" s="18">
        <v>0</v>
      </c>
      <c r="AJ28" s="18">
        <v>72</v>
      </c>
      <c r="AK28" s="18">
        <v>0</v>
      </c>
      <c r="AL28" s="18">
        <v>0</v>
      </c>
      <c r="AM28" s="18">
        <v>0</v>
      </c>
      <c r="AN28" s="18">
        <v>0</v>
      </c>
      <c r="AO28" s="18">
        <v>0</v>
      </c>
      <c r="AP28" s="18">
        <v>0</v>
      </c>
      <c r="AQ28" s="18"/>
      <c r="AR28" s="18"/>
      <c r="AS28" s="18"/>
      <c r="AT28" s="18">
        <v>48</v>
      </c>
      <c r="AU28" s="18"/>
      <c r="AV28" s="18"/>
      <c r="AW28" s="18"/>
      <c r="AX28" s="18"/>
    </row>
    <row r="29" spans="1:50" ht="45" x14ac:dyDescent="0.25">
      <c r="A29" s="153" t="s">
        <v>278</v>
      </c>
      <c r="B29" s="145">
        <v>14</v>
      </c>
      <c r="C29" s="87">
        <v>26</v>
      </c>
      <c r="D29" s="98" t="s">
        <v>315</v>
      </c>
      <c r="E29" s="84" t="s">
        <v>163</v>
      </c>
      <c r="F29" s="85" t="s">
        <v>30</v>
      </c>
      <c r="G29" s="85" t="s">
        <v>84</v>
      </c>
      <c r="H29" s="85" t="s">
        <v>50</v>
      </c>
      <c r="I29" s="86">
        <v>35.549999999999997</v>
      </c>
      <c r="J29" s="74">
        <v>15</v>
      </c>
      <c r="K29" s="41">
        <f t="shared" si="0"/>
        <v>15</v>
      </c>
      <c r="L29" s="42" t="str">
        <f t="shared" si="1"/>
        <v>OK</v>
      </c>
      <c r="M29" s="18">
        <v>0</v>
      </c>
      <c r="N29" s="18">
        <v>0</v>
      </c>
      <c r="O29" s="18">
        <v>0</v>
      </c>
      <c r="P29" s="18">
        <v>0</v>
      </c>
      <c r="Q29" s="18">
        <v>0</v>
      </c>
      <c r="R29" s="18">
        <v>0</v>
      </c>
      <c r="S29" s="18">
        <v>0</v>
      </c>
      <c r="T29" s="18">
        <v>0</v>
      </c>
      <c r="U29" s="18">
        <v>0</v>
      </c>
      <c r="V29" s="18">
        <v>0</v>
      </c>
      <c r="W29" s="18">
        <v>0</v>
      </c>
      <c r="X29" s="18">
        <v>0</v>
      </c>
      <c r="Y29" s="18">
        <v>0</v>
      </c>
      <c r="Z29" s="18">
        <v>0</v>
      </c>
      <c r="AA29" s="18">
        <v>0</v>
      </c>
      <c r="AB29" s="18">
        <v>0</v>
      </c>
      <c r="AC29" s="18">
        <v>0</v>
      </c>
      <c r="AD29" s="18">
        <v>0</v>
      </c>
      <c r="AE29" s="18">
        <v>0</v>
      </c>
      <c r="AF29" s="18">
        <v>0</v>
      </c>
      <c r="AG29" s="18">
        <v>0</v>
      </c>
      <c r="AH29" s="18">
        <v>0</v>
      </c>
      <c r="AI29" s="18">
        <v>0</v>
      </c>
      <c r="AJ29" s="18">
        <v>0</v>
      </c>
      <c r="AK29" s="18">
        <v>0</v>
      </c>
      <c r="AL29" s="18">
        <v>0</v>
      </c>
      <c r="AM29" s="18">
        <v>0</v>
      </c>
      <c r="AN29" s="18">
        <v>0</v>
      </c>
      <c r="AO29" s="18">
        <v>0</v>
      </c>
      <c r="AP29" s="18">
        <v>0</v>
      </c>
      <c r="AQ29" s="18"/>
      <c r="AR29" s="18"/>
      <c r="AS29" s="18"/>
      <c r="AT29" s="18"/>
      <c r="AU29" s="18"/>
      <c r="AV29" s="18"/>
      <c r="AW29" s="18"/>
      <c r="AX29" s="18"/>
    </row>
    <row r="30" spans="1:50" ht="45" x14ac:dyDescent="0.25">
      <c r="A30" s="153"/>
      <c r="B30" s="146"/>
      <c r="C30" s="87">
        <v>27</v>
      </c>
      <c r="D30" s="98" t="s">
        <v>316</v>
      </c>
      <c r="E30" s="84" t="s">
        <v>164</v>
      </c>
      <c r="F30" s="85" t="s">
        <v>30</v>
      </c>
      <c r="G30" s="85" t="s">
        <v>84</v>
      </c>
      <c r="H30" s="85" t="s">
        <v>50</v>
      </c>
      <c r="I30" s="86">
        <v>35.549999999999997</v>
      </c>
      <c r="J30" s="74">
        <v>30</v>
      </c>
      <c r="K30" s="41">
        <f t="shared" si="0"/>
        <v>30</v>
      </c>
      <c r="L30" s="42" t="str">
        <f t="shared" si="1"/>
        <v>OK</v>
      </c>
      <c r="M30" s="18">
        <v>0</v>
      </c>
      <c r="N30" s="18">
        <v>0</v>
      </c>
      <c r="O30" s="18">
        <v>0</v>
      </c>
      <c r="P30" s="18">
        <v>0</v>
      </c>
      <c r="Q30" s="18">
        <v>0</v>
      </c>
      <c r="R30" s="18">
        <v>0</v>
      </c>
      <c r="S30" s="18">
        <v>0</v>
      </c>
      <c r="T30" s="18">
        <v>0</v>
      </c>
      <c r="U30" s="18">
        <v>0</v>
      </c>
      <c r="V30" s="18">
        <v>0</v>
      </c>
      <c r="W30" s="18">
        <v>0</v>
      </c>
      <c r="X30" s="18">
        <v>0</v>
      </c>
      <c r="Y30" s="18">
        <v>0</v>
      </c>
      <c r="Z30" s="18">
        <v>0</v>
      </c>
      <c r="AA30" s="18">
        <v>0</v>
      </c>
      <c r="AB30" s="18">
        <v>0</v>
      </c>
      <c r="AC30" s="18">
        <v>0</v>
      </c>
      <c r="AD30" s="18">
        <v>0</v>
      </c>
      <c r="AE30" s="18">
        <v>0</v>
      </c>
      <c r="AF30" s="18">
        <v>0</v>
      </c>
      <c r="AG30" s="18">
        <v>0</v>
      </c>
      <c r="AH30" s="18">
        <v>0</v>
      </c>
      <c r="AI30" s="18">
        <v>0</v>
      </c>
      <c r="AJ30" s="18">
        <v>0</v>
      </c>
      <c r="AK30" s="18">
        <v>0</v>
      </c>
      <c r="AL30" s="18">
        <v>0</v>
      </c>
      <c r="AM30" s="18">
        <v>0</v>
      </c>
      <c r="AN30" s="18">
        <v>0</v>
      </c>
      <c r="AO30" s="18">
        <v>0</v>
      </c>
      <c r="AP30" s="18">
        <v>0</v>
      </c>
      <c r="AQ30" s="18"/>
      <c r="AR30" s="18"/>
      <c r="AS30" s="18"/>
      <c r="AT30" s="18"/>
      <c r="AU30" s="18"/>
      <c r="AV30" s="18"/>
      <c r="AW30" s="18"/>
      <c r="AX30" s="18"/>
    </row>
    <row r="31" spans="1:50" ht="45" x14ac:dyDescent="0.25">
      <c r="A31" s="153"/>
      <c r="B31" s="146"/>
      <c r="C31" s="82">
        <v>28</v>
      </c>
      <c r="D31" s="98" t="s">
        <v>317</v>
      </c>
      <c r="E31" s="84" t="s">
        <v>165</v>
      </c>
      <c r="F31" s="85" t="s">
        <v>30</v>
      </c>
      <c r="G31" s="85" t="s">
        <v>84</v>
      </c>
      <c r="H31" s="85" t="s">
        <v>50</v>
      </c>
      <c r="I31" s="86">
        <v>35.549999999999997</v>
      </c>
      <c r="J31" s="74">
        <v>10</v>
      </c>
      <c r="K31" s="41">
        <f t="shared" si="0"/>
        <v>10</v>
      </c>
      <c r="L31" s="42" t="str">
        <f t="shared" si="1"/>
        <v>OK</v>
      </c>
      <c r="M31" s="18">
        <v>0</v>
      </c>
      <c r="N31" s="18">
        <v>0</v>
      </c>
      <c r="O31" s="18">
        <v>0</v>
      </c>
      <c r="P31" s="18">
        <v>0</v>
      </c>
      <c r="Q31" s="18">
        <v>0</v>
      </c>
      <c r="R31" s="18">
        <v>0</v>
      </c>
      <c r="S31" s="18">
        <v>0</v>
      </c>
      <c r="T31" s="18">
        <v>0</v>
      </c>
      <c r="U31" s="18">
        <v>0</v>
      </c>
      <c r="V31" s="18">
        <v>0</v>
      </c>
      <c r="W31" s="18">
        <v>0</v>
      </c>
      <c r="X31" s="18">
        <v>0</v>
      </c>
      <c r="Y31" s="18">
        <v>0</v>
      </c>
      <c r="Z31" s="18">
        <v>0</v>
      </c>
      <c r="AA31" s="18">
        <v>0</v>
      </c>
      <c r="AB31" s="18">
        <v>0</v>
      </c>
      <c r="AC31" s="18">
        <v>0</v>
      </c>
      <c r="AD31" s="18">
        <v>0</v>
      </c>
      <c r="AE31" s="18">
        <v>0</v>
      </c>
      <c r="AF31" s="18">
        <v>0</v>
      </c>
      <c r="AG31" s="18">
        <v>0</v>
      </c>
      <c r="AH31" s="18">
        <v>0</v>
      </c>
      <c r="AI31" s="18">
        <v>0</v>
      </c>
      <c r="AJ31" s="18">
        <v>0</v>
      </c>
      <c r="AK31" s="18">
        <v>0</v>
      </c>
      <c r="AL31" s="18">
        <v>0</v>
      </c>
      <c r="AM31" s="18">
        <v>0</v>
      </c>
      <c r="AN31" s="18">
        <v>0</v>
      </c>
      <c r="AO31" s="18">
        <v>0</v>
      </c>
      <c r="AP31" s="18">
        <v>0</v>
      </c>
      <c r="AQ31" s="18"/>
      <c r="AR31" s="18"/>
      <c r="AS31" s="18"/>
      <c r="AT31" s="18"/>
      <c r="AU31" s="18"/>
      <c r="AV31" s="18"/>
      <c r="AW31" s="18"/>
      <c r="AX31" s="18"/>
    </row>
    <row r="32" spans="1:50" ht="30" x14ac:dyDescent="0.25">
      <c r="A32" s="153"/>
      <c r="B32" s="146"/>
      <c r="C32" s="87">
        <v>29</v>
      </c>
      <c r="D32" s="98" t="s">
        <v>318</v>
      </c>
      <c r="E32" s="84" t="s">
        <v>166</v>
      </c>
      <c r="F32" s="85" t="s">
        <v>30</v>
      </c>
      <c r="G32" s="85" t="s">
        <v>84</v>
      </c>
      <c r="H32" s="85" t="s">
        <v>50</v>
      </c>
      <c r="I32" s="86">
        <v>81.96</v>
      </c>
      <c r="J32" s="74">
        <v>2</v>
      </c>
      <c r="K32" s="41">
        <f t="shared" si="0"/>
        <v>2</v>
      </c>
      <c r="L32" s="42" t="str">
        <f t="shared" si="1"/>
        <v>OK</v>
      </c>
      <c r="M32" s="18">
        <v>0</v>
      </c>
      <c r="N32" s="18">
        <v>0</v>
      </c>
      <c r="O32" s="18">
        <v>0</v>
      </c>
      <c r="P32" s="18">
        <v>0</v>
      </c>
      <c r="Q32" s="18">
        <v>0</v>
      </c>
      <c r="R32" s="18">
        <v>0</v>
      </c>
      <c r="S32" s="18">
        <v>0</v>
      </c>
      <c r="T32" s="18">
        <v>0</v>
      </c>
      <c r="U32" s="18">
        <v>0</v>
      </c>
      <c r="V32" s="18">
        <v>0</v>
      </c>
      <c r="W32" s="18">
        <v>0</v>
      </c>
      <c r="X32" s="18">
        <v>0</v>
      </c>
      <c r="Y32" s="18">
        <v>0</v>
      </c>
      <c r="Z32" s="18">
        <v>0</v>
      </c>
      <c r="AA32" s="18">
        <v>0</v>
      </c>
      <c r="AB32" s="18">
        <v>0</v>
      </c>
      <c r="AC32" s="18">
        <v>0</v>
      </c>
      <c r="AD32" s="18">
        <v>0</v>
      </c>
      <c r="AE32" s="18">
        <v>0</v>
      </c>
      <c r="AF32" s="18">
        <v>0</v>
      </c>
      <c r="AG32" s="18">
        <v>0</v>
      </c>
      <c r="AH32" s="18">
        <v>0</v>
      </c>
      <c r="AI32" s="18">
        <v>0</v>
      </c>
      <c r="AJ32" s="18">
        <v>0</v>
      </c>
      <c r="AK32" s="18">
        <v>0</v>
      </c>
      <c r="AL32" s="18">
        <v>0</v>
      </c>
      <c r="AM32" s="18">
        <v>0</v>
      </c>
      <c r="AN32" s="18">
        <v>0</v>
      </c>
      <c r="AO32" s="18">
        <v>0</v>
      </c>
      <c r="AP32" s="18">
        <v>0</v>
      </c>
      <c r="AQ32" s="18"/>
      <c r="AR32" s="18"/>
      <c r="AS32" s="18"/>
      <c r="AT32" s="18"/>
      <c r="AU32" s="18"/>
      <c r="AV32" s="18"/>
      <c r="AW32" s="18"/>
      <c r="AX32" s="18"/>
    </row>
    <row r="33" spans="1:50" ht="45" x14ac:dyDescent="0.25">
      <c r="A33" s="153"/>
      <c r="B33" s="146"/>
      <c r="C33" s="87">
        <v>30</v>
      </c>
      <c r="D33" s="98" t="s">
        <v>319</v>
      </c>
      <c r="E33" s="84" t="s">
        <v>167</v>
      </c>
      <c r="F33" s="85" t="s">
        <v>30</v>
      </c>
      <c r="G33" s="85" t="s">
        <v>84</v>
      </c>
      <c r="H33" s="85" t="s">
        <v>50</v>
      </c>
      <c r="I33" s="86">
        <v>55.33</v>
      </c>
      <c r="J33" s="74"/>
      <c r="K33" s="41">
        <f t="shared" si="0"/>
        <v>0</v>
      </c>
      <c r="L33" s="42" t="str">
        <f t="shared" si="1"/>
        <v>OK</v>
      </c>
      <c r="M33" s="18">
        <v>0</v>
      </c>
      <c r="N33" s="18">
        <v>0</v>
      </c>
      <c r="O33" s="18">
        <v>0</v>
      </c>
      <c r="P33" s="18">
        <v>0</v>
      </c>
      <c r="Q33" s="18">
        <v>0</v>
      </c>
      <c r="R33" s="18">
        <v>0</v>
      </c>
      <c r="S33" s="18">
        <v>0</v>
      </c>
      <c r="T33" s="18">
        <v>0</v>
      </c>
      <c r="U33" s="18">
        <v>0</v>
      </c>
      <c r="V33" s="18">
        <v>0</v>
      </c>
      <c r="W33" s="18">
        <v>0</v>
      </c>
      <c r="X33" s="18">
        <v>0</v>
      </c>
      <c r="Y33" s="18">
        <v>0</v>
      </c>
      <c r="Z33" s="18">
        <v>0</v>
      </c>
      <c r="AA33" s="18">
        <v>0</v>
      </c>
      <c r="AB33" s="18">
        <v>0</v>
      </c>
      <c r="AC33" s="18">
        <v>0</v>
      </c>
      <c r="AD33" s="18">
        <v>0</v>
      </c>
      <c r="AE33" s="18">
        <v>0</v>
      </c>
      <c r="AF33" s="18">
        <v>0</v>
      </c>
      <c r="AG33" s="18">
        <v>0</v>
      </c>
      <c r="AH33" s="18">
        <v>0</v>
      </c>
      <c r="AI33" s="18">
        <v>0</v>
      </c>
      <c r="AJ33" s="18">
        <v>0</v>
      </c>
      <c r="AK33" s="18">
        <v>0</v>
      </c>
      <c r="AL33" s="18">
        <v>0</v>
      </c>
      <c r="AM33" s="18">
        <v>0</v>
      </c>
      <c r="AN33" s="18">
        <v>0</v>
      </c>
      <c r="AO33" s="18">
        <v>0</v>
      </c>
      <c r="AP33" s="18">
        <v>0</v>
      </c>
      <c r="AQ33" s="18"/>
      <c r="AR33" s="18"/>
      <c r="AS33" s="18"/>
      <c r="AT33" s="18"/>
      <c r="AU33" s="18"/>
      <c r="AV33" s="18"/>
      <c r="AW33" s="18"/>
      <c r="AX33" s="18"/>
    </row>
    <row r="34" spans="1:50" ht="45" x14ac:dyDescent="0.25">
      <c r="A34" s="153"/>
      <c r="B34" s="146"/>
      <c r="C34" s="82">
        <v>31</v>
      </c>
      <c r="D34" s="98" t="s">
        <v>320</v>
      </c>
      <c r="E34" s="84" t="s">
        <v>168</v>
      </c>
      <c r="F34" s="85" t="s">
        <v>30</v>
      </c>
      <c r="G34" s="85" t="s">
        <v>84</v>
      </c>
      <c r="H34" s="85" t="s">
        <v>50</v>
      </c>
      <c r="I34" s="86">
        <v>19.16</v>
      </c>
      <c r="J34" s="74"/>
      <c r="K34" s="41">
        <f t="shared" si="0"/>
        <v>0</v>
      </c>
      <c r="L34" s="42" t="str">
        <f t="shared" si="1"/>
        <v>OK</v>
      </c>
      <c r="M34" s="18">
        <v>0</v>
      </c>
      <c r="N34" s="18">
        <v>0</v>
      </c>
      <c r="O34" s="18">
        <v>0</v>
      </c>
      <c r="P34" s="18">
        <v>0</v>
      </c>
      <c r="Q34" s="18">
        <v>0</v>
      </c>
      <c r="R34" s="18">
        <v>0</v>
      </c>
      <c r="S34" s="18">
        <v>0</v>
      </c>
      <c r="T34" s="18">
        <v>0</v>
      </c>
      <c r="U34" s="18">
        <v>0</v>
      </c>
      <c r="V34" s="18">
        <v>0</v>
      </c>
      <c r="W34" s="18">
        <v>0</v>
      </c>
      <c r="X34" s="18">
        <v>0</v>
      </c>
      <c r="Y34" s="18">
        <v>0</v>
      </c>
      <c r="Z34" s="18">
        <v>0</v>
      </c>
      <c r="AA34" s="18">
        <v>0</v>
      </c>
      <c r="AB34" s="18">
        <v>0</v>
      </c>
      <c r="AC34" s="18">
        <v>0</v>
      </c>
      <c r="AD34" s="18">
        <v>0</v>
      </c>
      <c r="AE34" s="18">
        <v>0</v>
      </c>
      <c r="AF34" s="18">
        <v>0</v>
      </c>
      <c r="AG34" s="18">
        <v>0</v>
      </c>
      <c r="AH34" s="18">
        <v>0</v>
      </c>
      <c r="AI34" s="18">
        <v>0</v>
      </c>
      <c r="AJ34" s="18">
        <v>0</v>
      </c>
      <c r="AK34" s="18">
        <v>0</v>
      </c>
      <c r="AL34" s="18">
        <v>0</v>
      </c>
      <c r="AM34" s="18">
        <v>0</v>
      </c>
      <c r="AN34" s="18">
        <v>0</v>
      </c>
      <c r="AO34" s="18">
        <v>0</v>
      </c>
      <c r="AP34" s="18">
        <v>0</v>
      </c>
      <c r="AQ34" s="18"/>
      <c r="AR34" s="18"/>
      <c r="AS34" s="18"/>
      <c r="AT34" s="18"/>
      <c r="AU34" s="18"/>
      <c r="AV34" s="18"/>
      <c r="AW34" s="18"/>
      <c r="AX34" s="18"/>
    </row>
    <row r="35" spans="1:50" ht="30" x14ac:dyDescent="0.25">
      <c r="A35" s="153"/>
      <c r="B35" s="146"/>
      <c r="C35" s="87">
        <v>32</v>
      </c>
      <c r="D35" s="98" t="s">
        <v>433</v>
      </c>
      <c r="E35" s="84" t="s">
        <v>169</v>
      </c>
      <c r="F35" s="99" t="s">
        <v>30</v>
      </c>
      <c r="G35" s="85" t="s">
        <v>84</v>
      </c>
      <c r="H35" s="85" t="s">
        <v>50</v>
      </c>
      <c r="I35" s="86">
        <v>19.16</v>
      </c>
      <c r="J35" s="74"/>
      <c r="K35" s="41">
        <f t="shared" si="0"/>
        <v>0</v>
      </c>
      <c r="L35" s="42" t="str">
        <f t="shared" si="1"/>
        <v>OK</v>
      </c>
      <c r="M35" s="18">
        <v>0</v>
      </c>
      <c r="N35" s="18">
        <v>0</v>
      </c>
      <c r="O35" s="18">
        <v>0</v>
      </c>
      <c r="P35" s="18">
        <v>0</v>
      </c>
      <c r="Q35" s="18">
        <v>0</v>
      </c>
      <c r="R35" s="18">
        <v>0</v>
      </c>
      <c r="S35" s="18">
        <v>0</v>
      </c>
      <c r="T35" s="18">
        <v>0</v>
      </c>
      <c r="U35" s="18">
        <v>0</v>
      </c>
      <c r="V35" s="18">
        <v>0</v>
      </c>
      <c r="W35" s="18">
        <v>0</v>
      </c>
      <c r="X35" s="18">
        <v>0</v>
      </c>
      <c r="Y35" s="18">
        <v>0</v>
      </c>
      <c r="Z35" s="18">
        <v>0</v>
      </c>
      <c r="AA35" s="18">
        <v>0</v>
      </c>
      <c r="AB35" s="18">
        <v>0</v>
      </c>
      <c r="AC35" s="18">
        <v>0</v>
      </c>
      <c r="AD35" s="18">
        <v>0</v>
      </c>
      <c r="AE35" s="18">
        <v>0</v>
      </c>
      <c r="AF35" s="18">
        <v>0</v>
      </c>
      <c r="AG35" s="18">
        <v>0</v>
      </c>
      <c r="AH35" s="18">
        <v>0</v>
      </c>
      <c r="AI35" s="18">
        <v>0</v>
      </c>
      <c r="AJ35" s="18">
        <v>0</v>
      </c>
      <c r="AK35" s="18">
        <v>0</v>
      </c>
      <c r="AL35" s="18">
        <v>0</v>
      </c>
      <c r="AM35" s="18">
        <v>0</v>
      </c>
      <c r="AN35" s="18">
        <v>0</v>
      </c>
      <c r="AO35" s="18">
        <v>0</v>
      </c>
      <c r="AP35" s="18">
        <v>0</v>
      </c>
      <c r="AQ35" s="18"/>
      <c r="AR35" s="18"/>
      <c r="AS35" s="18"/>
      <c r="AT35" s="18"/>
      <c r="AU35" s="18"/>
      <c r="AV35" s="18"/>
      <c r="AW35" s="18"/>
      <c r="AX35" s="18"/>
    </row>
    <row r="36" spans="1:50" ht="45" x14ac:dyDescent="0.25">
      <c r="A36" s="153"/>
      <c r="B36" s="147"/>
      <c r="C36" s="87">
        <v>33</v>
      </c>
      <c r="D36" s="98" t="s">
        <v>321</v>
      </c>
      <c r="E36" s="84" t="s">
        <v>166</v>
      </c>
      <c r="F36" s="85" t="s">
        <v>30</v>
      </c>
      <c r="G36" s="85" t="s">
        <v>84</v>
      </c>
      <c r="H36" s="85" t="s">
        <v>50</v>
      </c>
      <c r="I36" s="86">
        <v>65.760000000000005</v>
      </c>
      <c r="J36" s="74"/>
      <c r="K36" s="41">
        <f t="shared" si="0"/>
        <v>0</v>
      </c>
      <c r="L36" s="42" t="str">
        <f t="shared" si="1"/>
        <v>OK</v>
      </c>
      <c r="M36" s="18">
        <v>0</v>
      </c>
      <c r="N36" s="18">
        <v>0</v>
      </c>
      <c r="O36" s="18">
        <v>0</v>
      </c>
      <c r="P36" s="18">
        <v>0</v>
      </c>
      <c r="Q36" s="18">
        <v>0</v>
      </c>
      <c r="R36" s="18">
        <v>0</v>
      </c>
      <c r="S36" s="18">
        <v>0</v>
      </c>
      <c r="T36" s="18">
        <v>0</v>
      </c>
      <c r="U36" s="18">
        <v>0</v>
      </c>
      <c r="V36" s="18">
        <v>0</v>
      </c>
      <c r="W36" s="18">
        <v>0</v>
      </c>
      <c r="X36" s="18">
        <v>0</v>
      </c>
      <c r="Y36" s="18">
        <v>0</v>
      </c>
      <c r="Z36" s="18">
        <v>0</v>
      </c>
      <c r="AA36" s="18">
        <v>0</v>
      </c>
      <c r="AB36" s="18">
        <v>0</v>
      </c>
      <c r="AC36" s="18">
        <v>0</v>
      </c>
      <c r="AD36" s="18">
        <v>0</v>
      </c>
      <c r="AE36" s="18">
        <v>0</v>
      </c>
      <c r="AF36" s="18">
        <v>0</v>
      </c>
      <c r="AG36" s="18">
        <v>0</v>
      </c>
      <c r="AH36" s="18">
        <v>0</v>
      </c>
      <c r="AI36" s="18">
        <v>0</v>
      </c>
      <c r="AJ36" s="18">
        <v>0</v>
      </c>
      <c r="AK36" s="18">
        <v>0</v>
      </c>
      <c r="AL36" s="18">
        <v>0</v>
      </c>
      <c r="AM36" s="18">
        <v>0</v>
      </c>
      <c r="AN36" s="18">
        <v>0</v>
      </c>
      <c r="AO36" s="18">
        <v>0</v>
      </c>
      <c r="AP36" s="18">
        <v>0</v>
      </c>
      <c r="AQ36" s="18"/>
      <c r="AR36" s="18"/>
      <c r="AS36" s="18"/>
      <c r="AT36" s="18"/>
      <c r="AU36" s="18"/>
      <c r="AV36" s="18"/>
      <c r="AW36" s="18"/>
      <c r="AX36" s="18"/>
    </row>
    <row r="37" spans="1:50" ht="60" x14ac:dyDescent="0.25">
      <c r="A37" s="152" t="s">
        <v>279</v>
      </c>
      <c r="B37" s="148">
        <v>15</v>
      </c>
      <c r="C37" s="88">
        <v>34</v>
      </c>
      <c r="D37" s="89" t="s">
        <v>322</v>
      </c>
      <c r="E37" s="90" t="s">
        <v>170</v>
      </c>
      <c r="F37" s="20" t="s">
        <v>30</v>
      </c>
      <c r="G37" s="20" t="s">
        <v>49</v>
      </c>
      <c r="H37" s="20" t="s">
        <v>50</v>
      </c>
      <c r="I37" s="91">
        <v>6.05</v>
      </c>
      <c r="J37" s="74">
        <v>15</v>
      </c>
      <c r="K37" s="41">
        <f t="shared" si="0"/>
        <v>15</v>
      </c>
      <c r="L37" s="42" t="str">
        <f t="shared" si="1"/>
        <v>OK</v>
      </c>
      <c r="M37" s="18">
        <v>0</v>
      </c>
      <c r="N37" s="18">
        <v>0</v>
      </c>
      <c r="O37" s="18">
        <v>0</v>
      </c>
      <c r="P37" s="18">
        <v>0</v>
      </c>
      <c r="Q37" s="18">
        <v>0</v>
      </c>
      <c r="R37" s="18">
        <v>0</v>
      </c>
      <c r="S37" s="18">
        <v>0</v>
      </c>
      <c r="T37" s="18">
        <v>0</v>
      </c>
      <c r="U37" s="18">
        <v>0</v>
      </c>
      <c r="V37" s="18">
        <v>0</v>
      </c>
      <c r="W37" s="18">
        <v>0</v>
      </c>
      <c r="X37" s="18">
        <v>0</v>
      </c>
      <c r="Y37" s="18">
        <v>0</v>
      </c>
      <c r="Z37" s="18">
        <v>0</v>
      </c>
      <c r="AA37" s="18">
        <v>0</v>
      </c>
      <c r="AB37" s="18">
        <v>0</v>
      </c>
      <c r="AC37" s="18">
        <v>0</v>
      </c>
      <c r="AD37" s="18">
        <v>0</v>
      </c>
      <c r="AE37" s="18">
        <v>0</v>
      </c>
      <c r="AF37" s="18">
        <v>0</v>
      </c>
      <c r="AG37" s="18">
        <v>0</v>
      </c>
      <c r="AH37" s="18">
        <v>0</v>
      </c>
      <c r="AI37" s="18">
        <v>0</v>
      </c>
      <c r="AJ37" s="18">
        <v>0</v>
      </c>
      <c r="AK37" s="18">
        <v>0</v>
      </c>
      <c r="AL37" s="18">
        <v>0</v>
      </c>
      <c r="AM37" s="18">
        <v>0</v>
      </c>
      <c r="AN37" s="18">
        <v>0</v>
      </c>
      <c r="AO37" s="18">
        <v>0</v>
      </c>
      <c r="AP37" s="18">
        <v>0</v>
      </c>
      <c r="AQ37" s="18"/>
      <c r="AR37" s="18"/>
      <c r="AS37" s="18"/>
      <c r="AT37" s="18"/>
      <c r="AU37" s="18"/>
      <c r="AV37" s="18"/>
      <c r="AW37" s="18"/>
      <c r="AX37" s="18"/>
    </row>
    <row r="38" spans="1:50" ht="45" x14ac:dyDescent="0.25">
      <c r="A38" s="152"/>
      <c r="B38" s="149"/>
      <c r="C38" s="92">
        <v>35</v>
      </c>
      <c r="D38" s="89" t="s">
        <v>323</v>
      </c>
      <c r="E38" s="90" t="s">
        <v>171</v>
      </c>
      <c r="F38" s="20" t="s">
        <v>30</v>
      </c>
      <c r="G38" s="20" t="s">
        <v>85</v>
      </c>
      <c r="H38" s="20" t="s">
        <v>50</v>
      </c>
      <c r="I38" s="91">
        <v>6.33</v>
      </c>
      <c r="J38" s="74">
        <v>10</v>
      </c>
      <c r="K38" s="41">
        <f t="shared" si="0"/>
        <v>10</v>
      </c>
      <c r="L38" s="42" t="str">
        <f t="shared" si="1"/>
        <v>OK</v>
      </c>
      <c r="M38" s="18">
        <v>0</v>
      </c>
      <c r="N38" s="18">
        <v>0</v>
      </c>
      <c r="O38" s="18">
        <v>0</v>
      </c>
      <c r="P38" s="18">
        <v>0</v>
      </c>
      <c r="Q38" s="18">
        <v>0</v>
      </c>
      <c r="R38" s="18">
        <v>0</v>
      </c>
      <c r="S38" s="18">
        <v>0</v>
      </c>
      <c r="T38" s="18">
        <v>0</v>
      </c>
      <c r="U38" s="18">
        <v>0</v>
      </c>
      <c r="V38" s="18">
        <v>0</v>
      </c>
      <c r="W38" s="18">
        <v>0</v>
      </c>
      <c r="X38" s="18">
        <v>0</v>
      </c>
      <c r="Y38" s="18">
        <v>0</v>
      </c>
      <c r="Z38" s="18">
        <v>0</v>
      </c>
      <c r="AA38" s="18">
        <v>0</v>
      </c>
      <c r="AB38" s="18">
        <v>0</v>
      </c>
      <c r="AC38" s="18">
        <v>0</v>
      </c>
      <c r="AD38" s="18">
        <v>0</v>
      </c>
      <c r="AE38" s="18">
        <v>0</v>
      </c>
      <c r="AF38" s="18">
        <v>0</v>
      </c>
      <c r="AG38" s="18">
        <v>0</v>
      </c>
      <c r="AH38" s="18">
        <v>0</v>
      </c>
      <c r="AI38" s="18">
        <v>0</v>
      </c>
      <c r="AJ38" s="18">
        <v>0</v>
      </c>
      <c r="AK38" s="18">
        <v>0</v>
      </c>
      <c r="AL38" s="18">
        <v>0</v>
      </c>
      <c r="AM38" s="18">
        <v>0</v>
      </c>
      <c r="AN38" s="18">
        <v>0</v>
      </c>
      <c r="AO38" s="18">
        <v>0</v>
      </c>
      <c r="AP38" s="18">
        <v>0</v>
      </c>
      <c r="AQ38" s="18"/>
      <c r="AR38" s="18"/>
      <c r="AS38" s="18"/>
      <c r="AT38" s="18"/>
      <c r="AU38" s="18"/>
      <c r="AV38" s="18"/>
      <c r="AW38" s="18"/>
      <c r="AX38" s="18"/>
    </row>
    <row r="39" spans="1:50" ht="30" x14ac:dyDescent="0.25">
      <c r="A39" s="152"/>
      <c r="B39" s="149"/>
      <c r="C39" s="92">
        <v>36</v>
      </c>
      <c r="D39" s="50" t="s">
        <v>324</v>
      </c>
      <c r="E39" s="90" t="s">
        <v>172</v>
      </c>
      <c r="F39" s="20" t="s">
        <v>30</v>
      </c>
      <c r="G39" s="20" t="s">
        <v>86</v>
      </c>
      <c r="H39" s="20" t="s">
        <v>50</v>
      </c>
      <c r="I39" s="91">
        <v>10.45</v>
      </c>
      <c r="J39" s="74">
        <v>10</v>
      </c>
      <c r="K39" s="41">
        <f t="shared" si="0"/>
        <v>10</v>
      </c>
      <c r="L39" s="42" t="str">
        <f t="shared" si="1"/>
        <v>OK</v>
      </c>
      <c r="M39" s="18">
        <v>0</v>
      </c>
      <c r="N39" s="18">
        <v>0</v>
      </c>
      <c r="O39" s="18">
        <v>0</v>
      </c>
      <c r="P39" s="18">
        <v>0</v>
      </c>
      <c r="Q39" s="18">
        <v>0</v>
      </c>
      <c r="R39" s="18">
        <v>0</v>
      </c>
      <c r="S39" s="18">
        <v>0</v>
      </c>
      <c r="T39" s="18">
        <v>0</v>
      </c>
      <c r="U39" s="18">
        <v>0</v>
      </c>
      <c r="V39" s="18">
        <v>0</v>
      </c>
      <c r="W39" s="18">
        <v>0</v>
      </c>
      <c r="X39" s="18">
        <v>0</v>
      </c>
      <c r="Y39" s="18">
        <v>0</v>
      </c>
      <c r="Z39" s="18">
        <v>0</v>
      </c>
      <c r="AA39" s="18">
        <v>0</v>
      </c>
      <c r="AB39" s="18">
        <v>0</v>
      </c>
      <c r="AC39" s="18">
        <v>0</v>
      </c>
      <c r="AD39" s="18">
        <v>0</v>
      </c>
      <c r="AE39" s="18">
        <v>0</v>
      </c>
      <c r="AF39" s="18">
        <v>0</v>
      </c>
      <c r="AG39" s="18">
        <v>0</v>
      </c>
      <c r="AH39" s="18">
        <v>0</v>
      </c>
      <c r="AI39" s="18">
        <v>0</v>
      </c>
      <c r="AJ39" s="18">
        <v>0</v>
      </c>
      <c r="AK39" s="18">
        <v>0</v>
      </c>
      <c r="AL39" s="18">
        <v>0</v>
      </c>
      <c r="AM39" s="18">
        <v>0</v>
      </c>
      <c r="AN39" s="18">
        <v>0</v>
      </c>
      <c r="AO39" s="18">
        <v>0</v>
      </c>
      <c r="AP39" s="18">
        <v>0</v>
      </c>
      <c r="AQ39" s="18"/>
      <c r="AR39" s="18"/>
      <c r="AS39" s="18"/>
      <c r="AT39" s="18"/>
      <c r="AU39" s="18"/>
      <c r="AV39" s="18"/>
      <c r="AW39" s="18"/>
      <c r="AX39" s="18"/>
    </row>
    <row r="40" spans="1:50" ht="45" x14ac:dyDescent="0.25">
      <c r="A40" s="152"/>
      <c r="B40" s="149"/>
      <c r="C40" s="88">
        <v>37</v>
      </c>
      <c r="D40" s="50" t="s">
        <v>325</v>
      </c>
      <c r="E40" s="90" t="s">
        <v>173</v>
      </c>
      <c r="F40" s="20" t="s">
        <v>30</v>
      </c>
      <c r="G40" s="20" t="s">
        <v>87</v>
      </c>
      <c r="H40" s="20" t="s">
        <v>50</v>
      </c>
      <c r="I40" s="91">
        <v>27.16</v>
      </c>
      <c r="J40" s="74">
        <v>20</v>
      </c>
      <c r="K40" s="41">
        <f t="shared" si="0"/>
        <v>15</v>
      </c>
      <c r="L40" s="42" t="str">
        <f t="shared" si="1"/>
        <v>OK</v>
      </c>
      <c r="M40" s="18">
        <v>0</v>
      </c>
      <c r="N40" s="18">
        <v>0</v>
      </c>
      <c r="O40" s="18">
        <v>5</v>
      </c>
      <c r="P40" s="18">
        <v>0</v>
      </c>
      <c r="Q40" s="18">
        <v>0</v>
      </c>
      <c r="R40" s="18">
        <v>0</v>
      </c>
      <c r="S40" s="18">
        <v>0</v>
      </c>
      <c r="T40" s="18">
        <v>0</v>
      </c>
      <c r="U40" s="18">
        <v>0</v>
      </c>
      <c r="V40" s="18">
        <v>0</v>
      </c>
      <c r="W40" s="18">
        <v>0</v>
      </c>
      <c r="X40" s="18">
        <v>0</v>
      </c>
      <c r="Y40" s="18">
        <v>0</v>
      </c>
      <c r="Z40" s="18">
        <v>0</v>
      </c>
      <c r="AA40" s="18">
        <v>0</v>
      </c>
      <c r="AB40" s="18">
        <v>0</v>
      </c>
      <c r="AC40" s="18">
        <v>0</v>
      </c>
      <c r="AD40" s="18">
        <v>0</v>
      </c>
      <c r="AE40" s="18">
        <v>0</v>
      </c>
      <c r="AF40" s="18">
        <v>0</v>
      </c>
      <c r="AG40" s="18">
        <v>0</v>
      </c>
      <c r="AH40" s="18">
        <v>0</v>
      </c>
      <c r="AI40" s="18">
        <v>0</v>
      </c>
      <c r="AJ40" s="18">
        <v>0</v>
      </c>
      <c r="AK40" s="18">
        <v>0</v>
      </c>
      <c r="AL40" s="18">
        <v>0</v>
      </c>
      <c r="AM40" s="18">
        <v>0</v>
      </c>
      <c r="AN40" s="18">
        <v>0</v>
      </c>
      <c r="AO40" s="18">
        <v>0</v>
      </c>
      <c r="AP40" s="18">
        <v>0</v>
      </c>
      <c r="AQ40" s="18"/>
      <c r="AR40" s="18"/>
      <c r="AS40" s="18"/>
      <c r="AT40" s="18"/>
      <c r="AU40" s="18"/>
      <c r="AV40" s="18"/>
      <c r="AW40" s="18"/>
      <c r="AX40" s="18"/>
    </row>
    <row r="41" spans="1:50" ht="75" x14ac:dyDescent="0.25">
      <c r="A41" s="152"/>
      <c r="B41" s="149"/>
      <c r="C41" s="92">
        <v>38</v>
      </c>
      <c r="D41" s="89" t="s">
        <v>326</v>
      </c>
      <c r="E41" s="90" t="s">
        <v>174</v>
      </c>
      <c r="F41" s="20" t="s">
        <v>30</v>
      </c>
      <c r="G41" s="20" t="s">
        <v>88</v>
      </c>
      <c r="H41" s="20" t="s">
        <v>50</v>
      </c>
      <c r="I41" s="91">
        <v>1.22</v>
      </c>
      <c r="J41" s="74"/>
      <c r="K41" s="41">
        <f t="shared" si="0"/>
        <v>0</v>
      </c>
      <c r="L41" s="42" t="str">
        <f t="shared" si="1"/>
        <v>OK</v>
      </c>
      <c r="M41" s="18">
        <v>0</v>
      </c>
      <c r="N41" s="18">
        <v>0</v>
      </c>
      <c r="O41" s="18">
        <v>0</v>
      </c>
      <c r="P41" s="18">
        <v>0</v>
      </c>
      <c r="Q41" s="18">
        <v>0</v>
      </c>
      <c r="R41" s="18">
        <v>0</v>
      </c>
      <c r="S41" s="18">
        <v>0</v>
      </c>
      <c r="T41" s="18">
        <v>0</v>
      </c>
      <c r="U41" s="18">
        <v>0</v>
      </c>
      <c r="V41" s="18">
        <v>0</v>
      </c>
      <c r="W41" s="18">
        <v>0</v>
      </c>
      <c r="X41" s="18">
        <v>0</v>
      </c>
      <c r="Y41" s="18">
        <v>0</v>
      </c>
      <c r="Z41" s="18">
        <v>0</v>
      </c>
      <c r="AA41" s="18">
        <v>0</v>
      </c>
      <c r="AB41" s="18">
        <v>0</v>
      </c>
      <c r="AC41" s="18">
        <v>0</v>
      </c>
      <c r="AD41" s="18">
        <v>0</v>
      </c>
      <c r="AE41" s="18">
        <v>0</v>
      </c>
      <c r="AF41" s="18">
        <v>0</v>
      </c>
      <c r="AG41" s="18">
        <v>0</v>
      </c>
      <c r="AH41" s="18">
        <v>0</v>
      </c>
      <c r="AI41" s="18">
        <v>0</v>
      </c>
      <c r="AJ41" s="18">
        <v>0</v>
      </c>
      <c r="AK41" s="18">
        <v>0</v>
      </c>
      <c r="AL41" s="18">
        <v>0</v>
      </c>
      <c r="AM41" s="18">
        <v>0</v>
      </c>
      <c r="AN41" s="18">
        <v>0</v>
      </c>
      <c r="AO41" s="18">
        <v>0</v>
      </c>
      <c r="AP41" s="18">
        <v>0</v>
      </c>
      <c r="AQ41" s="18"/>
      <c r="AR41" s="18"/>
      <c r="AS41" s="18"/>
      <c r="AT41" s="18"/>
      <c r="AU41" s="18"/>
      <c r="AV41" s="18"/>
      <c r="AW41" s="18"/>
      <c r="AX41" s="18"/>
    </row>
    <row r="42" spans="1:50" ht="90" x14ac:dyDescent="0.25">
      <c r="A42" s="152"/>
      <c r="B42" s="149"/>
      <c r="C42" s="92">
        <v>39</v>
      </c>
      <c r="D42" s="89" t="s">
        <v>327</v>
      </c>
      <c r="E42" s="90" t="s">
        <v>175</v>
      </c>
      <c r="F42" s="20" t="s">
        <v>60</v>
      </c>
      <c r="G42" s="20" t="s">
        <v>84</v>
      </c>
      <c r="H42" s="20" t="s">
        <v>50</v>
      </c>
      <c r="I42" s="91">
        <v>0.72</v>
      </c>
      <c r="J42" s="74">
        <v>500</v>
      </c>
      <c r="K42" s="41">
        <f t="shared" si="0"/>
        <v>260</v>
      </c>
      <c r="L42" s="42" t="str">
        <f t="shared" si="1"/>
        <v>OK</v>
      </c>
      <c r="M42" s="18">
        <v>0</v>
      </c>
      <c r="N42" s="18">
        <v>0</v>
      </c>
      <c r="O42" s="18">
        <v>120</v>
      </c>
      <c r="P42" s="18">
        <v>0</v>
      </c>
      <c r="Q42" s="18">
        <v>0</v>
      </c>
      <c r="R42" s="18">
        <v>0</v>
      </c>
      <c r="S42" s="18">
        <v>0</v>
      </c>
      <c r="T42" s="18">
        <v>0</v>
      </c>
      <c r="U42" s="18">
        <v>0</v>
      </c>
      <c r="V42" s="18">
        <v>0</v>
      </c>
      <c r="W42" s="18">
        <v>0</v>
      </c>
      <c r="X42" s="18">
        <v>0</v>
      </c>
      <c r="Y42" s="18">
        <v>0</v>
      </c>
      <c r="Z42" s="18">
        <v>0</v>
      </c>
      <c r="AA42" s="18">
        <v>0</v>
      </c>
      <c r="AB42" s="18">
        <v>0</v>
      </c>
      <c r="AC42" s="18">
        <v>0</v>
      </c>
      <c r="AD42" s="18">
        <v>0</v>
      </c>
      <c r="AE42" s="18">
        <v>0</v>
      </c>
      <c r="AF42" s="18">
        <v>0</v>
      </c>
      <c r="AG42" s="18">
        <v>0</v>
      </c>
      <c r="AH42" s="18">
        <v>120</v>
      </c>
      <c r="AI42" s="18">
        <v>0</v>
      </c>
      <c r="AJ42" s="18">
        <v>0</v>
      </c>
      <c r="AK42" s="18">
        <v>0</v>
      </c>
      <c r="AL42" s="18">
        <v>0</v>
      </c>
      <c r="AM42" s="18">
        <v>0</v>
      </c>
      <c r="AN42" s="18">
        <v>0</v>
      </c>
      <c r="AO42" s="18">
        <v>0</v>
      </c>
      <c r="AP42" s="18">
        <v>0</v>
      </c>
      <c r="AQ42" s="18"/>
      <c r="AR42" s="18"/>
      <c r="AS42" s="18"/>
      <c r="AT42" s="18"/>
      <c r="AU42" s="18"/>
      <c r="AV42" s="18"/>
      <c r="AW42" s="18"/>
      <c r="AX42" s="18"/>
    </row>
    <row r="43" spans="1:50" ht="60" x14ac:dyDescent="0.25">
      <c r="A43" s="152"/>
      <c r="B43" s="149"/>
      <c r="C43" s="88">
        <v>40</v>
      </c>
      <c r="D43" s="89" t="s">
        <v>328</v>
      </c>
      <c r="E43" s="90" t="s">
        <v>176</v>
      </c>
      <c r="F43" s="20" t="s">
        <v>33</v>
      </c>
      <c r="G43" s="20" t="s">
        <v>89</v>
      </c>
      <c r="H43" s="20" t="s">
        <v>50</v>
      </c>
      <c r="I43" s="91">
        <v>1.63</v>
      </c>
      <c r="J43" s="74">
        <v>20</v>
      </c>
      <c r="K43" s="41">
        <f t="shared" si="0"/>
        <v>20</v>
      </c>
      <c r="L43" s="42" t="str">
        <f t="shared" si="1"/>
        <v>OK</v>
      </c>
      <c r="M43" s="18">
        <v>0</v>
      </c>
      <c r="N43" s="18">
        <v>0</v>
      </c>
      <c r="O43" s="18">
        <v>0</v>
      </c>
      <c r="P43" s="18">
        <v>0</v>
      </c>
      <c r="Q43" s="18">
        <v>0</v>
      </c>
      <c r="R43" s="18">
        <v>0</v>
      </c>
      <c r="S43" s="18">
        <v>0</v>
      </c>
      <c r="T43" s="18">
        <v>0</v>
      </c>
      <c r="U43" s="18">
        <v>0</v>
      </c>
      <c r="V43" s="18">
        <v>0</v>
      </c>
      <c r="W43" s="18">
        <v>0</v>
      </c>
      <c r="X43" s="18">
        <v>0</v>
      </c>
      <c r="Y43" s="18">
        <v>0</v>
      </c>
      <c r="Z43" s="18">
        <v>0</v>
      </c>
      <c r="AA43" s="18">
        <v>0</v>
      </c>
      <c r="AB43" s="18">
        <v>0</v>
      </c>
      <c r="AC43" s="18">
        <v>0</v>
      </c>
      <c r="AD43" s="18">
        <v>0</v>
      </c>
      <c r="AE43" s="18">
        <v>0</v>
      </c>
      <c r="AF43" s="18">
        <v>0</v>
      </c>
      <c r="AG43" s="18">
        <v>0</v>
      </c>
      <c r="AH43" s="18">
        <v>0</v>
      </c>
      <c r="AI43" s="18">
        <v>0</v>
      </c>
      <c r="AJ43" s="18">
        <v>0</v>
      </c>
      <c r="AK43" s="18">
        <v>0</v>
      </c>
      <c r="AL43" s="18">
        <v>0</v>
      </c>
      <c r="AM43" s="18">
        <v>0</v>
      </c>
      <c r="AN43" s="18">
        <v>0</v>
      </c>
      <c r="AO43" s="18">
        <v>0</v>
      </c>
      <c r="AP43" s="18">
        <v>0</v>
      </c>
      <c r="AQ43" s="18"/>
      <c r="AR43" s="18"/>
      <c r="AS43" s="18"/>
      <c r="AT43" s="18"/>
      <c r="AU43" s="18"/>
      <c r="AV43" s="18"/>
      <c r="AW43" s="18"/>
      <c r="AX43" s="18"/>
    </row>
    <row r="44" spans="1:50" ht="60" x14ac:dyDescent="0.25">
      <c r="A44" s="152"/>
      <c r="B44" s="149"/>
      <c r="C44" s="88">
        <v>41</v>
      </c>
      <c r="D44" s="89" t="s">
        <v>329</v>
      </c>
      <c r="E44" s="90" t="s">
        <v>177</v>
      </c>
      <c r="F44" s="20" t="s">
        <v>31</v>
      </c>
      <c r="G44" s="20" t="s">
        <v>90</v>
      </c>
      <c r="H44" s="20" t="s">
        <v>51</v>
      </c>
      <c r="I44" s="91">
        <v>3.57</v>
      </c>
      <c r="J44" s="74"/>
      <c r="K44" s="41">
        <f t="shared" si="0"/>
        <v>0</v>
      </c>
      <c r="L44" s="42" t="str">
        <f t="shared" si="1"/>
        <v>OK</v>
      </c>
      <c r="M44" s="18">
        <v>0</v>
      </c>
      <c r="N44" s="18">
        <v>0</v>
      </c>
      <c r="O44" s="18">
        <v>0</v>
      </c>
      <c r="P44" s="18">
        <v>0</v>
      </c>
      <c r="Q44" s="18">
        <v>0</v>
      </c>
      <c r="R44" s="18">
        <v>0</v>
      </c>
      <c r="S44" s="18">
        <v>0</v>
      </c>
      <c r="T44" s="18">
        <v>0</v>
      </c>
      <c r="U44" s="18">
        <v>0</v>
      </c>
      <c r="V44" s="18">
        <v>0</v>
      </c>
      <c r="W44" s="18">
        <v>0</v>
      </c>
      <c r="X44" s="18">
        <v>0</v>
      </c>
      <c r="Y44" s="18">
        <v>0</v>
      </c>
      <c r="Z44" s="18">
        <v>0</v>
      </c>
      <c r="AA44" s="18">
        <v>0</v>
      </c>
      <c r="AB44" s="18">
        <v>0</v>
      </c>
      <c r="AC44" s="18">
        <v>0</v>
      </c>
      <c r="AD44" s="18">
        <v>0</v>
      </c>
      <c r="AE44" s="18">
        <v>0</v>
      </c>
      <c r="AF44" s="18">
        <v>0</v>
      </c>
      <c r="AG44" s="18">
        <v>0</v>
      </c>
      <c r="AH44" s="18">
        <v>0</v>
      </c>
      <c r="AI44" s="18">
        <v>0</v>
      </c>
      <c r="AJ44" s="18">
        <v>0</v>
      </c>
      <c r="AK44" s="18">
        <v>0</v>
      </c>
      <c r="AL44" s="18">
        <v>0</v>
      </c>
      <c r="AM44" s="18">
        <v>0</v>
      </c>
      <c r="AN44" s="18">
        <v>0</v>
      </c>
      <c r="AO44" s="18">
        <v>0</v>
      </c>
      <c r="AP44" s="18">
        <v>0</v>
      </c>
      <c r="AQ44" s="18"/>
      <c r="AR44" s="18"/>
      <c r="AS44" s="18"/>
      <c r="AT44" s="18"/>
      <c r="AU44" s="18"/>
      <c r="AV44" s="18"/>
      <c r="AW44" s="18"/>
      <c r="AX44" s="18"/>
    </row>
    <row r="45" spans="1:50" ht="30" x14ac:dyDescent="0.25">
      <c r="A45" s="152"/>
      <c r="B45" s="149"/>
      <c r="C45" s="88">
        <v>42</v>
      </c>
      <c r="D45" s="89" t="s">
        <v>330</v>
      </c>
      <c r="E45" s="90" t="s">
        <v>178</v>
      </c>
      <c r="F45" s="20" t="s">
        <v>31</v>
      </c>
      <c r="G45" s="20" t="s">
        <v>91</v>
      </c>
      <c r="H45" s="20" t="s">
        <v>51</v>
      </c>
      <c r="I45" s="91">
        <v>2.88</v>
      </c>
      <c r="J45" s="74"/>
      <c r="K45" s="41">
        <f t="shared" si="0"/>
        <v>0</v>
      </c>
      <c r="L45" s="42" t="str">
        <f t="shared" si="1"/>
        <v>OK</v>
      </c>
      <c r="M45" s="18">
        <v>0</v>
      </c>
      <c r="N45" s="18">
        <v>0</v>
      </c>
      <c r="O45" s="18">
        <v>0</v>
      </c>
      <c r="P45" s="18">
        <v>0</v>
      </c>
      <c r="Q45" s="18">
        <v>0</v>
      </c>
      <c r="R45" s="18">
        <v>0</v>
      </c>
      <c r="S45" s="18">
        <v>0</v>
      </c>
      <c r="T45" s="18">
        <v>0</v>
      </c>
      <c r="U45" s="18">
        <v>0</v>
      </c>
      <c r="V45" s="18">
        <v>0</v>
      </c>
      <c r="W45" s="18">
        <v>0</v>
      </c>
      <c r="X45" s="18">
        <v>0</v>
      </c>
      <c r="Y45" s="18">
        <v>0</v>
      </c>
      <c r="Z45" s="18">
        <v>0</v>
      </c>
      <c r="AA45" s="18">
        <v>0</v>
      </c>
      <c r="AB45" s="18">
        <v>0</v>
      </c>
      <c r="AC45" s="18">
        <v>0</v>
      </c>
      <c r="AD45" s="18">
        <v>0</v>
      </c>
      <c r="AE45" s="18">
        <v>0</v>
      </c>
      <c r="AF45" s="18">
        <v>0</v>
      </c>
      <c r="AG45" s="18">
        <v>0</v>
      </c>
      <c r="AH45" s="18">
        <v>0</v>
      </c>
      <c r="AI45" s="18">
        <v>0</v>
      </c>
      <c r="AJ45" s="18">
        <v>0</v>
      </c>
      <c r="AK45" s="18">
        <v>0</v>
      </c>
      <c r="AL45" s="18">
        <v>0</v>
      </c>
      <c r="AM45" s="18">
        <v>0</v>
      </c>
      <c r="AN45" s="18">
        <v>0</v>
      </c>
      <c r="AO45" s="18">
        <v>0</v>
      </c>
      <c r="AP45" s="18">
        <v>0</v>
      </c>
      <c r="AQ45" s="18"/>
      <c r="AR45" s="18"/>
      <c r="AS45" s="18"/>
      <c r="AT45" s="18"/>
      <c r="AU45" s="18"/>
      <c r="AV45" s="18"/>
      <c r="AW45" s="18"/>
      <c r="AX45" s="18"/>
    </row>
    <row r="46" spans="1:50" ht="30" x14ac:dyDescent="0.25">
      <c r="A46" s="152"/>
      <c r="B46" s="150"/>
      <c r="C46" s="92">
        <v>43</v>
      </c>
      <c r="D46" s="89" t="s">
        <v>331</v>
      </c>
      <c r="E46" s="90" t="s">
        <v>179</v>
      </c>
      <c r="F46" s="20" t="s">
        <v>60</v>
      </c>
      <c r="G46" s="20" t="s">
        <v>85</v>
      </c>
      <c r="H46" s="20" t="s">
        <v>50</v>
      </c>
      <c r="I46" s="91">
        <v>8.8000000000000007</v>
      </c>
      <c r="J46" s="74">
        <v>5</v>
      </c>
      <c r="K46" s="41">
        <f t="shared" si="0"/>
        <v>3</v>
      </c>
      <c r="L46" s="42" t="str">
        <f t="shared" si="1"/>
        <v>OK</v>
      </c>
      <c r="M46" s="18">
        <v>0</v>
      </c>
      <c r="N46" s="18">
        <v>0</v>
      </c>
      <c r="O46" s="18">
        <v>0</v>
      </c>
      <c r="P46" s="18">
        <v>0</v>
      </c>
      <c r="Q46" s="18">
        <v>0</v>
      </c>
      <c r="R46" s="18">
        <v>0</v>
      </c>
      <c r="S46" s="18">
        <v>0</v>
      </c>
      <c r="T46" s="18">
        <v>0</v>
      </c>
      <c r="U46" s="18">
        <v>0</v>
      </c>
      <c r="V46" s="18">
        <v>0</v>
      </c>
      <c r="W46" s="18">
        <v>0</v>
      </c>
      <c r="X46" s="18">
        <v>0</v>
      </c>
      <c r="Y46" s="18">
        <v>0</v>
      </c>
      <c r="Z46" s="18">
        <v>0</v>
      </c>
      <c r="AA46" s="18">
        <v>0</v>
      </c>
      <c r="AB46" s="18">
        <v>0</v>
      </c>
      <c r="AC46" s="18">
        <v>0</v>
      </c>
      <c r="AD46" s="18">
        <v>0</v>
      </c>
      <c r="AE46" s="18">
        <v>0</v>
      </c>
      <c r="AF46" s="18">
        <v>0</v>
      </c>
      <c r="AG46" s="18">
        <v>0</v>
      </c>
      <c r="AH46" s="18">
        <v>2</v>
      </c>
      <c r="AI46" s="18">
        <v>0</v>
      </c>
      <c r="AJ46" s="18">
        <v>0</v>
      </c>
      <c r="AK46" s="18">
        <v>0</v>
      </c>
      <c r="AL46" s="18">
        <v>0</v>
      </c>
      <c r="AM46" s="18">
        <v>0</v>
      </c>
      <c r="AN46" s="18">
        <v>0</v>
      </c>
      <c r="AO46" s="18">
        <v>0</v>
      </c>
      <c r="AP46" s="18">
        <v>0</v>
      </c>
      <c r="AQ46" s="18"/>
      <c r="AR46" s="18"/>
      <c r="AS46" s="18"/>
      <c r="AT46" s="18"/>
      <c r="AU46" s="18"/>
      <c r="AV46" s="18"/>
      <c r="AW46" s="18"/>
      <c r="AX46" s="18"/>
    </row>
    <row r="47" spans="1:50" ht="45" x14ac:dyDescent="0.25">
      <c r="A47" s="153" t="s">
        <v>280</v>
      </c>
      <c r="B47" s="154">
        <v>16</v>
      </c>
      <c r="C47" s="87">
        <v>44</v>
      </c>
      <c r="D47" s="83" t="s">
        <v>332</v>
      </c>
      <c r="E47" s="84" t="s">
        <v>180</v>
      </c>
      <c r="F47" s="97" t="s">
        <v>60</v>
      </c>
      <c r="G47" s="97" t="s">
        <v>92</v>
      </c>
      <c r="H47" s="97" t="s">
        <v>50</v>
      </c>
      <c r="I47" s="86">
        <v>21.85</v>
      </c>
      <c r="J47" s="74">
        <v>1</v>
      </c>
      <c r="K47" s="41">
        <f t="shared" si="0"/>
        <v>0</v>
      </c>
      <c r="L47" s="42" t="str">
        <f t="shared" si="1"/>
        <v>OK</v>
      </c>
      <c r="M47" s="18">
        <v>1</v>
      </c>
      <c r="N47" s="18">
        <v>0</v>
      </c>
      <c r="O47" s="18">
        <v>0</v>
      </c>
      <c r="P47" s="18">
        <v>0</v>
      </c>
      <c r="Q47" s="18">
        <v>0</v>
      </c>
      <c r="R47" s="18">
        <v>0</v>
      </c>
      <c r="S47" s="18">
        <v>0</v>
      </c>
      <c r="T47" s="18">
        <v>0</v>
      </c>
      <c r="U47" s="18">
        <v>0</v>
      </c>
      <c r="V47" s="18">
        <v>0</v>
      </c>
      <c r="W47" s="18">
        <v>0</v>
      </c>
      <c r="X47" s="18">
        <v>0</v>
      </c>
      <c r="Y47" s="18">
        <v>0</v>
      </c>
      <c r="Z47" s="18">
        <v>0</v>
      </c>
      <c r="AA47" s="18">
        <v>0</v>
      </c>
      <c r="AB47" s="18">
        <v>0</v>
      </c>
      <c r="AC47" s="18">
        <v>0</v>
      </c>
      <c r="AD47" s="18">
        <v>0</v>
      </c>
      <c r="AE47" s="18">
        <v>0</v>
      </c>
      <c r="AF47" s="18">
        <v>0</v>
      </c>
      <c r="AG47" s="18">
        <v>0</v>
      </c>
      <c r="AH47" s="18">
        <v>0</v>
      </c>
      <c r="AI47" s="18">
        <v>0</v>
      </c>
      <c r="AJ47" s="18">
        <v>0</v>
      </c>
      <c r="AK47" s="18">
        <v>0</v>
      </c>
      <c r="AL47" s="18">
        <v>0</v>
      </c>
      <c r="AM47" s="18">
        <v>0</v>
      </c>
      <c r="AN47" s="18">
        <v>0</v>
      </c>
      <c r="AO47" s="18">
        <v>0</v>
      </c>
      <c r="AP47" s="18">
        <v>0</v>
      </c>
      <c r="AQ47" s="18"/>
      <c r="AR47" s="18"/>
      <c r="AS47" s="18"/>
      <c r="AT47" s="18"/>
      <c r="AU47" s="18"/>
      <c r="AV47" s="18"/>
      <c r="AW47" s="18"/>
      <c r="AX47" s="18"/>
    </row>
    <row r="48" spans="1:50" ht="60" x14ac:dyDescent="0.25">
      <c r="A48" s="153"/>
      <c r="B48" s="155"/>
      <c r="C48" s="87">
        <v>45</v>
      </c>
      <c r="D48" s="83" t="s">
        <v>333</v>
      </c>
      <c r="E48" s="84" t="s">
        <v>181</v>
      </c>
      <c r="F48" s="85" t="s">
        <v>30</v>
      </c>
      <c r="G48" s="97" t="s">
        <v>92</v>
      </c>
      <c r="H48" s="85" t="s">
        <v>50</v>
      </c>
      <c r="I48" s="86">
        <v>1.76</v>
      </c>
      <c r="J48" s="74">
        <v>150</v>
      </c>
      <c r="K48" s="41">
        <f t="shared" si="0"/>
        <v>100</v>
      </c>
      <c r="L48" s="42" t="str">
        <f t="shared" si="1"/>
        <v>OK</v>
      </c>
      <c r="M48" s="18">
        <v>50</v>
      </c>
      <c r="N48" s="18">
        <v>0</v>
      </c>
      <c r="O48" s="18">
        <v>0</v>
      </c>
      <c r="P48" s="18">
        <v>0</v>
      </c>
      <c r="Q48" s="18">
        <v>0</v>
      </c>
      <c r="R48" s="18">
        <v>0</v>
      </c>
      <c r="S48" s="18">
        <v>0</v>
      </c>
      <c r="T48" s="18">
        <v>0</v>
      </c>
      <c r="U48" s="18">
        <v>0</v>
      </c>
      <c r="V48" s="18">
        <v>0</v>
      </c>
      <c r="W48" s="18">
        <v>0</v>
      </c>
      <c r="X48" s="18">
        <v>0</v>
      </c>
      <c r="Y48" s="18">
        <v>0</v>
      </c>
      <c r="Z48" s="18">
        <v>0</v>
      </c>
      <c r="AA48" s="18">
        <v>0</v>
      </c>
      <c r="AB48" s="18">
        <v>0</v>
      </c>
      <c r="AC48" s="18">
        <v>0</v>
      </c>
      <c r="AD48" s="18">
        <v>0</v>
      </c>
      <c r="AE48" s="18">
        <v>0</v>
      </c>
      <c r="AF48" s="18">
        <v>0</v>
      </c>
      <c r="AG48" s="18">
        <v>0</v>
      </c>
      <c r="AH48" s="18">
        <v>0</v>
      </c>
      <c r="AI48" s="18">
        <v>0</v>
      </c>
      <c r="AJ48" s="18">
        <v>0</v>
      </c>
      <c r="AK48" s="18">
        <v>0</v>
      </c>
      <c r="AL48" s="18">
        <v>0</v>
      </c>
      <c r="AM48" s="18">
        <v>0</v>
      </c>
      <c r="AN48" s="18">
        <v>0</v>
      </c>
      <c r="AO48" s="18">
        <v>0</v>
      </c>
      <c r="AP48" s="18">
        <v>0</v>
      </c>
      <c r="AQ48" s="18"/>
      <c r="AR48" s="18"/>
      <c r="AS48" s="18"/>
      <c r="AT48" s="18"/>
      <c r="AU48" s="18"/>
      <c r="AV48" s="18"/>
      <c r="AW48" s="18"/>
      <c r="AX48" s="18"/>
    </row>
    <row r="49" spans="1:50" ht="120" x14ac:dyDescent="0.25">
      <c r="A49" s="153"/>
      <c r="B49" s="155"/>
      <c r="C49" s="87">
        <v>46</v>
      </c>
      <c r="D49" s="83" t="s">
        <v>334</v>
      </c>
      <c r="E49" s="84" t="s">
        <v>182</v>
      </c>
      <c r="F49" s="85" t="s">
        <v>30</v>
      </c>
      <c r="G49" s="97" t="s">
        <v>92</v>
      </c>
      <c r="H49" s="85" t="s">
        <v>51</v>
      </c>
      <c r="I49" s="86">
        <v>2.54</v>
      </c>
      <c r="J49" s="74">
        <v>100</v>
      </c>
      <c r="K49" s="41">
        <f t="shared" si="0"/>
        <v>100</v>
      </c>
      <c r="L49" s="42" t="str">
        <f t="shared" si="1"/>
        <v>OK</v>
      </c>
      <c r="M49" s="18">
        <v>0</v>
      </c>
      <c r="N49" s="18">
        <v>0</v>
      </c>
      <c r="O49" s="18">
        <v>0</v>
      </c>
      <c r="P49" s="18">
        <v>0</v>
      </c>
      <c r="Q49" s="18">
        <v>0</v>
      </c>
      <c r="R49" s="18">
        <v>0</v>
      </c>
      <c r="S49" s="18">
        <v>0</v>
      </c>
      <c r="T49" s="18">
        <v>0</v>
      </c>
      <c r="U49" s="18">
        <v>0</v>
      </c>
      <c r="V49" s="18">
        <v>0</v>
      </c>
      <c r="W49" s="18">
        <v>0</v>
      </c>
      <c r="X49" s="18">
        <v>0</v>
      </c>
      <c r="Y49" s="18">
        <v>0</v>
      </c>
      <c r="Z49" s="18">
        <v>0</v>
      </c>
      <c r="AA49" s="18">
        <v>0</v>
      </c>
      <c r="AB49" s="18">
        <v>0</v>
      </c>
      <c r="AC49" s="18">
        <v>0</v>
      </c>
      <c r="AD49" s="18">
        <v>0</v>
      </c>
      <c r="AE49" s="18">
        <v>0</v>
      </c>
      <c r="AF49" s="18">
        <v>0</v>
      </c>
      <c r="AG49" s="18">
        <v>0</v>
      </c>
      <c r="AH49" s="18">
        <v>0</v>
      </c>
      <c r="AI49" s="18">
        <v>0</v>
      </c>
      <c r="AJ49" s="18">
        <v>0</v>
      </c>
      <c r="AK49" s="18">
        <v>0</v>
      </c>
      <c r="AL49" s="18">
        <v>0</v>
      </c>
      <c r="AM49" s="18">
        <v>0</v>
      </c>
      <c r="AN49" s="18">
        <v>0</v>
      </c>
      <c r="AO49" s="18">
        <v>0</v>
      </c>
      <c r="AP49" s="18">
        <v>0</v>
      </c>
      <c r="AQ49" s="18"/>
      <c r="AR49" s="18"/>
      <c r="AS49" s="18"/>
      <c r="AT49" s="18"/>
      <c r="AU49" s="18"/>
      <c r="AV49" s="18"/>
      <c r="AW49" s="18"/>
      <c r="AX49" s="18"/>
    </row>
    <row r="50" spans="1:50" ht="30" x14ac:dyDescent="0.25">
      <c r="A50" s="153"/>
      <c r="B50" s="155"/>
      <c r="C50" s="87">
        <v>47</v>
      </c>
      <c r="D50" s="98" t="s">
        <v>335</v>
      </c>
      <c r="E50" s="84" t="s">
        <v>183</v>
      </c>
      <c r="F50" s="85" t="s">
        <v>58</v>
      </c>
      <c r="G50" s="97" t="s">
        <v>93</v>
      </c>
      <c r="H50" s="85" t="s">
        <v>50</v>
      </c>
      <c r="I50" s="86">
        <v>3.4</v>
      </c>
      <c r="J50" s="74">
        <v>300</v>
      </c>
      <c r="K50" s="41">
        <f t="shared" si="0"/>
        <v>200</v>
      </c>
      <c r="L50" s="42" t="str">
        <f t="shared" si="1"/>
        <v>OK</v>
      </c>
      <c r="M50" s="18">
        <v>100</v>
      </c>
      <c r="N50" s="18">
        <v>0</v>
      </c>
      <c r="O50" s="18">
        <v>0</v>
      </c>
      <c r="P50" s="18">
        <v>0</v>
      </c>
      <c r="Q50" s="18">
        <v>0</v>
      </c>
      <c r="R50" s="18">
        <v>0</v>
      </c>
      <c r="S50" s="18">
        <v>0</v>
      </c>
      <c r="T50" s="18">
        <v>0</v>
      </c>
      <c r="U50" s="18">
        <v>0</v>
      </c>
      <c r="V50" s="18">
        <v>0</v>
      </c>
      <c r="W50" s="18">
        <v>0</v>
      </c>
      <c r="X50" s="18">
        <v>0</v>
      </c>
      <c r="Y50" s="18">
        <v>0</v>
      </c>
      <c r="Z50" s="18">
        <v>0</v>
      </c>
      <c r="AA50" s="18">
        <v>0</v>
      </c>
      <c r="AB50" s="18">
        <v>0</v>
      </c>
      <c r="AC50" s="18">
        <v>0</v>
      </c>
      <c r="AD50" s="18">
        <v>0</v>
      </c>
      <c r="AE50" s="18">
        <v>0</v>
      </c>
      <c r="AF50" s="18">
        <v>0</v>
      </c>
      <c r="AG50" s="18">
        <v>0</v>
      </c>
      <c r="AH50" s="18">
        <v>0</v>
      </c>
      <c r="AI50" s="18">
        <v>0</v>
      </c>
      <c r="AJ50" s="18">
        <v>0</v>
      </c>
      <c r="AK50" s="18">
        <v>0</v>
      </c>
      <c r="AL50" s="18">
        <v>0</v>
      </c>
      <c r="AM50" s="18">
        <v>0</v>
      </c>
      <c r="AN50" s="18">
        <v>0</v>
      </c>
      <c r="AO50" s="18">
        <v>0</v>
      </c>
      <c r="AP50" s="18">
        <v>0</v>
      </c>
      <c r="AQ50" s="18"/>
      <c r="AR50" s="18"/>
      <c r="AS50" s="18"/>
      <c r="AT50" s="18"/>
      <c r="AU50" s="18"/>
      <c r="AV50" s="18"/>
      <c r="AW50" s="18"/>
      <c r="AX50" s="18"/>
    </row>
    <row r="51" spans="1:50" ht="135" x14ac:dyDescent="0.25">
      <c r="A51" s="153"/>
      <c r="B51" s="155"/>
      <c r="C51" s="82">
        <v>48</v>
      </c>
      <c r="D51" s="83" t="s">
        <v>336</v>
      </c>
      <c r="E51" s="84" t="s">
        <v>184</v>
      </c>
      <c r="F51" s="97" t="s">
        <v>30</v>
      </c>
      <c r="G51" s="97" t="s">
        <v>92</v>
      </c>
      <c r="H51" s="97" t="s">
        <v>50</v>
      </c>
      <c r="I51" s="86">
        <v>4.4400000000000004</v>
      </c>
      <c r="J51" s="74">
        <v>150</v>
      </c>
      <c r="K51" s="41">
        <f t="shared" si="0"/>
        <v>150</v>
      </c>
      <c r="L51" s="42" t="str">
        <f t="shared" si="1"/>
        <v>OK</v>
      </c>
      <c r="M51" s="18">
        <v>0</v>
      </c>
      <c r="N51" s="18">
        <v>0</v>
      </c>
      <c r="O51" s="18">
        <v>0</v>
      </c>
      <c r="P51" s="18">
        <v>0</v>
      </c>
      <c r="Q51" s="18">
        <v>0</v>
      </c>
      <c r="R51" s="18">
        <v>0</v>
      </c>
      <c r="S51" s="18">
        <v>0</v>
      </c>
      <c r="T51" s="18">
        <v>0</v>
      </c>
      <c r="U51" s="18">
        <v>0</v>
      </c>
      <c r="V51" s="18">
        <v>0</v>
      </c>
      <c r="W51" s="18">
        <v>0</v>
      </c>
      <c r="X51" s="18">
        <v>0</v>
      </c>
      <c r="Y51" s="18">
        <v>0</v>
      </c>
      <c r="Z51" s="18">
        <v>0</v>
      </c>
      <c r="AA51" s="18">
        <v>0</v>
      </c>
      <c r="AB51" s="18">
        <v>0</v>
      </c>
      <c r="AC51" s="18">
        <v>0</v>
      </c>
      <c r="AD51" s="18">
        <v>0</v>
      </c>
      <c r="AE51" s="18">
        <v>0</v>
      </c>
      <c r="AF51" s="18">
        <v>0</v>
      </c>
      <c r="AG51" s="18">
        <v>0</v>
      </c>
      <c r="AH51" s="18">
        <v>0</v>
      </c>
      <c r="AI51" s="18">
        <v>0</v>
      </c>
      <c r="AJ51" s="18">
        <v>0</v>
      </c>
      <c r="AK51" s="18">
        <v>0</v>
      </c>
      <c r="AL51" s="18">
        <v>0</v>
      </c>
      <c r="AM51" s="18">
        <v>0</v>
      </c>
      <c r="AN51" s="18">
        <v>0</v>
      </c>
      <c r="AO51" s="18">
        <v>0</v>
      </c>
      <c r="AP51" s="18">
        <v>0</v>
      </c>
      <c r="AQ51" s="18"/>
      <c r="AR51" s="18"/>
      <c r="AS51" s="18"/>
      <c r="AT51" s="18"/>
      <c r="AU51" s="18"/>
      <c r="AV51" s="18"/>
      <c r="AW51" s="18"/>
      <c r="AX51" s="18"/>
    </row>
    <row r="52" spans="1:50" ht="60" x14ac:dyDescent="0.25">
      <c r="A52" s="153"/>
      <c r="B52" s="156"/>
      <c r="C52" s="87">
        <v>49</v>
      </c>
      <c r="D52" s="98" t="s">
        <v>337</v>
      </c>
      <c r="E52" s="84" t="s">
        <v>185</v>
      </c>
      <c r="F52" s="97" t="s">
        <v>30</v>
      </c>
      <c r="G52" s="97" t="s">
        <v>92</v>
      </c>
      <c r="H52" s="97" t="s">
        <v>50</v>
      </c>
      <c r="I52" s="86">
        <v>6.7</v>
      </c>
      <c r="J52" s="74">
        <v>200</v>
      </c>
      <c r="K52" s="41">
        <f t="shared" si="0"/>
        <v>200</v>
      </c>
      <c r="L52" s="42" t="str">
        <f t="shared" si="1"/>
        <v>OK</v>
      </c>
      <c r="M52" s="18">
        <v>0</v>
      </c>
      <c r="N52" s="18">
        <v>0</v>
      </c>
      <c r="O52" s="18">
        <v>0</v>
      </c>
      <c r="P52" s="18">
        <v>0</v>
      </c>
      <c r="Q52" s="18">
        <v>0</v>
      </c>
      <c r="R52" s="18">
        <v>0</v>
      </c>
      <c r="S52" s="18">
        <v>0</v>
      </c>
      <c r="T52" s="18">
        <v>0</v>
      </c>
      <c r="U52" s="18">
        <v>0</v>
      </c>
      <c r="V52" s="18">
        <v>0</v>
      </c>
      <c r="W52" s="18">
        <v>0</v>
      </c>
      <c r="X52" s="18">
        <v>0</v>
      </c>
      <c r="Y52" s="18">
        <v>0</v>
      </c>
      <c r="Z52" s="18">
        <v>0</v>
      </c>
      <c r="AA52" s="18">
        <v>0</v>
      </c>
      <c r="AB52" s="18">
        <v>0</v>
      </c>
      <c r="AC52" s="18">
        <v>0</v>
      </c>
      <c r="AD52" s="18">
        <v>0</v>
      </c>
      <c r="AE52" s="18">
        <v>0</v>
      </c>
      <c r="AF52" s="18">
        <v>0</v>
      </c>
      <c r="AG52" s="18">
        <v>0</v>
      </c>
      <c r="AH52" s="18">
        <v>0</v>
      </c>
      <c r="AI52" s="18">
        <v>0</v>
      </c>
      <c r="AJ52" s="18">
        <v>0</v>
      </c>
      <c r="AK52" s="18">
        <v>0</v>
      </c>
      <c r="AL52" s="18">
        <v>0</v>
      </c>
      <c r="AM52" s="18">
        <v>0</v>
      </c>
      <c r="AN52" s="18">
        <v>0</v>
      </c>
      <c r="AO52" s="18">
        <v>0</v>
      </c>
      <c r="AP52" s="18">
        <v>0</v>
      </c>
      <c r="AQ52" s="18"/>
      <c r="AR52" s="18"/>
      <c r="AS52" s="18"/>
      <c r="AT52" s="18"/>
      <c r="AU52" s="18"/>
      <c r="AV52" s="18"/>
      <c r="AW52" s="18"/>
      <c r="AX52" s="18"/>
    </row>
    <row r="53" spans="1:50" ht="105" x14ac:dyDescent="0.25">
      <c r="A53" s="152" t="s">
        <v>281</v>
      </c>
      <c r="B53" s="148">
        <v>17</v>
      </c>
      <c r="C53" s="92">
        <v>50</v>
      </c>
      <c r="D53" s="89" t="s">
        <v>338</v>
      </c>
      <c r="E53" s="90" t="s">
        <v>186</v>
      </c>
      <c r="F53" s="20" t="s">
        <v>30</v>
      </c>
      <c r="G53" s="20" t="s">
        <v>94</v>
      </c>
      <c r="H53" s="20" t="s">
        <v>51</v>
      </c>
      <c r="I53" s="91">
        <v>38.47</v>
      </c>
      <c r="J53" s="74">
        <v>30</v>
      </c>
      <c r="K53" s="41">
        <f t="shared" si="0"/>
        <v>30</v>
      </c>
      <c r="L53" s="42" t="str">
        <f t="shared" si="1"/>
        <v>OK</v>
      </c>
      <c r="M53" s="18">
        <v>0</v>
      </c>
      <c r="N53" s="18">
        <v>0</v>
      </c>
      <c r="O53" s="18">
        <v>0</v>
      </c>
      <c r="P53" s="18">
        <v>0</v>
      </c>
      <c r="Q53" s="18">
        <v>0</v>
      </c>
      <c r="R53" s="18">
        <v>0</v>
      </c>
      <c r="S53" s="18">
        <v>0</v>
      </c>
      <c r="T53" s="18">
        <v>0</v>
      </c>
      <c r="U53" s="18">
        <v>0</v>
      </c>
      <c r="V53" s="18">
        <v>0</v>
      </c>
      <c r="W53" s="18">
        <v>0</v>
      </c>
      <c r="X53" s="18">
        <v>0</v>
      </c>
      <c r="Y53" s="18">
        <v>0</v>
      </c>
      <c r="Z53" s="18">
        <v>0</v>
      </c>
      <c r="AA53" s="18">
        <v>0</v>
      </c>
      <c r="AB53" s="18">
        <v>0</v>
      </c>
      <c r="AC53" s="18">
        <v>0</v>
      </c>
      <c r="AD53" s="18">
        <v>0</v>
      </c>
      <c r="AE53" s="18">
        <v>0</v>
      </c>
      <c r="AF53" s="18">
        <v>0</v>
      </c>
      <c r="AG53" s="18">
        <v>0</v>
      </c>
      <c r="AH53" s="18">
        <v>0</v>
      </c>
      <c r="AI53" s="18">
        <v>0</v>
      </c>
      <c r="AJ53" s="18">
        <v>0</v>
      </c>
      <c r="AK53" s="18">
        <v>0</v>
      </c>
      <c r="AL53" s="18">
        <v>0</v>
      </c>
      <c r="AM53" s="18">
        <v>0</v>
      </c>
      <c r="AN53" s="18">
        <v>0</v>
      </c>
      <c r="AO53" s="18">
        <v>0</v>
      </c>
      <c r="AP53" s="18">
        <v>0</v>
      </c>
      <c r="AQ53" s="18"/>
      <c r="AR53" s="18"/>
      <c r="AS53" s="18"/>
      <c r="AT53" s="18"/>
      <c r="AU53" s="18"/>
      <c r="AV53" s="18"/>
      <c r="AW53" s="18"/>
      <c r="AX53" s="18"/>
    </row>
    <row r="54" spans="1:50" ht="105" x14ac:dyDescent="0.25">
      <c r="A54" s="152"/>
      <c r="B54" s="149"/>
      <c r="C54" s="92">
        <v>51</v>
      </c>
      <c r="D54" s="89" t="s">
        <v>339</v>
      </c>
      <c r="E54" s="90" t="s">
        <v>187</v>
      </c>
      <c r="F54" s="20" t="s">
        <v>30</v>
      </c>
      <c r="G54" s="20" t="s">
        <v>94</v>
      </c>
      <c r="H54" s="20" t="s">
        <v>51</v>
      </c>
      <c r="I54" s="91">
        <v>50.8</v>
      </c>
      <c r="J54" s="74">
        <v>30</v>
      </c>
      <c r="K54" s="41">
        <f t="shared" si="0"/>
        <v>18</v>
      </c>
      <c r="L54" s="42" t="str">
        <f t="shared" si="1"/>
        <v>OK</v>
      </c>
      <c r="M54" s="18">
        <v>0</v>
      </c>
      <c r="N54" s="18">
        <v>0</v>
      </c>
      <c r="O54" s="18">
        <v>0</v>
      </c>
      <c r="P54" s="18">
        <v>0</v>
      </c>
      <c r="Q54" s="18">
        <v>0</v>
      </c>
      <c r="R54" s="18">
        <v>0</v>
      </c>
      <c r="S54" s="18">
        <v>0</v>
      </c>
      <c r="T54" s="18">
        <v>0</v>
      </c>
      <c r="U54" s="18">
        <v>0</v>
      </c>
      <c r="V54" s="18">
        <v>0</v>
      </c>
      <c r="W54" s="18">
        <v>0</v>
      </c>
      <c r="X54" s="18">
        <v>0</v>
      </c>
      <c r="Y54" s="18">
        <v>0</v>
      </c>
      <c r="Z54" s="18">
        <v>0</v>
      </c>
      <c r="AA54" s="18">
        <v>0</v>
      </c>
      <c r="AB54" s="18">
        <v>0</v>
      </c>
      <c r="AC54" s="18">
        <v>0</v>
      </c>
      <c r="AD54" s="18">
        <v>0</v>
      </c>
      <c r="AE54" s="18">
        <v>12</v>
      </c>
      <c r="AF54" s="18">
        <v>0</v>
      </c>
      <c r="AG54" s="18">
        <v>0</v>
      </c>
      <c r="AH54" s="18">
        <v>0</v>
      </c>
      <c r="AI54" s="18">
        <v>0</v>
      </c>
      <c r="AJ54" s="18">
        <v>0</v>
      </c>
      <c r="AK54" s="18">
        <v>0</v>
      </c>
      <c r="AL54" s="18">
        <v>0</v>
      </c>
      <c r="AM54" s="18">
        <v>0</v>
      </c>
      <c r="AN54" s="18">
        <v>0</v>
      </c>
      <c r="AO54" s="18">
        <v>0</v>
      </c>
      <c r="AP54" s="18">
        <v>0</v>
      </c>
      <c r="AQ54" s="18"/>
      <c r="AR54" s="18"/>
      <c r="AS54" s="18"/>
      <c r="AT54" s="18"/>
      <c r="AU54" s="18"/>
      <c r="AV54" s="18"/>
      <c r="AW54" s="18"/>
      <c r="AX54" s="18"/>
    </row>
    <row r="55" spans="1:50" ht="60" x14ac:dyDescent="0.25">
      <c r="A55" s="152"/>
      <c r="B55" s="150"/>
      <c r="C55" s="88">
        <v>52</v>
      </c>
      <c r="D55" s="89" t="s">
        <v>340</v>
      </c>
      <c r="E55" s="90" t="s">
        <v>188</v>
      </c>
      <c r="F55" s="20" t="s">
        <v>30</v>
      </c>
      <c r="G55" s="20" t="s">
        <v>94</v>
      </c>
      <c r="H55" s="20" t="s">
        <v>51</v>
      </c>
      <c r="I55" s="91">
        <v>94.06</v>
      </c>
      <c r="J55" s="74">
        <v>5</v>
      </c>
      <c r="K55" s="41">
        <f t="shared" si="0"/>
        <v>5</v>
      </c>
      <c r="L55" s="42" t="str">
        <f t="shared" si="1"/>
        <v>OK</v>
      </c>
      <c r="M55" s="18">
        <v>0</v>
      </c>
      <c r="N55" s="18">
        <v>0</v>
      </c>
      <c r="O55" s="18">
        <v>0</v>
      </c>
      <c r="P55" s="18">
        <v>0</v>
      </c>
      <c r="Q55" s="18">
        <v>0</v>
      </c>
      <c r="R55" s="18">
        <v>0</v>
      </c>
      <c r="S55" s="18">
        <v>0</v>
      </c>
      <c r="T55" s="18">
        <v>0</v>
      </c>
      <c r="U55" s="18">
        <v>0</v>
      </c>
      <c r="V55" s="18">
        <v>0</v>
      </c>
      <c r="W55" s="18">
        <v>0</v>
      </c>
      <c r="X55" s="18">
        <v>0</v>
      </c>
      <c r="Y55" s="18">
        <v>0</v>
      </c>
      <c r="Z55" s="18">
        <v>0</v>
      </c>
      <c r="AA55" s="18">
        <v>0</v>
      </c>
      <c r="AB55" s="18">
        <v>0</v>
      </c>
      <c r="AC55" s="18">
        <v>0</v>
      </c>
      <c r="AD55" s="18">
        <v>0</v>
      </c>
      <c r="AE55" s="18">
        <v>0</v>
      </c>
      <c r="AF55" s="18">
        <v>0</v>
      </c>
      <c r="AG55" s="18">
        <v>0</v>
      </c>
      <c r="AH55" s="18">
        <v>0</v>
      </c>
      <c r="AI55" s="18">
        <v>0</v>
      </c>
      <c r="AJ55" s="18">
        <v>0</v>
      </c>
      <c r="AK55" s="18">
        <v>0</v>
      </c>
      <c r="AL55" s="18">
        <v>0</v>
      </c>
      <c r="AM55" s="18">
        <v>0</v>
      </c>
      <c r="AN55" s="18">
        <v>0</v>
      </c>
      <c r="AO55" s="18">
        <v>0</v>
      </c>
      <c r="AP55" s="18">
        <v>0</v>
      </c>
      <c r="AQ55" s="18"/>
      <c r="AR55" s="18"/>
      <c r="AS55" s="18"/>
      <c r="AT55" s="18"/>
      <c r="AU55" s="18"/>
      <c r="AV55" s="18"/>
      <c r="AW55" s="18"/>
      <c r="AX55" s="18"/>
    </row>
    <row r="56" spans="1:50" ht="300" x14ac:dyDescent="0.25">
      <c r="A56" s="153" t="s">
        <v>282</v>
      </c>
      <c r="B56" s="145">
        <v>18</v>
      </c>
      <c r="C56" s="87">
        <v>53</v>
      </c>
      <c r="D56" s="83" t="s">
        <v>425</v>
      </c>
      <c r="E56" s="84" t="s">
        <v>189</v>
      </c>
      <c r="F56" s="85" t="s">
        <v>32</v>
      </c>
      <c r="G56" s="85" t="s">
        <v>43</v>
      </c>
      <c r="H56" s="85" t="s">
        <v>50</v>
      </c>
      <c r="I56" s="86">
        <v>2.52</v>
      </c>
      <c r="J56" s="74">
        <v>120</v>
      </c>
      <c r="K56" s="41">
        <f t="shared" si="0"/>
        <v>120</v>
      </c>
      <c r="L56" s="42" t="str">
        <f t="shared" si="1"/>
        <v>OK</v>
      </c>
      <c r="M56" s="18">
        <v>0</v>
      </c>
      <c r="N56" s="18">
        <v>0</v>
      </c>
      <c r="O56" s="18">
        <v>0</v>
      </c>
      <c r="P56" s="18">
        <v>0</v>
      </c>
      <c r="Q56" s="18">
        <v>0</v>
      </c>
      <c r="R56" s="18">
        <v>0</v>
      </c>
      <c r="S56" s="18">
        <v>0</v>
      </c>
      <c r="T56" s="18">
        <v>0</v>
      </c>
      <c r="U56" s="18">
        <v>0</v>
      </c>
      <c r="V56" s="18">
        <v>0</v>
      </c>
      <c r="W56" s="18">
        <v>0</v>
      </c>
      <c r="X56" s="18">
        <v>0</v>
      </c>
      <c r="Y56" s="18">
        <v>0</v>
      </c>
      <c r="Z56" s="18">
        <v>0</v>
      </c>
      <c r="AA56" s="18">
        <v>0</v>
      </c>
      <c r="AB56" s="18">
        <v>0</v>
      </c>
      <c r="AC56" s="18">
        <v>0</v>
      </c>
      <c r="AD56" s="18">
        <v>0</v>
      </c>
      <c r="AE56" s="18">
        <v>0</v>
      </c>
      <c r="AF56" s="18">
        <v>0</v>
      </c>
      <c r="AG56" s="18">
        <v>0</v>
      </c>
      <c r="AH56" s="18">
        <v>0</v>
      </c>
      <c r="AI56" s="18">
        <v>0</v>
      </c>
      <c r="AJ56" s="18">
        <v>0</v>
      </c>
      <c r="AK56" s="18">
        <v>0</v>
      </c>
      <c r="AL56" s="18">
        <v>0</v>
      </c>
      <c r="AM56" s="18">
        <v>0</v>
      </c>
      <c r="AN56" s="18">
        <v>0</v>
      </c>
      <c r="AO56" s="18">
        <v>0</v>
      </c>
      <c r="AP56" s="18">
        <v>0</v>
      </c>
      <c r="AQ56" s="18"/>
      <c r="AR56" s="18"/>
      <c r="AS56" s="18"/>
      <c r="AT56" s="18"/>
      <c r="AU56" s="18"/>
      <c r="AV56" s="18"/>
      <c r="AW56" s="18"/>
      <c r="AX56" s="18"/>
    </row>
    <row r="57" spans="1:50" ht="315" x14ac:dyDescent="0.25">
      <c r="A57" s="153"/>
      <c r="B57" s="146"/>
      <c r="C57" s="87">
        <v>54</v>
      </c>
      <c r="D57" s="83" t="s">
        <v>341</v>
      </c>
      <c r="E57" s="84" t="s">
        <v>190</v>
      </c>
      <c r="F57" s="85" t="s">
        <v>32</v>
      </c>
      <c r="G57" s="85" t="s">
        <v>43</v>
      </c>
      <c r="H57" s="85" t="s">
        <v>50</v>
      </c>
      <c r="I57" s="86">
        <v>2.58</v>
      </c>
      <c r="J57" s="74">
        <v>144</v>
      </c>
      <c r="K57" s="41">
        <f t="shared" si="0"/>
        <v>120</v>
      </c>
      <c r="L57" s="42" t="str">
        <f t="shared" si="1"/>
        <v>OK</v>
      </c>
      <c r="M57" s="18">
        <v>0</v>
      </c>
      <c r="N57" s="18">
        <v>0</v>
      </c>
      <c r="O57" s="18">
        <v>0</v>
      </c>
      <c r="P57" s="18">
        <v>0</v>
      </c>
      <c r="Q57" s="18">
        <v>0</v>
      </c>
      <c r="R57" s="18">
        <v>0</v>
      </c>
      <c r="S57" s="18">
        <v>0</v>
      </c>
      <c r="T57" s="18">
        <v>0</v>
      </c>
      <c r="U57" s="18">
        <v>0</v>
      </c>
      <c r="V57" s="18">
        <v>0</v>
      </c>
      <c r="W57" s="18">
        <v>0</v>
      </c>
      <c r="X57" s="18">
        <v>0</v>
      </c>
      <c r="Y57" s="18">
        <v>0</v>
      </c>
      <c r="Z57" s="18">
        <v>0</v>
      </c>
      <c r="AA57" s="18">
        <v>0</v>
      </c>
      <c r="AB57" s="18">
        <v>0</v>
      </c>
      <c r="AC57" s="18">
        <v>0</v>
      </c>
      <c r="AD57" s="18">
        <v>0</v>
      </c>
      <c r="AE57" s="18">
        <v>0</v>
      </c>
      <c r="AF57" s="18">
        <v>0</v>
      </c>
      <c r="AG57" s="18">
        <v>0</v>
      </c>
      <c r="AH57" s="18">
        <v>0</v>
      </c>
      <c r="AI57" s="18">
        <v>24</v>
      </c>
      <c r="AJ57" s="18">
        <v>0</v>
      </c>
      <c r="AK57" s="18">
        <v>0</v>
      </c>
      <c r="AL57" s="18">
        <v>0</v>
      </c>
      <c r="AM57" s="18">
        <v>0</v>
      </c>
      <c r="AN57" s="18">
        <v>0</v>
      </c>
      <c r="AO57" s="18">
        <v>0</v>
      </c>
      <c r="AP57" s="18">
        <v>0</v>
      </c>
      <c r="AQ57" s="18"/>
      <c r="AR57" s="18"/>
      <c r="AS57" s="18"/>
      <c r="AT57" s="18"/>
      <c r="AU57" s="18"/>
      <c r="AV57" s="18"/>
      <c r="AW57" s="18"/>
      <c r="AX57" s="18"/>
    </row>
    <row r="58" spans="1:50" ht="255" x14ac:dyDescent="0.25">
      <c r="A58" s="153"/>
      <c r="B58" s="146"/>
      <c r="C58" s="87">
        <v>55</v>
      </c>
      <c r="D58" s="83" t="s">
        <v>342</v>
      </c>
      <c r="E58" s="84" t="s">
        <v>191</v>
      </c>
      <c r="F58" s="85" t="s">
        <v>30</v>
      </c>
      <c r="G58" s="85" t="s">
        <v>45</v>
      </c>
      <c r="H58" s="85" t="s">
        <v>95</v>
      </c>
      <c r="I58" s="86">
        <v>3.31</v>
      </c>
      <c r="J58" s="74"/>
      <c r="K58" s="41">
        <f t="shared" si="0"/>
        <v>0</v>
      </c>
      <c r="L58" s="42" t="str">
        <f t="shared" si="1"/>
        <v>OK</v>
      </c>
      <c r="M58" s="18">
        <v>0</v>
      </c>
      <c r="N58" s="18">
        <v>0</v>
      </c>
      <c r="O58" s="18">
        <v>0</v>
      </c>
      <c r="P58" s="18">
        <v>0</v>
      </c>
      <c r="Q58" s="18">
        <v>0</v>
      </c>
      <c r="R58" s="18">
        <v>0</v>
      </c>
      <c r="S58" s="18">
        <v>0</v>
      </c>
      <c r="T58" s="18">
        <v>0</v>
      </c>
      <c r="U58" s="18">
        <v>0</v>
      </c>
      <c r="V58" s="18">
        <v>0</v>
      </c>
      <c r="W58" s="18">
        <v>0</v>
      </c>
      <c r="X58" s="18">
        <v>0</v>
      </c>
      <c r="Y58" s="18">
        <v>0</v>
      </c>
      <c r="Z58" s="18">
        <v>0</v>
      </c>
      <c r="AA58" s="18">
        <v>0</v>
      </c>
      <c r="AB58" s="18">
        <v>0</v>
      </c>
      <c r="AC58" s="18">
        <v>0</v>
      </c>
      <c r="AD58" s="18">
        <v>0</v>
      </c>
      <c r="AE58" s="18">
        <v>0</v>
      </c>
      <c r="AF58" s="18">
        <v>0</v>
      </c>
      <c r="AG58" s="18">
        <v>0</v>
      </c>
      <c r="AH58" s="18">
        <v>0</v>
      </c>
      <c r="AI58" s="18">
        <v>0</v>
      </c>
      <c r="AJ58" s="18">
        <v>0</v>
      </c>
      <c r="AK58" s="18">
        <v>0</v>
      </c>
      <c r="AL58" s="18">
        <v>0</v>
      </c>
      <c r="AM58" s="18">
        <v>0</v>
      </c>
      <c r="AN58" s="18">
        <v>0</v>
      </c>
      <c r="AO58" s="18">
        <v>0</v>
      </c>
      <c r="AP58" s="18">
        <v>0</v>
      </c>
      <c r="AQ58" s="18"/>
      <c r="AR58" s="18"/>
      <c r="AS58" s="18"/>
      <c r="AT58" s="18"/>
      <c r="AU58" s="18"/>
      <c r="AV58" s="18"/>
      <c r="AW58" s="18"/>
      <c r="AX58" s="18"/>
    </row>
    <row r="59" spans="1:50" ht="105" x14ac:dyDescent="0.25">
      <c r="A59" s="153"/>
      <c r="B59" s="147"/>
      <c r="C59" s="87">
        <v>56</v>
      </c>
      <c r="D59" s="83" t="s">
        <v>343</v>
      </c>
      <c r="E59" s="84" t="s">
        <v>192</v>
      </c>
      <c r="F59" s="97" t="s">
        <v>60</v>
      </c>
      <c r="G59" s="97" t="s">
        <v>96</v>
      </c>
      <c r="H59" s="97" t="s">
        <v>50</v>
      </c>
      <c r="I59" s="86">
        <v>5.7</v>
      </c>
      <c r="J59" s="74">
        <v>144</v>
      </c>
      <c r="K59" s="41">
        <f t="shared" si="0"/>
        <v>72</v>
      </c>
      <c r="L59" s="42" t="str">
        <f t="shared" si="1"/>
        <v>OK</v>
      </c>
      <c r="M59" s="18">
        <v>0</v>
      </c>
      <c r="N59" s="18">
        <v>0</v>
      </c>
      <c r="O59" s="18">
        <v>0</v>
      </c>
      <c r="P59" s="18">
        <v>24</v>
      </c>
      <c r="Q59" s="18">
        <v>0</v>
      </c>
      <c r="R59" s="18">
        <v>0</v>
      </c>
      <c r="S59" s="18">
        <v>0</v>
      </c>
      <c r="T59" s="18">
        <v>0</v>
      </c>
      <c r="U59" s="18">
        <v>0</v>
      </c>
      <c r="V59" s="18">
        <v>0</v>
      </c>
      <c r="W59" s="18">
        <v>0</v>
      </c>
      <c r="X59" s="18">
        <v>0</v>
      </c>
      <c r="Y59" s="18">
        <v>24</v>
      </c>
      <c r="Z59" s="18">
        <v>0</v>
      </c>
      <c r="AA59" s="18">
        <v>0</v>
      </c>
      <c r="AB59" s="18">
        <v>0</v>
      </c>
      <c r="AC59" s="18">
        <v>0</v>
      </c>
      <c r="AD59" s="18">
        <v>0</v>
      </c>
      <c r="AE59" s="18">
        <v>0</v>
      </c>
      <c r="AF59" s="18">
        <v>0</v>
      </c>
      <c r="AG59" s="18">
        <v>0</v>
      </c>
      <c r="AH59" s="18">
        <v>0</v>
      </c>
      <c r="AI59" s="18">
        <v>24</v>
      </c>
      <c r="AJ59" s="18">
        <v>0</v>
      </c>
      <c r="AK59" s="18">
        <v>0</v>
      </c>
      <c r="AL59" s="18">
        <v>0</v>
      </c>
      <c r="AM59" s="18">
        <v>0</v>
      </c>
      <c r="AN59" s="18">
        <v>0</v>
      </c>
      <c r="AO59" s="18">
        <v>0</v>
      </c>
      <c r="AP59" s="18">
        <v>0</v>
      </c>
      <c r="AQ59" s="18"/>
      <c r="AR59" s="18"/>
      <c r="AS59" s="18"/>
      <c r="AT59" s="18"/>
      <c r="AU59" s="18"/>
      <c r="AV59" s="18"/>
      <c r="AW59" s="18"/>
      <c r="AX59" s="18"/>
    </row>
    <row r="60" spans="1:50" ht="45" x14ac:dyDescent="0.25">
      <c r="A60" s="152" t="s">
        <v>283</v>
      </c>
      <c r="B60" s="148">
        <v>19</v>
      </c>
      <c r="C60" s="88">
        <v>57</v>
      </c>
      <c r="D60" s="50" t="s">
        <v>344</v>
      </c>
      <c r="E60" s="90" t="s">
        <v>193</v>
      </c>
      <c r="F60" s="94" t="s">
        <v>60</v>
      </c>
      <c r="G60" s="94" t="s">
        <v>97</v>
      </c>
      <c r="H60" s="94" t="s">
        <v>50</v>
      </c>
      <c r="I60" s="91">
        <v>23</v>
      </c>
      <c r="J60" s="74">
        <v>10</v>
      </c>
      <c r="K60" s="41">
        <f t="shared" si="0"/>
        <v>5</v>
      </c>
      <c r="L60" s="42" t="str">
        <f t="shared" si="1"/>
        <v>OK</v>
      </c>
      <c r="M60" s="18">
        <v>0</v>
      </c>
      <c r="N60" s="18">
        <v>0</v>
      </c>
      <c r="O60" s="18">
        <v>0</v>
      </c>
      <c r="P60" s="18">
        <v>0</v>
      </c>
      <c r="Q60" s="18">
        <v>0</v>
      </c>
      <c r="R60" s="18">
        <v>0</v>
      </c>
      <c r="S60" s="18">
        <v>0</v>
      </c>
      <c r="T60" s="18">
        <v>0</v>
      </c>
      <c r="U60" s="18">
        <v>0</v>
      </c>
      <c r="V60" s="18">
        <v>5</v>
      </c>
      <c r="W60" s="18">
        <v>0</v>
      </c>
      <c r="X60" s="18">
        <v>0</v>
      </c>
      <c r="Y60" s="18">
        <v>0</v>
      </c>
      <c r="Z60" s="18">
        <v>0</v>
      </c>
      <c r="AA60" s="18">
        <v>0</v>
      </c>
      <c r="AB60" s="18">
        <v>0</v>
      </c>
      <c r="AC60" s="18">
        <v>0</v>
      </c>
      <c r="AD60" s="18">
        <v>0</v>
      </c>
      <c r="AE60" s="18">
        <v>0</v>
      </c>
      <c r="AF60" s="18">
        <v>0</v>
      </c>
      <c r="AG60" s="18">
        <v>0</v>
      </c>
      <c r="AH60" s="18">
        <v>0</v>
      </c>
      <c r="AI60" s="18">
        <v>0</v>
      </c>
      <c r="AJ60" s="18">
        <v>0</v>
      </c>
      <c r="AK60" s="18">
        <v>0</v>
      </c>
      <c r="AL60" s="18">
        <v>0</v>
      </c>
      <c r="AM60" s="18">
        <v>0</v>
      </c>
      <c r="AN60" s="18">
        <v>0</v>
      </c>
      <c r="AO60" s="18">
        <v>0</v>
      </c>
      <c r="AP60" s="18">
        <v>0</v>
      </c>
      <c r="AQ60" s="18"/>
      <c r="AR60" s="18"/>
      <c r="AS60" s="18"/>
      <c r="AT60" s="18"/>
      <c r="AU60" s="18"/>
      <c r="AV60" s="18"/>
      <c r="AW60" s="18"/>
      <c r="AX60" s="18"/>
    </row>
    <row r="61" spans="1:50" ht="30" x14ac:dyDescent="0.25">
      <c r="A61" s="152"/>
      <c r="B61" s="149"/>
      <c r="C61" s="92">
        <v>58</v>
      </c>
      <c r="D61" s="50" t="s">
        <v>345</v>
      </c>
      <c r="E61" s="90" t="s">
        <v>194</v>
      </c>
      <c r="F61" s="94" t="s">
        <v>60</v>
      </c>
      <c r="G61" s="94" t="s">
        <v>98</v>
      </c>
      <c r="H61" s="94" t="s">
        <v>50</v>
      </c>
      <c r="I61" s="91">
        <v>42.6</v>
      </c>
      <c r="J61" s="74">
        <v>10</v>
      </c>
      <c r="K61" s="41">
        <f t="shared" si="0"/>
        <v>10</v>
      </c>
      <c r="L61" s="42" t="str">
        <f t="shared" si="1"/>
        <v>OK</v>
      </c>
      <c r="M61" s="18">
        <v>0</v>
      </c>
      <c r="N61" s="18">
        <v>0</v>
      </c>
      <c r="O61" s="18">
        <v>0</v>
      </c>
      <c r="P61" s="18">
        <v>0</v>
      </c>
      <c r="Q61" s="18">
        <v>0</v>
      </c>
      <c r="R61" s="18">
        <v>0</v>
      </c>
      <c r="S61" s="18">
        <v>0</v>
      </c>
      <c r="T61" s="18">
        <v>0</v>
      </c>
      <c r="U61" s="18">
        <v>0</v>
      </c>
      <c r="V61" s="18">
        <v>0</v>
      </c>
      <c r="W61" s="18">
        <v>0</v>
      </c>
      <c r="X61" s="18">
        <v>0</v>
      </c>
      <c r="Y61" s="18">
        <v>0</v>
      </c>
      <c r="Z61" s="18">
        <v>0</v>
      </c>
      <c r="AA61" s="18">
        <v>0</v>
      </c>
      <c r="AB61" s="18">
        <v>0</v>
      </c>
      <c r="AC61" s="18">
        <v>0</v>
      </c>
      <c r="AD61" s="18">
        <v>0</v>
      </c>
      <c r="AE61" s="18">
        <v>0</v>
      </c>
      <c r="AF61" s="18">
        <v>0</v>
      </c>
      <c r="AG61" s="18">
        <v>0</v>
      </c>
      <c r="AH61" s="18">
        <v>0</v>
      </c>
      <c r="AI61" s="18">
        <v>0</v>
      </c>
      <c r="AJ61" s="18">
        <v>0</v>
      </c>
      <c r="AK61" s="18">
        <v>0</v>
      </c>
      <c r="AL61" s="18">
        <v>0</v>
      </c>
      <c r="AM61" s="18">
        <v>0</v>
      </c>
      <c r="AN61" s="18">
        <v>0</v>
      </c>
      <c r="AO61" s="18">
        <v>0</v>
      </c>
      <c r="AP61" s="18">
        <v>0</v>
      </c>
      <c r="AQ61" s="18"/>
      <c r="AR61" s="18"/>
      <c r="AS61" s="18"/>
      <c r="AT61" s="18"/>
      <c r="AU61" s="18"/>
      <c r="AV61" s="18"/>
      <c r="AW61" s="18"/>
      <c r="AX61" s="18"/>
    </row>
    <row r="62" spans="1:50" ht="45" x14ac:dyDescent="0.25">
      <c r="A62" s="152"/>
      <c r="B62" s="149"/>
      <c r="C62" s="92">
        <v>59</v>
      </c>
      <c r="D62" s="50" t="s">
        <v>346</v>
      </c>
      <c r="E62" s="90" t="s">
        <v>195</v>
      </c>
      <c r="F62" s="94" t="s">
        <v>60</v>
      </c>
      <c r="G62" s="94" t="s">
        <v>99</v>
      </c>
      <c r="H62" s="94" t="s">
        <v>50</v>
      </c>
      <c r="I62" s="91">
        <v>16.5</v>
      </c>
      <c r="J62" s="74">
        <v>10</v>
      </c>
      <c r="K62" s="41">
        <f t="shared" si="0"/>
        <v>5</v>
      </c>
      <c r="L62" s="42" t="str">
        <f t="shared" si="1"/>
        <v>OK</v>
      </c>
      <c r="M62" s="18">
        <v>0</v>
      </c>
      <c r="N62" s="18">
        <v>0</v>
      </c>
      <c r="O62" s="18">
        <v>0</v>
      </c>
      <c r="P62" s="18">
        <v>0</v>
      </c>
      <c r="Q62" s="18">
        <v>0</v>
      </c>
      <c r="R62" s="18">
        <v>0</v>
      </c>
      <c r="S62" s="18">
        <v>0</v>
      </c>
      <c r="T62" s="18">
        <v>0</v>
      </c>
      <c r="U62" s="18">
        <v>0</v>
      </c>
      <c r="V62" s="18">
        <v>5</v>
      </c>
      <c r="W62" s="18">
        <v>0</v>
      </c>
      <c r="X62" s="18">
        <v>0</v>
      </c>
      <c r="Y62" s="18">
        <v>0</v>
      </c>
      <c r="Z62" s="18">
        <v>0</v>
      </c>
      <c r="AA62" s="18">
        <v>0</v>
      </c>
      <c r="AB62" s="18">
        <v>0</v>
      </c>
      <c r="AC62" s="18">
        <v>0</v>
      </c>
      <c r="AD62" s="18">
        <v>0</v>
      </c>
      <c r="AE62" s="18">
        <v>0</v>
      </c>
      <c r="AF62" s="18">
        <v>0</v>
      </c>
      <c r="AG62" s="18">
        <v>0</v>
      </c>
      <c r="AH62" s="18">
        <v>0</v>
      </c>
      <c r="AI62" s="18">
        <v>0</v>
      </c>
      <c r="AJ62" s="18">
        <v>0</v>
      </c>
      <c r="AK62" s="18">
        <v>0</v>
      </c>
      <c r="AL62" s="18">
        <v>0</v>
      </c>
      <c r="AM62" s="18">
        <v>0</v>
      </c>
      <c r="AN62" s="18">
        <v>0</v>
      </c>
      <c r="AO62" s="18">
        <v>0</v>
      </c>
      <c r="AP62" s="18">
        <v>0</v>
      </c>
      <c r="AQ62" s="18"/>
      <c r="AR62" s="18"/>
      <c r="AS62" s="18"/>
      <c r="AT62" s="18"/>
      <c r="AU62" s="18"/>
      <c r="AV62" s="18"/>
      <c r="AW62" s="18"/>
      <c r="AX62" s="18"/>
    </row>
    <row r="63" spans="1:50" ht="30" x14ac:dyDescent="0.25">
      <c r="A63" s="152"/>
      <c r="B63" s="150"/>
      <c r="C63" s="88">
        <v>60</v>
      </c>
      <c r="D63" s="50" t="s">
        <v>347</v>
      </c>
      <c r="E63" s="90" t="s">
        <v>196</v>
      </c>
      <c r="F63" s="94" t="s">
        <v>60</v>
      </c>
      <c r="G63" s="94" t="s">
        <v>97</v>
      </c>
      <c r="H63" s="94" t="s">
        <v>50</v>
      </c>
      <c r="I63" s="91">
        <v>52.84</v>
      </c>
      <c r="J63" s="74">
        <v>10</v>
      </c>
      <c r="K63" s="41">
        <f t="shared" si="0"/>
        <v>5</v>
      </c>
      <c r="L63" s="42" t="str">
        <f t="shared" si="1"/>
        <v>OK</v>
      </c>
      <c r="M63" s="18">
        <v>0</v>
      </c>
      <c r="N63" s="18">
        <v>0</v>
      </c>
      <c r="O63" s="18">
        <v>0</v>
      </c>
      <c r="P63" s="18">
        <v>0</v>
      </c>
      <c r="Q63" s="18">
        <v>0</v>
      </c>
      <c r="R63" s="18">
        <v>0</v>
      </c>
      <c r="S63" s="18">
        <v>0</v>
      </c>
      <c r="T63" s="18">
        <v>0</v>
      </c>
      <c r="U63" s="18">
        <v>0</v>
      </c>
      <c r="V63" s="18">
        <v>5</v>
      </c>
      <c r="W63" s="18">
        <v>0</v>
      </c>
      <c r="X63" s="18">
        <v>0</v>
      </c>
      <c r="Y63" s="18">
        <v>0</v>
      </c>
      <c r="Z63" s="18">
        <v>0</v>
      </c>
      <c r="AA63" s="18">
        <v>0</v>
      </c>
      <c r="AB63" s="18">
        <v>0</v>
      </c>
      <c r="AC63" s="18">
        <v>0</v>
      </c>
      <c r="AD63" s="18">
        <v>0</v>
      </c>
      <c r="AE63" s="18">
        <v>0</v>
      </c>
      <c r="AF63" s="18">
        <v>0</v>
      </c>
      <c r="AG63" s="18">
        <v>0</v>
      </c>
      <c r="AH63" s="18">
        <v>0</v>
      </c>
      <c r="AI63" s="18">
        <v>0</v>
      </c>
      <c r="AJ63" s="18">
        <v>0</v>
      </c>
      <c r="AK63" s="18">
        <v>0</v>
      </c>
      <c r="AL63" s="18">
        <v>0</v>
      </c>
      <c r="AM63" s="18">
        <v>0</v>
      </c>
      <c r="AN63" s="18">
        <v>0</v>
      </c>
      <c r="AO63" s="18">
        <v>0</v>
      </c>
      <c r="AP63" s="18">
        <v>0</v>
      </c>
      <c r="AQ63" s="18"/>
      <c r="AR63" s="18"/>
      <c r="AS63" s="18"/>
      <c r="AT63" s="18"/>
      <c r="AU63" s="18"/>
      <c r="AV63" s="18"/>
      <c r="AW63" s="18"/>
      <c r="AX63" s="18"/>
    </row>
    <row r="64" spans="1:50" ht="30" x14ac:dyDescent="0.25">
      <c r="A64" s="153" t="s">
        <v>283</v>
      </c>
      <c r="B64" s="145">
        <v>20</v>
      </c>
      <c r="C64" s="87">
        <v>61</v>
      </c>
      <c r="D64" s="98" t="s">
        <v>348</v>
      </c>
      <c r="E64" s="84" t="s">
        <v>197</v>
      </c>
      <c r="F64" s="97" t="s">
        <v>60</v>
      </c>
      <c r="G64" s="97" t="s">
        <v>98</v>
      </c>
      <c r="H64" s="97" t="s">
        <v>50</v>
      </c>
      <c r="I64" s="86">
        <v>110</v>
      </c>
      <c r="J64" s="74">
        <v>10</v>
      </c>
      <c r="K64" s="41">
        <f t="shared" si="0"/>
        <v>10</v>
      </c>
      <c r="L64" s="42" t="str">
        <f t="shared" si="1"/>
        <v>OK</v>
      </c>
      <c r="M64" s="18">
        <v>0</v>
      </c>
      <c r="N64" s="18">
        <v>0</v>
      </c>
      <c r="O64" s="18">
        <v>0</v>
      </c>
      <c r="P64" s="18">
        <v>0</v>
      </c>
      <c r="Q64" s="18">
        <v>0</v>
      </c>
      <c r="R64" s="18">
        <v>0</v>
      </c>
      <c r="S64" s="18">
        <v>0</v>
      </c>
      <c r="T64" s="18">
        <v>0</v>
      </c>
      <c r="U64" s="18">
        <v>0</v>
      </c>
      <c r="V64" s="18">
        <v>0</v>
      </c>
      <c r="W64" s="18">
        <v>0</v>
      </c>
      <c r="X64" s="18">
        <v>0</v>
      </c>
      <c r="Y64" s="18">
        <v>0</v>
      </c>
      <c r="Z64" s="18">
        <v>0</v>
      </c>
      <c r="AA64" s="18">
        <v>0</v>
      </c>
      <c r="AB64" s="18">
        <v>0</v>
      </c>
      <c r="AC64" s="18">
        <v>0</v>
      </c>
      <c r="AD64" s="18">
        <v>0</v>
      </c>
      <c r="AE64" s="18">
        <v>0</v>
      </c>
      <c r="AF64" s="18">
        <v>0</v>
      </c>
      <c r="AG64" s="18">
        <v>0</v>
      </c>
      <c r="AH64" s="18">
        <v>0</v>
      </c>
      <c r="AI64" s="18">
        <v>0</v>
      </c>
      <c r="AJ64" s="18">
        <v>0</v>
      </c>
      <c r="AK64" s="18">
        <v>0</v>
      </c>
      <c r="AL64" s="18">
        <v>0</v>
      </c>
      <c r="AM64" s="18">
        <v>0</v>
      </c>
      <c r="AN64" s="18">
        <v>0</v>
      </c>
      <c r="AO64" s="18">
        <v>0</v>
      </c>
      <c r="AP64" s="18">
        <v>0</v>
      </c>
      <c r="AQ64" s="18"/>
      <c r="AR64" s="18"/>
      <c r="AS64" s="18"/>
      <c r="AT64" s="18"/>
      <c r="AU64" s="18"/>
      <c r="AV64" s="18"/>
      <c r="AW64" s="18"/>
      <c r="AX64" s="18"/>
    </row>
    <row r="65" spans="1:50" ht="60" x14ac:dyDescent="0.25">
      <c r="A65" s="153"/>
      <c r="B65" s="146"/>
      <c r="C65" s="87">
        <v>62</v>
      </c>
      <c r="D65" s="98" t="s">
        <v>349</v>
      </c>
      <c r="E65" s="84" t="s">
        <v>198</v>
      </c>
      <c r="F65" s="97" t="s">
        <v>60</v>
      </c>
      <c r="G65" s="97" t="s">
        <v>87</v>
      </c>
      <c r="H65" s="97" t="s">
        <v>50</v>
      </c>
      <c r="I65" s="86">
        <v>50</v>
      </c>
      <c r="J65" s="74">
        <v>5</v>
      </c>
      <c r="K65" s="41">
        <f t="shared" si="0"/>
        <v>5</v>
      </c>
      <c r="L65" s="42" t="str">
        <f t="shared" si="1"/>
        <v>OK</v>
      </c>
      <c r="M65" s="18">
        <v>0</v>
      </c>
      <c r="N65" s="18">
        <v>0</v>
      </c>
      <c r="O65" s="18">
        <v>0</v>
      </c>
      <c r="P65" s="18">
        <v>0</v>
      </c>
      <c r="Q65" s="18">
        <v>0</v>
      </c>
      <c r="R65" s="18">
        <v>0</v>
      </c>
      <c r="S65" s="18">
        <v>0</v>
      </c>
      <c r="T65" s="18">
        <v>0</v>
      </c>
      <c r="U65" s="18">
        <v>0</v>
      </c>
      <c r="V65" s="18">
        <v>0</v>
      </c>
      <c r="W65" s="18">
        <v>0</v>
      </c>
      <c r="X65" s="18">
        <v>0</v>
      </c>
      <c r="Y65" s="18">
        <v>0</v>
      </c>
      <c r="Z65" s="18">
        <v>0</v>
      </c>
      <c r="AA65" s="18">
        <v>0</v>
      </c>
      <c r="AB65" s="18">
        <v>0</v>
      </c>
      <c r="AC65" s="18">
        <v>0</v>
      </c>
      <c r="AD65" s="18">
        <v>0</v>
      </c>
      <c r="AE65" s="18">
        <v>0</v>
      </c>
      <c r="AF65" s="18">
        <v>0</v>
      </c>
      <c r="AG65" s="18">
        <v>0</v>
      </c>
      <c r="AH65" s="18">
        <v>0</v>
      </c>
      <c r="AI65" s="18">
        <v>0</v>
      </c>
      <c r="AJ65" s="18">
        <v>0</v>
      </c>
      <c r="AK65" s="18">
        <v>0</v>
      </c>
      <c r="AL65" s="18">
        <v>0</v>
      </c>
      <c r="AM65" s="18">
        <v>0</v>
      </c>
      <c r="AN65" s="18">
        <v>0</v>
      </c>
      <c r="AO65" s="18">
        <v>0</v>
      </c>
      <c r="AP65" s="18">
        <v>0</v>
      </c>
      <c r="AQ65" s="18"/>
      <c r="AR65" s="18"/>
      <c r="AS65" s="18"/>
      <c r="AT65" s="18"/>
      <c r="AU65" s="18"/>
      <c r="AV65" s="18"/>
      <c r="AW65" s="18"/>
      <c r="AX65" s="18"/>
    </row>
    <row r="66" spans="1:50" ht="60" x14ac:dyDescent="0.25">
      <c r="A66" s="153"/>
      <c r="B66" s="146"/>
      <c r="C66" s="82">
        <v>63</v>
      </c>
      <c r="D66" s="98" t="s">
        <v>350</v>
      </c>
      <c r="E66" s="84" t="s">
        <v>199</v>
      </c>
      <c r="F66" s="97" t="s">
        <v>60</v>
      </c>
      <c r="G66" s="97" t="s">
        <v>100</v>
      </c>
      <c r="H66" s="97" t="s">
        <v>50</v>
      </c>
      <c r="I66" s="86">
        <v>59.65</v>
      </c>
      <c r="J66" s="74">
        <v>10</v>
      </c>
      <c r="K66" s="41">
        <f t="shared" si="0"/>
        <v>8</v>
      </c>
      <c r="L66" s="42" t="str">
        <f t="shared" si="1"/>
        <v>OK</v>
      </c>
      <c r="M66" s="18">
        <v>0</v>
      </c>
      <c r="N66" s="18">
        <v>0</v>
      </c>
      <c r="O66" s="18">
        <v>0</v>
      </c>
      <c r="P66" s="18">
        <v>0</v>
      </c>
      <c r="Q66" s="18">
        <v>0</v>
      </c>
      <c r="R66" s="18">
        <v>0</v>
      </c>
      <c r="S66" s="18">
        <v>0</v>
      </c>
      <c r="T66" s="18">
        <v>0</v>
      </c>
      <c r="U66" s="18">
        <v>0</v>
      </c>
      <c r="V66" s="18">
        <v>2</v>
      </c>
      <c r="W66" s="18">
        <v>0</v>
      </c>
      <c r="X66" s="18">
        <v>0</v>
      </c>
      <c r="Y66" s="18">
        <v>0</v>
      </c>
      <c r="Z66" s="18">
        <v>0</v>
      </c>
      <c r="AA66" s="18">
        <v>0</v>
      </c>
      <c r="AB66" s="18">
        <v>0</v>
      </c>
      <c r="AC66" s="18">
        <v>0</v>
      </c>
      <c r="AD66" s="18">
        <v>0</v>
      </c>
      <c r="AE66" s="18">
        <v>0</v>
      </c>
      <c r="AF66" s="18">
        <v>0</v>
      </c>
      <c r="AG66" s="18">
        <v>0</v>
      </c>
      <c r="AH66" s="18">
        <v>0</v>
      </c>
      <c r="AI66" s="18">
        <v>0</v>
      </c>
      <c r="AJ66" s="18">
        <v>0</v>
      </c>
      <c r="AK66" s="18">
        <v>0</v>
      </c>
      <c r="AL66" s="18">
        <v>0</v>
      </c>
      <c r="AM66" s="18">
        <v>0</v>
      </c>
      <c r="AN66" s="18">
        <v>0</v>
      </c>
      <c r="AO66" s="18">
        <v>0</v>
      </c>
      <c r="AP66" s="18">
        <v>0</v>
      </c>
      <c r="AQ66" s="18"/>
      <c r="AR66" s="18"/>
      <c r="AS66" s="18"/>
      <c r="AT66" s="18"/>
      <c r="AU66" s="18"/>
      <c r="AV66" s="18"/>
      <c r="AW66" s="18"/>
      <c r="AX66" s="18"/>
    </row>
    <row r="67" spans="1:50" ht="45" x14ac:dyDescent="0.25">
      <c r="A67" s="153"/>
      <c r="B67" s="147"/>
      <c r="C67" s="87">
        <v>64</v>
      </c>
      <c r="D67" s="98" t="s">
        <v>351</v>
      </c>
      <c r="E67" s="84" t="s">
        <v>200</v>
      </c>
      <c r="F67" s="97" t="s">
        <v>60</v>
      </c>
      <c r="G67" s="97" t="s">
        <v>97</v>
      </c>
      <c r="H67" s="97" t="s">
        <v>50</v>
      </c>
      <c r="I67" s="86">
        <v>15</v>
      </c>
      <c r="J67" s="74">
        <v>30</v>
      </c>
      <c r="K67" s="41">
        <f t="shared" si="0"/>
        <v>18</v>
      </c>
      <c r="L67" s="42" t="str">
        <f t="shared" si="1"/>
        <v>OK</v>
      </c>
      <c r="M67" s="18">
        <v>0</v>
      </c>
      <c r="N67" s="18">
        <v>0</v>
      </c>
      <c r="O67" s="18">
        <v>0</v>
      </c>
      <c r="P67" s="18">
        <v>0</v>
      </c>
      <c r="Q67" s="18">
        <v>0</v>
      </c>
      <c r="R67" s="18">
        <v>0</v>
      </c>
      <c r="S67" s="18">
        <v>0</v>
      </c>
      <c r="T67" s="18">
        <v>0</v>
      </c>
      <c r="U67" s="18">
        <v>0</v>
      </c>
      <c r="V67" s="18">
        <v>12</v>
      </c>
      <c r="W67" s="18">
        <v>0</v>
      </c>
      <c r="X67" s="18">
        <v>0</v>
      </c>
      <c r="Y67" s="18">
        <v>0</v>
      </c>
      <c r="Z67" s="18">
        <v>0</v>
      </c>
      <c r="AA67" s="18">
        <v>0</v>
      </c>
      <c r="AB67" s="18">
        <v>0</v>
      </c>
      <c r="AC67" s="18">
        <v>0</v>
      </c>
      <c r="AD67" s="18">
        <v>0</v>
      </c>
      <c r="AE67" s="18">
        <v>0</v>
      </c>
      <c r="AF67" s="18">
        <v>0</v>
      </c>
      <c r="AG67" s="18">
        <v>0</v>
      </c>
      <c r="AH67" s="18">
        <v>0</v>
      </c>
      <c r="AI67" s="18">
        <v>0</v>
      </c>
      <c r="AJ67" s="18">
        <v>0</v>
      </c>
      <c r="AK67" s="18">
        <v>0</v>
      </c>
      <c r="AL67" s="18">
        <v>0</v>
      </c>
      <c r="AM67" s="18">
        <v>0</v>
      </c>
      <c r="AN67" s="18">
        <v>0</v>
      </c>
      <c r="AO67" s="18">
        <v>0</v>
      </c>
      <c r="AP67" s="18">
        <v>0</v>
      </c>
      <c r="AQ67" s="18"/>
      <c r="AR67" s="18"/>
      <c r="AS67" s="18"/>
      <c r="AT67" s="18"/>
      <c r="AU67" s="18"/>
      <c r="AV67" s="18"/>
      <c r="AW67" s="18"/>
      <c r="AX67" s="18"/>
    </row>
    <row r="68" spans="1:50" ht="105" x14ac:dyDescent="0.25">
      <c r="A68" s="152" t="s">
        <v>282</v>
      </c>
      <c r="B68" s="148">
        <v>21</v>
      </c>
      <c r="C68" s="88">
        <v>65</v>
      </c>
      <c r="D68" s="89" t="s">
        <v>352</v>
      </c>
      <c r="E68" s="90" t="s">
        <v>201</v>
      </c>
      <c r="F68" s="20" t="s">
        <v>41</v>
      </c>
      <c r="G68" s="20" t="s">
        <v>101</v>
      </c>
      <c r="H68" s="20" t="s">
        <v>50</v>
      </c>
      <c r="I68" s="91">
        <v>2.34</v>
      </c>
      <c r="J68" s="74">
        <v>50</v>
      </c>
      <c r="K68" s="41">
        <f t="shared" si="0"/>
        <v>38</v>
      </c>
      <c r="L68" s="42" t="str">
        <f t="shared" si="1"/>
        <v>OK</v>
      </c>
      <c r="M68" s="18">
        <v>0</v>
      </c>
      <c r="N68" s="18">
        <v>0</v>
      </c>
      <c r="O68" s="18">
        <v>0</v>
      </c>
      <c r="P68" s="18">
        <v>0</v>
      </c>
      <c r="Q68" s="18">
        <v>0</v>
      </c>
      <c r="R68" s="18">
        <v>0</v>
      </c>
      <c r="S68" s="18">
        <v>0</v>
      </c>
      <c r="T68" s="18">
        <v>0</v>
      </c>
      <c r="U68" s="18">
        <v>0</v>
      </c>
      <c r="V68" s="18">
        <v>0</v>
      </c>
      <c r="W68" s="18">
        <v>0</v>
      </c>
      <c r="X68" s="18">
        <v>0</v>
      </c>
      <c r="Y68" s="18">
        <v>0</v>
      </c>
      <c r="Z68" s="18">
        <v>0</v>
      </c>
      <c r="AA68" s="18">
        <v>0</v>
      </c>
      <c r="AB68" s="18">
        <v>0</v>
      </c>
      <c r="AC68" s="18">
        <v>0</v>
      </c>
      <c r="AD68" s="18">
        <v>0</v>
      </c>
      <c r="AE68" s="18">
        <v>0</v>
      </c>
      <c r="AF68" s="18">
        <v>0</v>
      </c>
      <c r="AG68" s="18">
        <v>0</v>
      </c>
      <c r="AH68" s="18">
        <v>0</v>
      </c>
      <c r="AI68" s="18">
        <v>12</v>
      </c>
      <c r="AJ68" s="18">
        <v>0</v>
      </c>
      <c r="AK68" s="18">
        <v>0</v>
      </c>
      <c r="AL68" s="18">
        <v>0</v>
      </c>
      <c r="AM68" s="18">
        <v>0</v>
      </c>
      <c r="AN68" s="18">
        <v>0</v>
      </c>
      <c r="AO68" s="18">
        <v>0</v>
      </c>
      <c r="AP68" s="18">
        <v>0</v>
      </c>
      <c r="AQ68" s="18"/>
      <c r="AR68" s="18"/>
      <c r="AS68" s="18"/>
      <c r="AT68" s="18"/>
      <c r="AU68" s="18"/>
      <c r="AV68" s="18"/>
      <c r="AW68" s="18"/>
      <c r="AX68" s="18"/>
    </row>
    <row r="69" spans="1:50" ht="105" x14ac:dyDescent="0.25">
      <c r="A69" s="152"/>
      <c r="B69" s="149"/>
      <c r="C69" s="92">
        <v>66</v>
      </c>
      <c r="D69" s="89" t="s">
        <v>353</v>
      </c>
      <c r="E69" s="90" t="s">
        <v>202</v>
      </c>
      <c r="F69" s="20" t="s">
        <v>41</v>
      </c>
      <c r="G69" s="20" t="s">
        <v>101</v>
      </c>
      <c r="H69" s="20" t="s">
        <v>50</v>
      </c>
      <c r="I69" s="91">
        <v>2.33</v>
      </c>
      <c r="J69" s="74">
        <v>50</v>
      </c>
      <c r="K69" s="41">
        <f t="shared" ref="K69:K132" si="2">J69-(SUM(M69:AX69))</f>
        <v>50</v>
      </c>
      <c r="L69" s="42" t="str">
        <f t="shared" ref="L69:L136" si="3">IF(K69&lt;0,"ATENÇÃO","OK")</f>
        <v>OK</v>
      </c>
      <c r="M69" s="18">
        <v>0</v>
      </c>
      <c r="N69" s="18">
        <v>0</v>
      </c>
      <c r="O69" s="18">
        <v>0</v>
      </c>
      <c r="P69" s="18">
        <v>0</v>
      </c>
      <c r="Q69" s="18">
        <v>0</v>
      </c>
      <c r="R69" s="18">
        <v>0</v>
      </c>
      <c r="S69" s="18">
        <v>0</v>
      </c>
      <c r="T69" s="18">
        <v>0</v>
      </c>
      <c r="U69" s="18">
        <v>0</v>
      </c>
      <c r="V69" s="18">
        <v>0</v>
      </c>
      <c r="W69" s="18">
        <v>0</v>
      </c>
      <c r="X69" s="18">
        <v>0</v>
      </c>
      <c r="Y69" s="18">
        <v>0</v>
      </c>
      <c r="Z69" s="18">
        <v>0</v>
      </c>
      <c r="AA69" s="18">
        <v>0</v>
      </c>
      <c r="AB69" s="18">
        <v>0</v>
      </c>
      <c r="AC69" s="18">
        <v>0</v>
      </c>
      <c r="AD69" s="18">
        <v>0</v>
      </c>
      <c r="AE69" s="18">
        <v>0</v>
      </c>
      <c r="AF69" s="18">
        <v>0</v>
      </c>
      <c r="AG69" s="18">
        <v>0</v>
      </c>
      <c r="AH69" s="18">
        <v>0</v>
      </c>
      <c r="AI69" s="18">
        <v>0</v>
      </c>
      <c r="AJ69" s="18">
        <v>0</v>
      </c>
      <c r="AK69" s="18">
        <v>0</v>
      </c>
      <c r="AL69" s="18">
        <v>0</v>
      </c>
      <c r="AM69" s="18">
        <v>0</v>
      </c>
      <c r="AN69" s="18">
        <v>0</v>
      </c>
      <c r="AO69" s="18">
        <v>0</v>
      </c>
      <c r="AP69" s="18">
        <v>0</v>
      </c>
      <c r="AQ69" s="18"/>
      <c r="AR69" s="18"/>
      <c r="AS69" s="18"/>
      <c r="AT69" s="18"/>
      <c r="AU69" s="18"/>
      <c r="AV69" s="18"/>
      <c r="AW69" s="18"/>
      <c r="AX69" s="18"/>
    </row>
    <row r="70" spans="1:50" ht="105" x14ac:dyDescent="0.25">
      <c r="A70" s="152"/>
      <c r="B70" s="149"/>
      <c r="C70" s="92">
        <v>67</v>
      </c>
      <c r="D70" s="89" t="s">
        <v>354</v>
      </c>
      <c r="E70" s="90" t="s">
        <v>203</v>
      </c>
      <c r="F70" s="20" t="s">
        <v>41</v>
      </c>
      <c r="G70" s="20" t="s">
        <v>101</v>
      </c>
      <c r="H70" s="20" t="s">
        <v>50</v>
      </c>
      <c r="I70" s="91">
        <v>2.34</v>
      </c>
      <c r="J70" s="74">
        <v>50</v>
      </c>
      <c r="K70" s="41">
        <f t="shared" si="2"/>
        <v>26</v>
      </c>
      <c r="L70" s="42" t="str">
        <f t="shared" si="3"/>
        <v>OK</v>
      </c>
      <c r="M70" s="18">
        <v>0</v>
      </c>
      <c r="N70" s="18">
        <v>0</v>
      </c>
      <c r="O70" s="18">
        <v>0</v>
      </c>
      <c r="P70" s="18">
        <v>12</v>
      </c>
      <c r="Q70" s="18">
        <v>0</v>
      </c>
      <c r="R70" s="18">
        <v>0</v>
      </c>
      <c r="S70" s="18">
        <v>0</v>
      </c>
      <c r="T70" s="18">
        <v>0</v>
      </c>
      <c r="U70" s="18">
        <v>0</v>
      </c>
      <c r="V70" s="18">
        <v>0</v>
      </c>
      <c r="W70" s="18">
        <v>0</v>
      </c>
      <c r="X70" s="18">
        <v>0</v>
      </c>
      <c r="Y70" s="18">
        <v>0</v>
      </c>
      <c r="Z70" s="18">
        <v>0</v>
      </c>
      <c r="AA70" s="18">
        <v>0</v>
      </c>
      <c r="AB70" s="18">
        <v>0</v>
      </c>
      <c r="AC70" s="18">
        <v>0</v>
      </c>
      <c r="AD70" s="18">
        <v>0</v>
      </c>
      <c r="AE70" s="18">
        <v>0</v>
      </c>
      <c r="AF70" s="18">
        <v>0</v>
      </c>
      <c r="AG70" s="18">
        <v>0</v>
      </c>
      <c r="AH70" s="18">
        <v>0</v>
      </c>
      <c r="AI70" s="18">
        <v>12</v>
      </c>
      <c r="AJ70" s="18">
        <v>0</v>
      </c>
      <c r="AK70" s="18">
        <v>0</v>
      </c>
      <c r="AL70" s="18">
        <v>0</v>
      </c>
      <c r="AM70" s="18">
        <v>0</v>
      </c>
      <c r="AN70" s="18">
        <v>0</v>
      </c>
      <c r="AO70" s="18">
        <v>0</v>
      </c>
      <c r="AP70" s="18">
        <v>0</v>
      </c>
      <c r="AQ70" s="18"/>
      <c r="AR70" s="18"/>
      <c r="AS70" s="18"/>
      <c r="AT70" s="18"/>
      <c r="AU70" s="18"/>
      <c r="AV70" s="18"/>
      <c r="AW70" s="18"/>
      <c r="AX70" s="18"/>
    </row>
    <row r="71" spans="1:50" ht="45" x14ac:dyDescent="0.25">
      <c r="A71" s="152"/>
      <c r="B71" s="149"/>
      <c r="C71" s="88">
        <v>68</v>
      </c>
      <c r="D71" s="50" t="s">
        <v>355</v>
      </c>
      <c r="E71" s="90" t="s">
        <v>204</v>
      </c>
      <c r="F71" s="94" t="s">
        <v>58</v>
      </c>
      <c r="G71" s="94" t="s">
        <v>102</v>
      </c>
      <c r="H71" s="94" t="s">
        <v>103</v>
      </c>
      <c r="I71" s="91">
        <v>20.350000000000001</v>
      </c>
      <c r="J71" s="74">
        <v>10</v>
      </c>
      <c r="K71" s="41">
        <f t="shared" si="2"/>
        <v>10</v>
      </c>
      <c r="L71" s="42" t="str">
        <f t="shared" si="3"/>
        <v>OK</v>
      </c>
      <c r="M71" s="18">
        <v>0</v>
      </c>
      <c r="N71" s="18">
        <v>0</v>
      </c>
      <c r="O71" s="18">
        <v>0</v>
      </c>
      <c r="P71" s="18">
        <v>0</v>
      </c>
      <c r="Q71" s="18">
        <v>0</v>
      </c>
      <c r="R71" s="18">
        <v>0</v>
      </c>
      <c r="S71" s="18">
        <v>0</v>
      </c>
      <c r="T71" s="18">
        <v>0</v>
      </c>
      <c r="U71" s="18">
        <v>0</v>
      </c>
      <c r="V71" s="18">
        <v>0</v>
      </c>
      <c r="W71" s="18">
        <v>0</v>
      </c>
      <c r="X71" s="18">
        <v>0</v>
      </c>
      <c r="Y71" s="18">
        <v>0</v>
      </c>
      <c r="Z71" s="18">
        <v>0</v>
      </c>
      <c r="AA71" s="18">
        <v>0</v>
      </c>
      <c r="AB71" s="18">
        <v>0</v>
      </c>
      <c r="AC71" s="18">
        <v>0</v>
      </c>
      <c r="AD71" s="18">
        <v>0</v>
      </c>
      <c r="AE71" s="18">
        <v>0</v>
      </c>
      <c r="AF71" s="18">
        <v>0</v>
      </c>
      <c r="AG71" s="18">
        <v>0</v>
      </c>
      <c r="AH71" s="18">
        <v>0</v>
      </c>
      <c r="AI71" s="18">
        <v>0</v>
      </c>
      <c r="AJ71" s="18">
        <v>0</v>
      </c>
      <c r="AK71" s="18">
        <v>0</v>
      </c>
      <c r="AL71" s="18">
        <v>0</v>
      </c>
      <c r="AM71" s="18">
        <v>0</v>
      </c>
      <c r="AN71" s="18">
        <v>0</v>
      </c>
      <c r="AO71" s="18">
        <v>0</v>
      </c>
      <c r="AP71" s="18">
        <v>0</v>
      </c>
      <c r="AQ71" s="18"/>
      <c r="AR71" s="18"/>
      <c r="AS71" s="18"/>
      <c r="AT71" s="18"/>
      <c r="AU71" s="18"/>
      <c r="AV71" s="18"/>
      <c r="AW71" s="18"/>
      <c r="AX71" s="18"/>
    </row>
    <row r="72" spans="1:50" ht="45" x14ac:dyDescent="0.25">
      <c r="A72" s="152"/>
      <c r="B72" s="149"/>
      <c r="C72" s="92">
        <v>69</v>
      </c>
      <c r="D72" s="50" t="s">
        <v>356</v>
      </c>
      <c r="E72" s="90" t="s">
        <v>205</v>
      </c>
      <c r="F72" s="94" t="s">
        <v>58</v>
      </c>
      <c r="G72" s="94" t="s">
        <v>102</v>
      </c>
      <c r="H72" s="94" t="s">
        <v>103</v>
      </c>
      <c r="I72" s="91">
        <v>20.350000000000001</v>
      </c>
      <c r="J72" s="74">
        <v>10</v>
      </c>
      <c r="K72" s="41">
        <f t="shared" si="2"/>
        <v>10</v>
      </c>
      <c r="L72" s="42" t="str">
        <f t="shared" si="3"/>
        <v>OK</v>
      </c>
      <c r="M72" s="18">
        <v>0</v>
      </c>
      <c r="N72" s="18">
        <v>0</v>
      </c>
      <c r="O72" s="18">
        <v>0</v>
      </c>
      <c r="P72" s="18">
        <v>0</v>
      </c>
      <c r="Q72" s="18">
        <v>0</v>
      </c>
      <c r="R72" s="18">
        <v>0</v>
      </c>
      <c r="S72" s="18">
        <v>0</v>
      </c>
      <c r="T72" s="18">
        <v>0</v>
      </c>
      <c r="U72" s="18">
        <v>0</v>
      </c>
      <c r="V72" s="18">
        <v>0</v>
      </c>
      <c r="W72" s="18">
        <v>0</v>
      </c>
      <c r="X72" s="18">
        <v>0</v>
      </c>
      <c r="Y72" s="18">
        <v>0</v>
      </c>
      <c r="Z72" s="18">
        <v>0</v>
      </c>
      <c r="AA72" s="18">
        <v>0</v>
      </c>
      <c r="AB72" s="18">
        <v>0</v>
      </c>
      <c r="AC72" s="18">
        <v>0</v>
      </c>
      <c r="AD72" s="18">
        <v>0</v>
      </c>
      <c r="AE72" s="18">
        <v>0</v>
      </c>
      <c r="AF72" s="18">
        <v>0</v>
      </c>
      <c r="AG72" s="18">
        <v>0</v>
      </c>
      <c r="AH72" s="18">
        <v>0</v>
      </c>
      <c r="AI72" s="18">
        <v>0</v>
      </c>
      <c r="AJ72" s="18">
        <v>0</v>
      </c>
      <c r="AK72" s="18">
        <v>0</v>
      </c>
      <c r="AL72" s="18">
        <v>0</v>
      </c>
      <c r="AM72" s="18">
        <v>0</v>
      </c>
      <c r="AN72" s="18">
        <v>0</v>
      </c>
      <c r="AO72" s="18">
        <v>0</v>
      </c>
      <c r="AP72" s="18">
        <v>0</v>
      </c>
      <c r="AQ72" s="18"/>
      <c r="AR72" s="18"/>
      <c r="AS72" s="18"/>
      <c r="AT72" s="18"/>
      <c r="AU72" s="18"/>
      <c r="AV72" s="18"/>
      <c r="AW72" s="18"/>
      <c r="AX72" s="18"/>
    </row>
    <row r="73" spans="1:50" ht="45" x14ac:dyDescent="0.25">
      <c r="A73" s="152"/>
      <c r="B73" s="149"/>
      <c r="C73" s="92">
        <v>70</v>
      </c>
      <c r="D73" s="50" t="s">
        <v>357</v>
      </c>
      <c r="E73" s="90" t="s">
        <v>206</v>
      </c>
      <c r="F73" s="94" t="s">
        <v>65</v>
      </c>
      <c r="G73" s="94" t="s">
        <v>102</v>
      </c>
      <c r="H73" s="94" t="s">
        <v>103</v>
      </c>
      <c r="I73" s="91">
        <v>20.350000000000001</v>
      </c>
      <c r="J73" s="74">
        <v>10</v>
      </c>
      <c r="K73" s="41">
        <f t="shared" si="2"/>
        <v>8</v>
      </c>
      <c r="L73" s="42" t="str">
        <f t="shared" si="3"/>
        <v>OK</v>
      </c>
      <c r="M73" s="18">
        <v>0</v>
      </c>
      <c r="N73" s="18">
        <v>0</v>
      </c>
      <c r="O73" s="18">
        <v>0</v>
      </c>
      <c r="P73" s="18">
        <v>2</v>
      </c>
      <c r="Q73" s="18">
        <v>0</v>
      </c>
      <c r="R73" s="18">
        <v>0</v>
      </c>
      <c r="S73" s="18">
        <v>0</v>
      </c>
      <c r="T73" s="18">
        <v>0</v>
      </c>
      <c r="U73" s="18">
        <v>0</v>
      </c>
      <c r="V73" s="18">
        <v>0</v>
      </c>
      <c r="W73" s="18">
        <v>0</v>
      </c>
      <c r="X73" s="18">
        <v>0</v>
      </c>
      <c r="Y73" s="18">
        <v>0</v>
      </c>
      <c r="Z73" s="18">
        <v>0</v>
      </c>
      <c r="AA73" s="18">
        <v>0</v>
      </c>
      <c r="AB73" s="18">
        <v>0</v>
      </c>
      <c r="AC73" s="18">
        <v>0</v>
      </c>
      <c r="AD73" s="18">
        <v>0</v>
      </c>
      <c r="AE73" s="18">
        <v>0</v>
      </c>
      <c r="AF73" s="18">
        <v>0</v>
      </c>
      <c r="AG73" s="18">
        <v>0</v>
      </c>
      <c r="AH73" s="18">
        <v>0</v>
      </c>
      <c r="AI73" s="18">
        <v>0</v>
      </c>
      <c r="AJ73" s="18">
        <v>0</v>
      </c>
      <c r="AK73" s="18">
        <v>0</v>
      </c>
      <c r="AL73" s="18">
        <v>0</v>
      </c>
      <c r="AM73" s="18">
        <v>0</v>
      </c>
      <c r="AN73" s="18">
        <v>0</v>
      </c>
      <c r="AO73" s="18">
        <v>0</v>
      </c>
      <c r="AP73" s="18">
        <v>0</v>
      </c>
      <c r="AQ73" s="18"/>
      <c r="AR73" s="18"/>
      <c r="AS73" s="18"/>
      <c r="AT73" s="18"/>
      <c r="AU73" s="18"/>
      <c r="AV73" s="18"/>
      <c r="AW73" s="18"/>
      <c r="AX73" s="18"/>
    </row>
    <row r="74" spans="1:50" ht="30" x14ac:dyDescent="0.25">
      <c r="A74" s="152"/>
      <c r="B74" s="150"/>
      <c r="C74" s="88">
        <v>71</v>
      </c>
      <c r="D74" s="50" t="s">
        <v>358</v>
      </c>
      <c r="E74" s="90" t="s">
        <v>207</v>
      </c>
      <c r="F74" s="94" t="s">
        <v>60</v>
      </c>
      <c r="G74" s="94" t="s">
        <v>102</v>
      </c>
      <c r="H74" s="94" t="s">
        <v>104</v>
      </c>
      <c r="I74" s="91">
        <v>0.31</v>
      </c>
      <c r="J74" s="74">
        <v>200</v>
      </c>
      <c r="K74" s="41">
        <f t="shared" si="2"/>
        <v>200</v>
      </c>
      <c r="L74" s="42" t="str">
        <f t="shared" si="3"/>
        <v>OK</v>
      </c>
      <c r="M74" s="18">
        <v>0</v>
      </c>
      <c r="N74" s="18">
        <v>0</v>
      </c>
      <c r="O74" s="18">
        <v>0</v>
      </c>
      <c r="P74" s="18">
        <v>0</v>
      </c>
      <c r="Q74" s="18">
        <v>0</v>
      </c>
      <c r="R74" s="18">
        <v>0</v>
      </c>
      <c r="S74" s="18">
        <v>0</v>
      </c>
      <c r="T74" s="18">
        <v>0</v>
      </c>
      <c r="U74" s="18">
        <v>0</v>
      </c>
      <c r="V74" s="18">
        <v>0</v>
      </c>
      <c r="W74" s="18">
        <v>0</v>
      </c>
      <c r="X74" s="18">
        <v>0</v>
      </c>
      <c r="Y74" s="18">
        <v>0</v>
      </c>
      <c r="Z74" s="18">
        <v>0</v>
      </c>
      <c r="AA74" s="18">
        <v>0</v>
      </c>
      <c r="AB74" s="18">
        <v>0</v>
      </c>
      <c r="AC74" s="18">
        <v>0</v>
      </c>
      <c r="AD74" s="18">
        <v>0</v>
      </c>
      <c r="AE74" s="18">
        <v>0</v>
      </c>
      <c r="AF74" s="18">
        <v>0</v>
      </c>
      <c r="AG74" s="18">
        <v>0</v>
      </c>
      <c r="AH74" s="18">
        <v>0</v>
      </c>
      <c r="AI74" s="18">
        <v>0</v>
      </c>
      <c r="AJ74" s="18">
        <v>0</v>
      </c>
      <c r="AK74" s="18">
        <v>0</v>
      </c>
      <c r="AL74" s="18">
        <v>0</v>
      </c>
      <c r="AM74" s="18">
        <v>0</v>
      </c>
      <c r="AN74" s="18">
        <v>0</v>
      </c>
      <c r="AO74" s="18">
        <v>0</v>
      </c>
      <c r="AP74" s="18">
        <v>0</v>
      </c>
      <c r="AQ74" s="18"/>
      <c r="AR74" s="18"/>
      <c r="AS74" s="18"/>
      <c r="AT74" s="18"/>
      <c r="AU74" s="18"/>
      <c r="AV74" s="18"/>
      <c r="AW74" s="18"/>
      <c r="AX74" s="18"/>
    </row>
    <row r="75" spans="1:50" ht="45" x14ac:dyDescent="0.25">
      <c r="A75" s="153" t="s">
        <v>283</v>
      </c>
      <c r="B75" s="145">
        <v>22</v>
      </c>
      <c r="C75" s="87">
        <v>72</v>
      </c>
      <c r="D75" s="100" t="s">
        <v>359</v>
      </c>
      <c r="E75" s="84" t="s">
        <v>208</v>
      </c>
      <c r="F75" s="85" t="s">
        <v>30</v>
      </c>
      <c r="G75" s="85" t="s">
        <v>87</v>
      </c>
      <c r="H75" s="85" t="s">
        <v>50</v>
      </c>
      <c r="I75" s="86">
        <v>250</v>
      </c>
      <c r="J75" s="74"/>
      <c r="K75" s="41">
        <f t="shared" si="2"/>
        <v>0</v>
      </c>
      <c r="L75" s="42" t="str">
        <f t="shared" si="3"/>
        <v>OK</v>
      </c>
      <c r="M75" s="18">
        <v>0</v>
      </c>
      <c r="N75" s="18">
        <v>0</v>
      </c>
      <c r="O75" s="18">
        <v>0</v>
      </c>
      <c r="P75" s="18">
        <v>0</v>
      </c>
      <c r="Q75" s="18">
        <v>0</v>
      </c>
      <c r="R75" s="18">
        <v>0</v>
      </c>
      <c r="S75" s="18">
        <v>0</v>
      </c>
      <c r="T75" s="18">
        <v>0</v>
      </c>
      <c r="U75" s="18">
        <v>0</v>
      </c>
      <c r="V75" s="18">
        <v>0</v>
      </c>
      <c r="W75" s="18">
        <v>0</v>
      </c>
      <c r="X75" s="18">
        <v>0</v>
      </c>
      <c r="Y75" s="18">
        <v>0</v>
      </c>
      <c r="Z75" s="18">
        <v>0</v>
      </c>
      <c r="AA75" s="18">
        <v>0</v>
      </c>
      <c r="AB75" s="18">
        <v>0</v>
      </c>
      <c r="AC75" s="18">
        <v>0</v>
      </c>
      <c r="AD75" s="18">
        <v>0</v>
      </c>
      <c r="AE75" s="18">
        <v>0</v>
      </c>
      <c r="AF75" s="18">
        <v>0</v>
      </c>
      <c r="AG75" s="18">
        <v>0</v>
      </c>
      <c r="AH75" s="18">
        <v>0</v>
      </c>
      <c r="AI75" s="18">
        <v>0</v>
      </c>
      <c r="AJ75" s="18">
        <v>0</v>
      </c>
      <c r="AK75" s="18">
        <v>0</v>
      </c>
      <c r="AL75" s="18">
        <v>0</v>
      </c>
      <c r="AM75" s="18">
        <v>0</v>
      </c>
      <c r="AN75" s="18">
        <v>0</v>
      </c>
      <c r="AO75" s="18">
        <v>0</v>
      </c>
      <c r="AP75" s="18">
        <v>0</v>
      </c>
      <c r="AQ75" s="18"/>
      <c r="AR75" s="18"/>
      <c r="AS75" s="18"/>
      <c r="AT75" s="18"/>
      <c r="AU75" s="18"/>
      <c r="AV75" s="18"/>
      <c r="AW75" s="18"/>
      <c r="AX75" s="18"/>
    </row>
    <row r="76" spans="1:50" ht="75" x14ac:dyDescent="0.25">
      <c r="A76" s="153"/>
      <c r="B76" s="146"/>
      <c r="C76" s="87">
        <v>73</v>
      </c>
      <c r="D76" s="98" t="s">
        <v>360</v>
      </c>
      <c r="E76" s="84" t="s">
        <v>209</v>
      </c>
      <c r="F76" s="97" t="s">
        <v>60</v>
      </c>
      <c r="G76" s="85" t="s">
        <v>87</v>
      </c>
      <c r="H76" s="97" t="s">
        <v>50</v>
      </c>
      <c r="I76" s="86">
        <v>30</v>
      </c>
      <c r="J76" s="74"/>
      <c r="K76" s="41">
        <f t="shared" si="2"/>
        <v>0</v>
      </c>
      <c r="L76" s="42" t="str">
        <f t="shared" si="3"/>
        <v>OK</v>
      </c>
      <c r="M76" s="18">
        <v>0</v>
      </c>
      <c r="N76" s="18">
        <v>0</v>
      </c>
      <c r="O76" s="18">
        <v>0</v>
      </c>
      <c r="P76" s="18">
        <v>0</v>
      </c>
      <c r="Q76" s="18">
        <v>0</v>
      </c>
      <c r="R76" s="18">
        <v>0</v>
      </c>
      <c r="S76" s="18">
        <v>0</v>
      </c>
      <c r="T76" s="18">
        <v>0</v>
      </c>
      <c r="U76" s="18">
        <v>0</v>
      </c>
      <c r="V76" s="18">
        <v>0</v>
      </c>
      <c r="W76" s="18">
        <v>0</v>
      </c>
      <c r="X76" s="18">
        <v>0</v>
      </c>
      <c r="Y76" s="18">
        <v>0</v>
      </c>
      <c r="Z76" s="18">
        <v>0</v>
      </c>
      <c r="AA76" s="18">
        <v>0</v>
      </c>
      <c r="AB76" s="18">
        <v>0</v>
      </c>
      <c r="AC76" s="18">
        <v>0</v>
      </c>
      <c r="AD76" s="18">
        <v>0</v>
      </c>
      <c r="AE76" s="18">
        <v>0</v>
      </c>
      <c r="AF76" s="18">
        <v>0</v>
      </c>
      <c r="AG76" s="18">
        <v>0</v>
      </c>
      <c r="AH76" s="18">
        <v>0</v>
      </c>
      <c r="AI76" s="18">
        <v>0</v>
      </c>
      <c r="AJ76" s="18">
        <v>0</v>
      </c>
      <c r="AK76" s="18">
        <v>0</v>
      </c>
      <c r="AL76" s="18">
        <v>0</v>
      </c>
      <c r="AM76" s="18">
        <v>0</v>
      </c>
      <c r="AN76" s="18">
        <v>0</v>
      </c>
      <c r="AO76" s="18">
        <v>0</v>
      </c>
      <c r="AP76" s="18">
        <v>0</v>
      </c>
      <c r="AQ76" s="18"/>
      <c r="AR76" s="18"/>
      <c r="AS76" s="18"/>
      <c r="AT76" s="18"/>
      <c r="AU76" s="18"/>
      <c r="AV76" s="18"/>
      <c r="AW76" s="18"/>
      <c r="AX76" s="18"/>
    </row>
    <row r="77" spans="1:50" ht="30" x14ac:dyDescent="0.25">
      <c r="A77" s="153"/>
      <c r="B77" s="146"/>
      <c r="C77" s="82">
        <v>74</v>
      </c>
      <c r="D77" s="98" t="s">
        <v>361</v>
      </c>
      <c r="E77" s="84" t="s">
        <v>210</v>
      </c>
      <c r="F77" s="97" t="s">
        <v>60</v>
      </c>
      <c r="G77" s="85" t="s">
        <v>87</v>
      </c>
      <c r="H77" s="97" t="s">
        <v>50</v>
      </c>
      <c r="I77" s="86">
        <v>15</v>
      </c>
      <c r="J77" s="74"/>
      <c r="K77" s="41">
        <f t="shared" si="2"/>
        <v>0</v>
      </c>
      <c r="L77" s="42" t="str">
        <f t="shared" si="3"/>
        <v>OK</v>
      </c>
      <c r="M77" s="18">
        <v>0</v>
      </c>
      <c r="N77" s="18">
        <v>0</v>
      </c>
      <c r="O77" s="18">
        <v>0</v>
      </c>
      <c r="P77" s="18">
        <v>0</v>
      </c>
      <c r="Q77" s="18">
        <v>0</v>
      </c>
      <c r="R77" s="18">
        <v>0</v>
      </c>
      <c r="S77" s="18">
        <v>0</v>
      </c>
      <c r="T77" s="18">
        <v>0</v>
      </c>
      <c r="U77" s="18">
        <v>0</v>
      </c>
      <c r="V77" s="18">
        <v>0</v>
      </c>
      <c r="W77" s="18">
        <v>0</v>
      </c>
      <c r="X77" s="18">
        <v>0</v>
      </c>
      <c r="Y77" s="18">
        <v>0</v>
      </c>
      <c r="Z77" s="18">
        <v>0</v>
      </c>
      <c r="AA77" s="18">
        <v>0</v>
      </c>
      <c r="AB77" s="18">
        <v>0</v>
      </c>
      <c r="AC77" s="18">
        <v>0</v>
      </c>
      <c r="AD77" s="18">
        <v>0</v>
      </c>
      <c r="AE77" s="18">
        <v>0</v>
      </c>
      <c r="AF77" s="18">
        <v>0</v>
      </c>
      <c r="AG77" s="18">
        <v>0</v>
      </c>
      <c r="AH77" s="18">
        <v>0</v>
      </c>
      <c r="AI77" s="18">
        <v>0</v>
      </c>
      <c r="AJ77" s="18">
        <v>0</v>
      </c>
      <c r="AK77" s="18">
        <v>0</v>
      </c>
      <c r="AL77" s="18">
        <v>0</v>
      </c>
      <c r="AM77" s="18">
        <v>0</v>
      </c>
      <c r="AN77" s="18">
        <v>0</v>
      </c>
      <c r="AO77" s="18">
        <v>0</v>
      </c>
      <c r="AP77" s="18">
        <v>0</v>
      </c>
      <c r="AQ77" s="18"/>
      <c r="AR77" s="18"/>
      <c r="AS77" s="18"/>
      <c r="AT77" s="18"/>
      <c r="AU77" s="18"/>
      <c r="AV77" s="18"/>
      <c r="AW77" s="18"/>
      <c r="AX77" s="18"/>
    </row>
    <row r="78" spans="1:50" x14ac:dyDescent="0.25">
      <c r="A78" s="153"/>
      <c r="B78" s="146"/>
      <c r="C78" s="87">
        <v>75</v>
      </c>
      <c r="D78" s="98" t="s">
        <v>362</v>
      </c>
      <c r="E78" s="84" t="s">
        <v>211</v>
      </c>
      <c r="F78" s="97" t="s">
        <v>60</v>
      </c>
      <c r="G78" s="85" t="s">
        <v>87</v>
      </c>
      <c r="H78" s="97" t="s">
        <v>50</v>
      </c>
      <c r="I78" s="86">
        <v>10</v>
      </c>
      <c r="J78" s="74"/>
      <c r="K78" s="41">
        <f t="shared" si="2"/>
        <v>0</v>
      </c>
      <c r="L78" s="42" t="str">
        <f t="shared" si="3"/>
        <v>OK</v>
      </c>
      <c r="M78" s="18">
        <v>0</v>
      </c>
      <c r="N78" s="18">
        <v>0</v>
      </c>
      <c r="O78" s="18">
        <v>0</v>
      </c>
      <c r="P78" s="18">
        <v>0</v>
      </c>
      <c r="Q78" s="18">
        <v>0</v>
      </c>
      <c r="R78" s="18">
        <v>0</v>
      </c>
      <c r="S78" s="18">
        <v>0</v>
      </c>
      <c r="T78" s="18">
        <v>0</v>
      </c>
      <c r="U78" s="18">
        <v>0</v>
      </c>
      <c r="V78" s="18">
        <v>0</v>
      </c>
      <c r="W78" s="18">
        <v>0</v>
      </c>
      <c r="X78" s="18">
        <v>0</v>
      </c>
      <c r="Y78" s="18">
        <v>0</v>
      </c>
      <c r="Z78" s="18">
        <v>0</v>
      </c>
      <c r="AA78" s="18">
        <v>0</v>
      </c>
      <c r="AB78" s="18">
        <v>0</v>
      </c>
      <c r="AC78" s="18">
        <v>0</v>
      </c>
      <c r="AD78" s="18">
        <v>0</v>
      </c>
      <c r="AE78" s="18">
        <v>0</v>
      </c>
      <c r="AF78" s="18">
        <v>0</v>
      </c>
      <c r="AG78" s="18">
        <v>0</v>
      </c>
      <c r="AH78" s="18">
        <v>0</v>
      </c>
      <c r="AI78" s="18">
        <v>0</v>
      </c>
      <c r="AJ78" s="18">
        <v>0</v>
      </c>
      <c r="AK78" s="18">
        <v>0</v>
      </c>
      <c r="AL78" s="18">
        <v>0</v>
      </c>
      <c r="AM78" s="18">
        <v>0</v>
      </c>
      <c r="AN78" s="18">
        <v>0</v>
      </c>
      <c r="AO78" s="18">
        <v>0</v>
      </c>
      <c r="AP78" s="18">
        <v>0</v>
      </c>
      <c r="AQ78" s="18"/>
      <c r="AR78" s="18"/>
      <c r="AS78" s="18"/>
      <c r="AT78" s="18"/>
      <c r="AU78" s="18"/>
      <c r="AV78" s="18"/>
      <c r="AW78" s="18"/>
      <c r="AX78" s="18"/>
    </row>
    <row r="79" spans="1:50" ht="60" x14ac:dyDescent="0.25">
      <c r="A79" s="153"/>
      <c r="B79" s="146"/>
      <c r="C79" s="87">
        <v>76</v>
      </c>
      <c r="D79" s="98" t="s">
        <v>363</v>
      </c>
      <c r="E79" s="84" t="s">
        <v>212</v>
      </c>
      <c r="F79" s="97" t="s">
        <v>60</v>
      </c>
      <c r="G79" s="85" t="s">
        <v>87</v>
      </c>
      <c r="H79" s="97" t="s">
        <v>50</v>
      </c>
      <c r="I79" s="86">
        <v>50</v>
      </c>
      <c r="J79" s="74"/>
      <c r="K79" s="41">
        <f t="shared" si="2"/>
        <v>0</v>
      </c>
      <c r="L79" s="42" t="str">
        <f t="shared" si="3"/>
        <v>OK</v>
      </c>
      <c r="M79" s="18">
        <v>0</v>
      </c>
      <c r="N79" s="18">
        <v>0</v>
      </c>
      <c r="O79" s="18">
        <v>0</v>
      </c>
      <c r="P79" s="18">
        <v>0</v>
      </c>
      <c r="Q79" s="18">
        <v>0</v>
      </c>
      <c r="R79" s="18">
        <v>0</v>
      </c>
      <c r="S79" s="18">
        <v>0</v>
      </c>
      <c r="T79" s="18">
        <v>0</v>
      </c>
      <c r="U79" s="18">
        <v>0</v>
      </c>
      <c r="V79" s="18">
        <v>0</v>
      </c>
      <c r="W79" s="18">
        <v>0</v>
      </c>
      <c r="X79" s="18">
        <v>0</v>
      </c>
      <c r="Y79" s="18">
        <v>0</v>
      </c>
      <c r="Z79" s="18">
        <v>0</v>
      </c>
      <c r="AA79" s="18">
        <v>0</v>
      </c>
      <c r="AB79" s="18">
        <v>0</v>
      </c>
      <c r="AC79" s="18">
        <v>0</v>
      </c>
      <c r="AD79" s="18">
        <v>0</v>
      </c>
      <c r="AE79" s="18">
        <v>0</v>
      </c>
      <c r="AF79" s="18">
        <v>0</v>
      </c>
      <c r="AG79" s="18">
        <v>0</v>
      </c>
      <c r="AH79" s="18">
        <v>0</v>
      </c>
      <c r="AI79" s="18">
        <v>0</v>
      </c>
      <c r="AJ79" s="18">
        <v>0</v>
      </c>
      <c r="AK79" s="18">
        <v>0</v>
      </c>
      <c r="AL79" s="18">
        <v>0</v>
      </c>
      <c r="AM79" s="18">
        <v>0</v>
      </c>
      <c r="AN79" s="18">
        <v>0</v>
      </c>
      <c r="AO79" s="18">
        <v>0</v>
      </c>
      <c r="AP79" s="18">
        <v>0</v>
      </c>
      <c r="AQ79" s="18"/>
      <c r="AR79" s="18"/>
      <c r="AS79" s="18"/>
      <c r="AT79" s="18"/>
      <c r="AU79" s="18"/>
      <c r="AV79" s="18"/>
      <c r="AW79" s="18"/>
      <c r="AX79" s="18"/>
    </row>
    <row r="80" spans="1:50" ht="30" x14ac:dyDescent="0.25">
      <c r="A80" s="153"/>
      <c r="B80" s="147"/>
      <c r="C80" s="82">
        <v>77</v>
      </c>
      <c r="D80" s="98" t="s">
        <v>364</v>
      </c>
      <c r="E80" s="84" t="s">
        <v>213</v>
      </c>
      <c r="F80" s="97" t="s">
        <v>60</v>
      </c>
      <c r="G80" s="85" t="s">
        <v>87</v>
      </c>
      <c r="H80" s="97" t="s">
        <v>50</v>
      </c>
      <c r="I80" s="86">
        <v>25</v>
      </c>
      <c r="J80" s="74">
        <v>12</v>
      </c>
      <c r="K80" s="41">
        <f t="shared" si="2"/>
        <v>12</v>
      </c>
      <c r="L80" s="42" t="str">
        <f t="shared" si="3"/>
        <v>OK</v>
      </c>
      <c r="M80" s="18">
        <v>0</v>
      </c>
      <c r="N80" s="18">
        <v>0</v>
      </c>
      <c r="O80" s="18">
        <v>0</v>
      </c>
      <c r="P80" s="18">
        <v>0</v>
      </c>
      <c r="Q80" s="18">
        <v>0</v>
      </c>
      <c r="R80" s="18">
        <v>0</v>
      </c>
      <c r="S80" s="18">
        <v>0</v>
      </c>
      <c r="T80" s="18">
        <v>0</v>
      </c>
      <c r="U80" s="18">
        <v>0</v>
      </c>
      <c r="V80" s="18">
        <v>0</v>
      </c>
      <c r="W80" s="18">
        <v>0</v>
      </c>
      <c r="X80" s="18">
        <v>0</v>
      </c>
      <c r="Y80" s="18">
        <v>0</v>
      </c>
      <c r="Z80" s="18">
        <v>0</v>
      </c>
      <c r="AA80" s="18">
        <v>0</v>
      </c>
      <c r="AB80" s="18">
        <v>0</v>
      </c>
      <c r="AC80" s="18">
        <v>0</v>
      </c>
      <c r="AD80" s="18">
        <v>0</v>
      </c>
      <c r="AE80" s="18">
        <v>0</v>
      </c>
      <c r="AF80" s="18">
        <v>0</v>
      </c>
      <c r="AG80" s="18">
        <v>0</v>
      </c>
      <c r="AH80" s="18">
        <v>0</v>
      </c>
      <c r="AI80" s="18">
        <v>0</v>
      </c>
      <c r="AJ80" s="18">
        <v>0</v>
      </c>
      <c r="AK80" s="18">
        <v>0</v>
      </c>
      <c r="AL80" s="18">
        <v>0</v>
      </c>
      <c r="AM80" s="18">
        <v>0</v>
      </c>
      <c r="AN80" s="18">
        <v>0</v>
      </c>
      <c r="AO80" s="18">
        <v>0</v>
      </c>
      <c r="AP80" s="18">
        <v>0</v>
      </c>
      <c r="AQ80" s="18"/>
      <c r="AR80" s="18"/>
      <c r="AS80" s="18"/>
      <c r="AT80" s="18"/>
      <c r="AU80" s="18"/>
      <c r="AV80" s="18"/>
      <c r="AW80" s="18"/>
      <c r="AX80" s="18"/>
    </row>
    <row r="81" spans="1:50" ht="180" x14ac:dyDescent="0.25">
      <c r="A81" s="72" t="s">
        <v>280</v>
      </c>
      <c r="B81" s="92">
        <v>23</v>
      </c>
      <c r="C81" s="92">
        <v>78</v>
      </c>
      <c r="D81" s="89" t="s">
        <v>426</v>
      </c>
      <c r="E81" s="90" t="s">
        <v>214</v>
      </c>
      <c r="F81" s="20" t="s">
        <v>58</v>
      </c>
      <c r="G81" s="20" t="s">
        <v>105</v>
      </c>
      <c r="H81" s="20" t="s">
        <v>50</v>
      </c>
      <c r="I81" s="91">
        <v>3.79</v>
      </c>
      <c r="J81" s="74">
        <v>320</v>
      </c>
      <c r="K81" s="41">
        <f t="shared" si="2"/>
        <v>320</v>
      </c>
      <c r="L81" s="42" t="str">
        <f t="shared" si="3"/>
        <v>OK</v>
      </c>
      <c r="M81" s="18">
        <v>0</v>
      </c>
      <c r="N81" s="18">
        <v>0</v>
      </c>
      <c r="O81" s="18">
        <v>0</v>
      </c>
      <c r="P81" s="18">
        <v>0</v>
      </c>
      <c r="Q81" s="18">
        <v>0</v>
      </c>
      <c r="R81" s="18">
        <v>0</v>
      </c>
      <c r="S81" s="18">
        <v>0</v>
      </c>
      <c r="T81" s="18">
        <v>0</v>
      </c>
      <c r="U81" s="18">
        <v>0</v>
      </c>
      <c r="V81" s="18">
        <v>0</v>
      </c>
      <c r="W81" s="18">
        <v>0</v>
      </c>
      <c r="X81" s="18">
        <v>0</v>
      </c>
      <c r="Y81" s="18">
        <v>0</v>
      </c>
      <c r="Z81" s="18">
        <v>0</v>
      </c>
      <c r="AA81" s="18">
        <v>0</v>
      </c>
      <c r="AB81" s="18">
        <v>0</v>
      </c>
      <c r="AC81" s="18">
        <v>0</v>
      </c>
      <c r="AD81" s="18">
        <v>0</v>
      </c>
      <c r="AE81" s="18">
        <v>0</v>
      </c>
      <c r="AF81" s="18">
        <v>0</v>
      </c>
      <c r="AG81" s="18">
        <v>0</v>
      </c>
      <c r="AH81" s="18">
        <v>0</v>
      </c>
      <c r="AI81" s="18">
        <v>0</v>
      </c>
      <c r="AJ81" s="18">
        <v>0</v>
      </c>
      <c r="AK81" s="18">
        <v>0</v>
      </c>
      <c r="AL81" s="18">
        <v>0</v>
      </c>
      <c r="AM81" s="18">
        <v>0</v>
      </c>
      <c r="AN81" s="18">
        <v>0</v>
      </c>
      <c r="AO81" s="18">
        <v>0</v>
      </c>
      <c r="AP81" s="18">
        <v>0</v>
      </c>
      <c r="AQ81" s="18"/>
      <c r="AR81" s="18"/>
      <c r="AS81" s="18"/>
      <c r="AT81" s="18"/>
      <c r="AU81" s="18"/>
      <c r="AV81" s="18"/>
      <c r="AW81" s="18"/>
      <c r="AX81" s="18"/>
    </row>
    <row r="82" spans="1:50" ht="225" x14ac:dyDescent="0.25">
      <c r="A82" s="153" t="s">
        <v>276</v>
      </c>
      <c r="B82" s="145">
        <v>24</v>
      </c>
      <c r="C82" s="87">
        <v>79</v>
      </c>
      <c r="D82" s="83" t="s">
        <v>365</v>
      </c>
      <c r="E82" s="84" t="s">
        <v>215</v>
      </c>
      <c r="F82" s="85" t="s">
        <v>30</v>
      </c>
      <c r="G82" s="85" t="s">
        <v>46</v>
      </c>
      <c r="H82" s="85" t="s">
        <v>50</v>
      </c>
      <c r="I82" s="86">
        <v>1.08</v>
      </c>
      <c r="J82" s="74">
        <v>300</v>
      </c>
      <c r="K82" s="41">
        <f t="shared" si="2"/>
        <v>150</v>
      </c>
      <c r="L82" s="42" t="str">
        <f t="shared" si="3"/>
        <v>OK</v>
      </c>
      <c r="M82" s="18">
        <v>0</v>
      </c>
      <c r="N82" s="18">
        <v>0</v>
      </c>
      <c r="O82" s="18">
        <v>0</v>
      </c>
      <c r="P82" s="18">
        <v>0</v>
      </c>
      <c r="Q82" s="18">
        <v>0</v>
      </c>
      <c r="R82" s="18">
        <v>50</v>
      </c>
      <c r="S82" s="18">
        <v>0</v>
      </c>
      <c r="T82" s="18">
        <v>0</v>
      </c>
      <c r="U82" s="18">
        <v>0</v>
      </c>
      <c r="V82" s="18">
        <v>0</v>
      </c>
      <c r="W82" s="18">
        <v>0</v>
      </c>
      <c r="X82" s="18">
        <v>0</v>
      </c>
      <c r="Y82" s="18">
        <v>0</v>
      </c>
      <c r="Z82" s="18">
        <v>0</v>
      </c>
      <c r="AA82" s="18">
        <v>50</v>
      </c>
      <c r="AB82" s="18">
        <v>0</v>
      </c>
      <c r="AC82" s="18">
        <v>0</v>
      </c>
      <c r="AD82" s="18">
        <v>0</v>
      </c>
      <c r="AE82" s="18">
        <v>0</v>
      </c>
      <c r="AF82" s="18">
        <v>0</v>
      </c>
      <c r="AG82" s="18">
        <v>0</v>
      </c>
      <c r="AH82" s="18">
        <v>0</v>
      </c>
      <c r="AI82" s="18">
        <v>0</v>
      </c>
      <c r="AJ82" s="18">
        <v>50</v>
      </c>
      <c r="AK82" s="18">
        <v>0</v>
      </c>
      <c r="AL82" s="18">
        <v>0</v>
      </c>
      <c r="AM82" s="18">
        <v>0</v>
      </c>
      <c r="AN82" s="18">
        <v>0</v>
      </c>
      <c r="AO82" s="18">
        <v>0</v>
      </c>
      <c r="AP82" s="18">
        <v>0</v>
      </c>
      <c r="AQ82" s="18"/>
      <c r="AR82" s="18"/>
      <c r="AS82" s="18"/>
      <c r="AT82" s="18"/>
      <c r="AU82" s="18"/>
      <c r="AV82" s="18"/>
      <c r="AW82" s="18"/>
      <c r="AX82" s="18"/>
    </row>
    <row r="83" spans="1:50" ht="165" x14ac:dyDescent="0.25">
      <c r="A83" s="153"/>
      <c r="B83" s="146"/>
      <c r="C83" s="82">
        <v>80</v>
      </c>
      <c r="D83" s="83" t="s">
        <v>366</v>
      </c>
      <c r="E83" s="84" t="s">
        <v>216</v>
      </c>
      <c r="F83" s="85" t="s">
        <v>30</v>
      </c>
      <c r="G83" s="85" t="s">
        <v>46</v>
      </c>
      <c r="H83" s="85" t="s">
        <v>50</v>
      </c>
      <c r="I83" s="86">
        <v>1.35</v>
      </c>
      <c r="J83" s="74"/>
      <c r="K83" s="41">
        <f t="shared" si="2"/>
        <v>0</v>
      </c>
      <c r="L83" s="42" t="str">
        <f t="shared" si="3"/>
        <v>OK</v>
      </c>
      <c r="M83" s="18">
        <v>0</v>
      </c>
      <c r="N83" s="18">
        <v>0</v>
      </c>
      <c r="O83" s="18">
        <v>0</v>
      </c>
      <c r="P83" s="18">
        <v>0</v>
      </c>
      <c r="Q83" s="18">
        <v>0</v>
      </c>
      <c r="R83" s="18">
        <v>0</v>
      </c>
      <c r="S83" s="18">
        <v>0</v>
      </c>
      <c r="T83" s="18">
        <v>0</v>
      </c>
      <c r="U83" s="18">
        <v>0</v>
      </c>
      <c r="V83" s="18">
        <v>0</v>
      </c>
      <c r="W83" s="18">
        <v>0</v>
      </c>
      <c r="X83" s="18">
        <v>0</v>
      </c>
      <c r="Y83" s="18">
        <v>0</v>
      </c>
      <c r="Z83" s="18">
        <v>0</v>
      </c>
      <c r="AA83" s="18">
        <v>0</v>
      </c>
      <c r="AB83" s="18">
        <v>0</v>
      </c>
      <c r="AC83" s="18">
        <v>0</v>
      </c>
      <c r="AD83" s="18">
        <v>0</v>
      </c>
      <c r="AE83" s="18">
        <v>0</v>
      </c>
      <c r="AF83" s="18">
        <v>0</v>
      </c>
      <c r="AG83" s="18">
        <v>0</v>
      </c>
      <c r="AH83" s="18">
        <v>0</v>
      </c>
      <c r="AI83" s="18">
        <v>0</v>
      </c>
      <c r="AJ83" s="18">
        <v>0</v>
      </c>
      <c r="AK83" s="18">
        <v>0</v>
      </c>
      <c r="AL83" s="18">
        <v>0</v>
      </c>
      <c r="AM83" s="18">
        <v>0</v>
      </c>
      <c r="AN83" s="18">
        <v>0</v>
      </c>
      <c r="AO83" s="18">
        <v>0</v>
      </c>
      <c r="AP83" s="18">
        <v>0</v>
      </c>
      <c r="AQ83" s="18"/>
      <c r="AR83" s="18"/>
      <c r="AS83" s="18"/>
      <c r="AT83" s="18"/>
      <c r="AU83" s="18"/>
      <c r="AV83" s="18"/>
      <c r="AW83" s="18"/>
      <c r="AX83" s="18"/>
    </row>
    <row r="84" spans="1:50" ht="195" x14ac:dyDescent="0.25">
      <c r="A84" s="153"/>
      <c r="B84" s="146"/>
      <c r="C84" s="87">
        <v>81</v>
      </c>
      <c r="D84" s="102" t="s">
        <v>367</v>
      </c>
      <c r="E84" s="84" t="s">
        <v>217</v>
      </c>
      <c r="F84" s="85" t="s">
        <v>30</v>
      </c>
      <c r="G84" s="85" t="s">
        <v>47</v>
      </c>
      <c r="H84" s="85" t="s">
        <v>50</v>
      </c>
      <c r="I84" s="86">
        <v>4.75</v>
      </c>
      <c r="J84" s="74">
        <v>180</v>
      </c>
      <c r="K84" s="41">
        <f t="shared" si="2"/>
        <v>180</v>
      </c>
      <c r="L84" s="42" t="str">
        <f t="shared" si="3"/>
        <v>OK</v>
      </c>
      <c r="M84" s="18">
        <v>0</v>
      </c>
      <c r="N84" s="18">
        <v>0</v>
      </c>
      <c r="O84" s="18">
        <v>0</v>
      </c>
      <c r="P84" s="18">
        <v>0</v>
      </c>
      <c r="Q84" s="18">
        <v>0</v>
      </c>
      <c r="R84" s="18">
        <v>0</v>
      </c>
      <c r="S84" s="18">
        <v>0</v>
      </c>
      <c r="T84" s="18">
        <v>0</v>
      </c>
      <c r="U84" s="18">
        <v>0</v>
      </c>
      <c r="V84" s="18">
        <v>0</v>
      </c>
      <c r="W84" s="18">
        <v>0</v>
      </c>
      <c r="X84" s="18">
        <v>0</v>
      </c>
      <c r="Y84" s="18">
        <v>0</v>
      </c>
      <c r="Z84" s="18">
        <v>0</v>
      </c>
      <c r="AA84" s="18">
        <v>0</v>
      </c>
      <c r="AB84" s="18">
        <v>0</v>
      </c>
      <c r="AC84" s="18">
        <v>0</v>
      </c>
      <c r="AD84" s="18">
        <v>0</v>
      </c>
      <c r="AE84" s="18">
        <v>0</v>
      </c>
      <c r="AF84" s="18">
        <v>0</v>
      </c>
      <c r="AG84" s="18">
        <v>0</v>
      </c>
      <c r="AH84" s="18">
        <v>0</v>
      </c>
      <c r="AI84" s="18">
        <v>0</v>
      </c>
      <c r="AJ84" s="18">
        <v>0</v>
      </c>
      <c r="AK84" s="18">
        <v>0</v>
      </c>
      <c r="AL84" s="18">
        <v>0</v>
      </c>
      <c r="AM84" s="18">
        <v>0</v>
      </c>
      <c r="AN84" s="18">
        <v>0</v>
      </c>
      <c r="AO84" s="18">
        <v>0</v>
      </c>
      <c r="AP84" s="18">
        <v>0</v>
      </c>
      <c r="AQ84" s="18"/>
      <c r="AR84" s="18"/>
      <c r="AS84" s="18"/>
      <c r="AT84" s="18"/>
      <c r="AU84" s="18"/>
      <c r="AV84" s="18"/>
      <c r="AW84" s="18"/>
      <c r="AX84" s="18"/>
    </row>
    <row r="85" spans="1:50" ht="75" x14ac:dyDescent="0.25">
      <c r="A85" s="153"/>
      <c r="B85" s="147"/>
      <c r="C85" s="87">
        <v>82</v>
      </c>
      <c r="D85" s="83" t="s">
        <v>368</v>
      </c>
      <c r="E85" s="84" t="s">
        <v>218</v>
      </c>
      <c r="F85" s="85" t="s">
        <v>30</v>
      </c>
      <c r="G85" s="85" t="s">
        <v>106</v>
      </c>
      <c r="H85" s="85" t="s">
        <v>50</v>
      </c>
      <c r="I85" s="86">
        <v>1.25</v>
      </c>
      <c r="J85" s="74"/>
      <c r="K85" s="41">
        <f t="shared" si="2"/>
        <v>0</v>
      </c>
      <c r="L85" s="42" t="str">
        <f t="shared" si="3"/>
        <v>OK</v>
      </c>
      <c r="M85" s="18">
        <v>0</v>
      </c>
      <c r="N85" s="18">
        <v>0</v>
      </c>
      <c r="O85" s="18">
        <v>0</v>
      </c>
      <c r="P85" s="18">
        <v>0</v>
      </c>
      <c r="Q85" s="18">
        <v>0</v>
      </c>
      <c r="R85" s="18">
        <v>0</v>
      </c>
      <c r="S85" s="18">
        <v>0</v>
      </c>
      <c r="T85" s="18">
        <v>0</v>
      </c>
      <c r="U85" s="18">
        <v>0</v>
      </c>
      <c r="V85" s="18">
        <v>0</v>
      </c>
      <c r="W85" s="18">
        <v>0</v>
      </c>
      <c r="X85" s="18">
        <v>0</v>
      </c>
      <c r="Y85" s="18">
        <v>0</v>
      </c>
      <c r="Z85" s="18">
        <v>0</v>
      </c>
      <c r="AA85" s="18">
        <v>0</v>
      </c>
      <c r="AB85" s="18">
        <v>0</v>
      </c>
      <c r="AC85" s="18">
        <v>0</v>
      </c>
      <c r="AD85" s="18">
        <v>0</v>
      </c>
      <c r="AE85" s="18">
        <v>0</v>
      </c>
      <c r="AF85" s="18">
        <v>0</v>
      </c>
      <c r="AG85" s="18">
        <v>0</v>
      </c>
      <c r="AH85" s="18">
        <v>0</v>
      </c>
      <c r="AI85" s="18">
        <v>0</v>
      </c>
      <c r="AJ85" s="18">
        <v>0</v>
      </c>
      <c r="AK85" s="18">
        <v>0</v>
      </c>
      <c r="AL85" s="18">
        <v>0</v>
      </c>
      <c r="AM85" s="18">
        <v>0</v>
      </c>
      <c r="AN85" s="18">
        <v>0</v>
      </c>
      <c r="AO85" s="18">
        <v>0</v>
      </c>
      <c r="AP85" s="18">
        <v>0</v>
      </c>
      <c r="AQ85" s="18"/>
      <c r="AR85" s="18"/>
      <c r="AS85" s="18"/>
      <c r="AT85" s="18"/>
      <c r="AU85" s="18"/>
      <c r="AV85" s="18"/>
      <c r="AW85" s="18"/>
      <c r="AX85" s="18"/>
    </row>
    <row r="86" spans="1:50" ht="135" x14ac:dyDescent="0.25">
      <c r="A86" s="152" t="s">
        <v>282</v>
      </c>
      <c r="B86" s="158">
        <v>25</v>
      </c>
      <c r="C86" s="103">
        <v>83</v>
      </c>
      <c r="D86" s="77" t="s">
        <v>369</v>
      </c>
      <c r="E86" s="78" t="s">
        <v>219</v>
      </c>
      <c r="F86" s="79" t="s">
        <v>38</v>
      </c>
      <c r="G86" s="79" t="s">
        <v>43</v>
      </c>
      <c r="H86" s="79" t="s">
        <v>50</v>
      </c>
      <c r="I86" s="80">
        <v>17.55</v>
      </c>
      <c r="J86" s="74"/>
      <c r="K86" s="41">
        <f t="shared" si="2"/>
        <v>0</v>
      </c>
      <c r="L86" s="42" t="str">
        <f t="shared" si="3"/>
        <v>OK</v>
      </c>
      <c r="M86" s="18">
        <v>0</v>
      </c>
      <c r="N86" s="18">
        <v>0</v>
      </c>
      <c r="O86" s="18">
        <v>0</v>
      </c>
      <c r="P86" s="18">
        <v>0</v>
      </c>
      <c r="Q86" s="18">
        <v>0</v>
      </c>
      <c r="R86" s="18">
        <v>0</v>
      </c>
      <c r="S86" s="18">
        <v>0</v>
      </c>
      <c r="T86" s="18">
        <v>0</v>
      </c>
      <c r="U86" s="18">
        <v>0</v>
      </c>
      <c r="V86" s="18">
        <v>0</v>
      </c>
      <c r="W86" s="18">
        <v>0</v>
      </c>
      <c r="X86" s="18">
        <v>0</v>
      </c>
      <c r="Y86" s="18">
        <v>0</v>
      </c>
      <c r="Z86" s="18">
        <v>0</v>
      </c>
      <c r="AA86" s="18">
        <v>0</v>
      </c>
      <c r="AB86" s="18">
        <v>0</v>
      </c>
      <c r="AC86" s="18">
        <v>0</v>
      </c>
      <c r="AD86" s="18">
        <v>0</v>
      </c>
      <c r="AE86" s="18">
        <v>0</v>
      </c>
      <c r="AF86" s="18">
        <v>0</v>
      </c>
      <c r="AG86" s="18">
        <v>0</v>
      </c>
      <c r="AH86" s="18">
        <v>0</v>
      </c>
      <c r="AI86" s="18">
        <v>0</v>
      </c>
      <c r="AJ86" s="18">
        <v>0</v>
      </c>
      <c r="AK86" s="18">
        <v>0</v>
      </c>
      <c r="AL86" s="18">
        <v>0</v>
      </c>
      <c r="AM86" s="18">
        <v>0</v>
      </c>
      <c r="AN86" s="18">
        <v>0</v>
      </c>
      <c r="AO86" s="18">
        <v>0</v>
      </c>
      <c r="AP86" s="18">
        <v>0</v>
      </c>
      <c r="AQ86" s="18"/>
      <c r="AR86" s="18"/>
      <c r="AS86" s="18"/>
      <c r="AT86" s="18"/>
      <c r="AU86" s="18"/>
      <c r="AV86" s="18"/>
      <c r="AW86" s="18"/>
      <c r="AX86" s="18"/>
    </row>
    <row r="87" spans="1:50" ht="150" x14ac:dyDescent="0.25">
      <c r="A87" s="152"/>
      <c r="B87" s="159"/>
      <c r="C87" s="76">
        <v>84</v>
      </c>
      <c r="D87" s="77" t="s">
        <v>427</v>
      </c>
      <c r="E87" s="78" t="s">
        <v>220</v>
      </c>
      <c r="F87" s="104" t="s">
        <v>30</v>
      </c>
      <c r="G87" s="104" t="s">
        <v>43</v>
      </c>
      <c r="H87" s="78" t="s">
        <v>107</v>
      </c>
      <c r="I87" s="80">
        <v>13.02</v>
      </c>
      <c r="J87" s="74">
        <v>420</v>
      </c>
      <c r="K87" s="41">
        <f t="shared" si="2"/>
        <v>360</v>
      </c>
      <c r="L87" s="42" t="str">
        <f t="shared" si="3"/>
        <v>OK</v>
      </c>
      <c r="M87" s="18">
        <v>0</v>
      </c>
      <c r="N87" s="18">
        <v>0</v>
      </c>
      <c r="O87" s="18">
        <v>0</v>
      </c>
      <c r="P87" s="18">
        <v>0</v>
      </c>
      <c r="Q87" s="18">
        <v>0</v>
      </c>
      <c r="R87" s="18">
        <v>0</v>
      </c>
      <c r="S87" s="18">
        <v>0</v>
      </c>
      <c r="T87" s="18">
        <v>0</v>
      </c>
      <c r="U87" s="18">
        <v>0</v>
      </c>
      <c r="V87" s="18">
        <v>0</v>
      </c>
      <c r="W87" s="18">
        <v>0</v>
      </c>
      <c r="X87" s="18">
        <v>0</v>
      </c>
      <c r="Y87" s="18">
        <v>0</v>
      </c>
      <c r="Z87" s="18">
        <v>0</v>
      </c>
      <c r="AA87" s="18">
        <v>0</v>
      </c>
      <c r="AB87" s="18">
        <v>0</v>
      </c>
      <c r="AC87" s="18">
        <v>0</v>
      </c>
      <c r="AD87" s="18">
        <v>0</v>
      </c>
      <c r="AE87" s="18">
        <v>0</v>
      </c>
      <c r="AF87" s="18">
        <v>0</v>
      </c>
      <c r="AG87" s="18">
        <v>0</v>
      </c>
      <c r="AH87" s="18">
        <v>0</v>
      </c>
      <c r="AI87" s="18">
        <v>60</v>
      </c>
      <c r="AJ87" s="18">
        <v>0</v>
      </c>
      <c r="AK87" s="18">
        <v>0</v>
      </c>
      <c r="AL87" s="18">
        <v>0</v>
      </c>
      <c r="AM87" s="18">
        <v>0</v>
      </c>
      <c r="AN87" s="18">
        <v>0</v>
      </c>
      <c r="AO87" s="18">
        <v>0</v>
      </c>
      <c r="AP87" s="18">
        <v>0</v>
      </c>
      <c r="AQ87" s="18"/>
      <c r="AR87" s="18"/>
      <c r="AS87" s="18"/>
      <c r="AT87" s="18"/>
      <c r="AU87" s="18"/>
      <c r="AV87" s="18"/>
      <c r="AW87" s="18"/>
      <c r="AX87" s="18"/>
    </row>
    <row r="88" spans="1:50" ht="75" x14ac:dyDescent="0.25">
      <c r="A88" s="152"/>
      <c r="B88" s="160"/>
      <c r="C88" s="76">
        <v>85</v>
      </c>
      <c r="D88" s="77" t="s">
        <v>428</v>
      </c>
      <c r="E88" s="78" t="s">
        <v>221</v>
      </c>
      <c r="F88" s="104" t="s">
        <v>30</v>
      </c>
      <c r="G88" s="104" t="s">
        <v>48</v>
      </c>
      <c r="H88" s="78" t="s">
        <v>108</v>
      </c>
      <c r="I88" s="80">
        <v>25.04</v>
      </c>
      <c r="J88" s="74">
        <v>50</v>
      </c>
      <c r="K88" s="41">
        <f t="shared" si="2"/>
        <v>0</v>
      </c>
      <c r="L88" s="42" t="str">
        <f t="shared" si="3"/>
        <v>OK</v>
      </c>
      <c r="M88" s="18">
        <v>0</v>
      </c>
      <c r="N88" s="18">
        <v>0</v>
      </c>
      <c r="O88" s="18">
        <v>0</v>
      </c>
      <c r="P88" s="18">
        <v>20</v>
      </c>
      <c r="Q88" s="18">
        <v>0</v>
      </c>
      <c r="R88" s="18">
        <v>0</v>
      </c>
      <c r="S88" s="18">
        <v>0</v>
      </c>
      <c r="T88" s="18">
        <v>0</v>
      </c>
      <c r="U88" s="18">
        <v>0</v>
      </c>
      <c r="V88" s="18">
        <v>0</v>
      </c>
      <c r="W88" s="18">
        <v>0</v>
      </c>
      <c r="X88" s="18">
        <v>0</v>
      </c>
      <c r="Y88" s="18">
        <v>0</v>
      </c>
      <c r="Z88" s="18">
        <v>0</v>
      </c>
      <c r="AA88" s="18">
        <v>0</v>
      </c>
      <c r="AB88" s="18">
        <v>0</v>
      </c>
      <c r="AC88" s="18">
        <v>0</v>
      </c>
      <c r="AD88" s="18">
        <v>0</v>
      </c>
      <c r="AE88" s="18">
        <v>0</v>
      </c>
      <c r="AF88" s="18">
        <v>0</v>
      </c>
      <c r="AG88" s="18">
        <v>0</v>
      </c>
      <c r="AH88" s="18">
        <v>0</v>
      </c>
      <c r="AI88" s="18">
        <v>15</v>
      </c>
      <c r="AJ88" s="18">
        <v>0</v>
      </c>
      <c r="AK88" s="18">
        <v>0</v>
      </c>
      <c r="AL88" s="18">
        <v>0</v>
      </c>
      <c r="AM88" s="18">
        <v>0</v>
      </c>
      <c r="AN88" s="18">
        <v>0</v>
      </c>
      <c r="AO88" s="18">
        <v>0</v>
      </c>
      <c r="AP88" s="18">
        <v>0</v>
      </c>
      <c r="AQ88" s="18"/>
      <c r="AR88" s="18"/>
      <c r="AS88" s="18"/>
      <c r="AT88" s="18"/>
      <c r="AU88" s="18"/>
      <c r="AV88" s="18">
        <v>15</v>
      </c>
      <c r="AW88" s="18"/>
      <c r="AX88" s="18"/>
    </row>
    <row r="89" spans="1:50" ht="150" x14ac:dyDescent="0.25">
      <c r="A89" s="153" t="s">
        <v>282</v>
      </c>
      <c r="B89" s="145">
        <v>26</v>
      </c>
      <c r="C89" s="82">
        <v>86</v>
      </c>
      <c r="D89" s="83" t="s">
        <v>370</v>
      </c>
      <c r="E89" s="84" t="s">
        <v>222</v>
      </c>
      <c r="F89" s="97" t="s">
        <v>30</v>
      </c>
      <c r="G89" s="97" t="s">
        <v>43</v>
      </c>
      <c r="H89" s="85" t="s">
        <v>50</v>
      </c>
      <c r="I89" s="86">
        <v>13.52</v>
      </c>
      <c r="J89" s="74"/>
      <c r="K89" s="41">
        <f t="shared" si="2"/>
        <v>0</v>
      </c>
      <c r="L89" s="42" t="str">
        <f t="shared" si="3"/>
        <v>OK</v>
      </c>
      <c r="M89" s="18">
        <v>0</v>
      </c>
      <c r="N89" s="18">
        <v>0</v>
      </c>
      <c r="O89" s="18">
        <v>0</v>
      </c>
      <c r="P89" s="18">
        <v>0</v>
      </c>
      <c r="Q89" s="18">
        <v>0</v>
      </c>
      <c r="R89" s="18">
        <v>0</v>
      </c>
      <c r="S89" s="18">
        <v>0</v>
      </c>
      <c r="T89" s="18">
        <v>0</v>
      </c>
      <c r="U89" s="18">
        <v>0</v>
      </c>
      <c r="V89" s="18">
        <v>0</v>
      </c>
      <c r="W89" s="18">
        <v>0</v>
      </c>
      <c r="X89" s="18">
        <v>0</v>
      </c>
      <c r="Y89" s="18">
        <v>0</v>
      </c>
      <c r="Z89" s="18">
        <v>0</v>
      </c>
      <c r="AA89" s="18">
        <v>0</v>
      </c>
      <c r="AB89" s="18">
        <v>0</v>
      </c>
      <c r="AC89" s="18">
        <v>0</v>
      </c>
      <c r="AD89" s="18">
        <v>0</v>
      </c>
      <c r="AE89" s="18">
        <v>0</v>
      </c>
      <c r="AF89" s="18">
        <v>0</v>
      </c>
      <c r="AG89" s="18">
        <v>0</v>
      </c>
      <c r="AH89" s="18">
        <v>0</v>
      </c>
      <c r="AI89" s="18">
        <v>0</v>
      </c>
      <c r="AJ89" s="18">
        <v>0</v>
      </c>
      <c r="AK89" s="18">
        <v>0</v>
      </c>
      <c r="AL89" s="18">
        <v>0</v>
      </c>
      <c r="AM89" s="18">
        <v>0</v>
      </c>
      <c r="AN89" s="18">
        <v>0</v>
      </c>
      <c r="AO89" s="18">
        <v>0</v>
      </c>
      <c r="AP89" s="18">
        <v>0</v>
      </c>
      <c r="AQ89" s="18"/>
      <c r="AR89" s="18"/>
      <c r="AS89" s="18"/>
      <c r="AT89" s="18"/>
      <c r="AU89" s="18"/>
      <c r="AV89" s="18"/>
      <c r="AW89" s="18"/>
      <c r="AX89" s="18"/>
    </row>
    <row r="90" spans="1:50" ht="30" x14ac:dyDescent="0.25">
      <c r="A90" s="153"/>
      <c r="B90" s="147"/>
      <c r="C90" s="87">
        <v>87</v>
      </c>
      <c r="D90" s="98" t="s">
        <v>371</v>
      </c>
      <c r="E90" s="84" t="s">
        <v>223</v>
      </c>
      <c r="F90" s="97" t="s">
        <v>30</v>
      </c>
      <c r="G90" s="97" t="s">
        <v>109</v>
      </c>
      <c r="H90" s="85" t="s">
        <v>110</v>
      </c>
      <c r="I90" s="86">
        <v>25.3</v>
      </c>
      <c r="J90" s="74"/>
      <c r="K90" s="41">
        <f t="shared" si="2"/>
        <v>0</v>
      </c>
      <c r="L90" s="42" t="str">
        <f t="shared" si="3"/>
        <v>OK</v>
      </c>
      <c r="M90" s="18">
        <v>0</v>
      </c>
      <c r="N90" s="18">
        <v>0</v>
      </c>
      <c r="O90" s="18">
        <v>0</v>
      </c>
      <c r="P90" s="18">
        <v>0</v>
      </c>
      <c r="Q90" s="18">
        <v>0</v>
      </c>
      <c r="R90" s="18">
        <v>0</v>
      </c>
      <c r="S90" s="18">
        <v>0</v>
      </c>
      <c r="T90" s="18">
        <v>0</v>
      </c>
      <c r="U90" s="18">
        <v>0</v>
      </c>
      <c r="V90" s="18">
        <v>0</v>
      </c>
      <c r="W90" s="18">
        <v>0</v>
      </c>
      <c r="X90" s="18">
        <v>0</v>
      </c>
      <c r="Y90" s="18">
        <v>0</v>
      </c>
      <c r="Z90" s="18">
        <v>0</v>
      </c>
      <c r="AA90" s="18">
        <v>0</v>
      </c>
      <c r="AB90" s="18">
        <v>0</v>
      </c>
      <c r="AC90" s="18">
        <v>0</v>
      </c>
      <c r="AD90" s="18">
        <v>0</v>
      </c>
      <c r="AE90" s="18">
        <v>0</v>
      </c>
      <c r="AF90" s="18">
        <v>0</v>
      </c>
      <c r="AG90" s="18">
        <v>0</v>
      </c>
      <c r="AH90" s="18">
        <v>0</v>
      </c>
      <c r="AI90" s="18">
        <v>0</v>
      </c>
      <c r="AJ90" s="18">
        <v>0</v>
      </c>
      <c r="AK90" s="18">
        <v>0</v>
      </c>
      <c r="AL90" s="18">
        <v>0</v>
      </c>
      <c r="AM90" s="18">
        <v>0</v>
      </c>
      <c r="AN90" s="18">
        <v>0</v>
      </c>
      <c r="AO90" s="18">
        <v>0</v>
      </c>
      <c r="AP90" s="18">
        <v>0</v>
      </c>
      <c r="AQ90" s="18"/>
      <c r="AR90" s="18"/>
      <c r="AS90" s="18"/>
      <c r="AT90" s="18"/>
      <c r="AU90" s="18"/>
      <c r="AV90" s="18"/>
      <c r="AW90" s="18"/>
      <c r="AX90" s="18"/>
    </row>
    <row r="91" spans="1:50" ht="165" x14ac:dyDescent="0.25">
      <c r="A91" s="72" t="s">
        <v>272</v>
      </c>
      <c r="B91" s="76">
        <v>27</v>
      </c>
      <c r="C91" s="76">
        <v>88</v>
      </c>
      <c r="D91" s="77" t="s">
        <v>429</v>
      </c>
      <c r="E91" s="78" t="s">
        <v>224</v>
      </c>
      <c r="F91" s="104" t="s">
        <v>33</v>
      </c>
      <c r="G91" s="104" t="s">
        <v>111</v>
      </c>
      <c r="H91" s="104" t="s">
        <v>50</v>
      </c>
      <c r="I91" s="80">
        <v>59.1</v>
      </c>
      <c r="J91" s="74">
        <v>150</v>
      </c>
      <c r="K91" s="41">
        <f t="shared" si="2"/>
        <v>113</v>
      </c>
      <c r="L91" s="42" t="str">
        <f t="shared" si="3"/>
        <v>OK</v>
      </c>
      <c r="M91" s="18">
        <v>0</v>
      </c>
      <c r="N91" s="18">
        <v>0</v>
      </c>
      <c r="O91" s="18">
        <v>0</v>
      </c>
      <c r="P91" s="18">
        <v>0</v>
      </c>
      <c r="Q91" s="18">
        <v>0</v>
      </c>
      <c r="R91" s="18">
        <v>0</v>
      </c>
      <c r="S91" s="18">
        <v>0</v>
      </c>
      <c r="T91" s="18">
        <v>0</v>
      </c>
      <c r="U91" s="18">
        <v>12</v>
      </c>
      <c r="V91" s="18">
        <v>0</v>
      </c>
      <c r="W91" s="18">
        <v>0</v>
      </c>
      <c r="X91" s="18">
        <v>0</v>
      </c>
      <c r="Y91" s="18">
        <v>0</v>
      </c>
      <c r="Z91" s="18">
        <v>0</v>
      </c>
      <c r="AA91" s="18">
        <v>0</v>
      </c>
      <c r="AB91" s="18">
        <v>0</v>
      </c>
      <c r="AC91" s="18">
        <v>0</v>
      </c>
      <c r="AD91" s="18">
        <v>10</v>
      </c>
      <c r="AE91" s="18">
        <v>0</v>
      </c>
      <c r="AF91" s="18">
        <v>0</v>
      </c>
      <c r="AG91" s="18">
        <v>0</v>
      </c>
      <c r="AH91" s="18">
        <v>0</v>
      </c>
      <c r="AI91" s="18">
        <v>0</v>
      </c>
      <c r="AJ91" s="18">
        <v>0</v>
      </c>
      <c r="AK91" s="18">
        <v>0</v>
      </c>
      <c r="AL91" s="18">
        <v>15</v>
      </c>
      <c r="AM91" s="18">
        <v>0</v>
      </c>
      <c r="AN91" s="18">
        <v>0</v>
      </c>
      <c r="AO91" s="18">
        <v>0</v>
      </c>
      <c r="AP91" s="18">
        <v>0</v>
      </c>
      <c r="AQ91" s="18"/>
      <c r="AR91" s="18"/>
      <c r="AS91" s="18"/>
      <c r="AT91" s="18"/>
      <c r="AU91" s="18"/>
      <c r="AV91" s="18"/>
      <c r="AW91" s="18"/>
      <c r="AX91" s="18"/>
    </row>
    <row r="92" spans="1:50" ht="165" x14ac:dyDescent="0.25">
      <c r="A92" s="153" t="s">
        <v>284</v>
      </c>
      <c r="B92" s="145">
        <v>28</v>
      </c>
      <c r="C92" s="82">
        <v>89</v>
      </c>
      <c r="D92" s="83" t="s">
        <v>430</v>
      </c>
      <c r="E92" s="84" t="s">
        <v>225</v>
      </c>
      <c r="F92" s="97" t="s">
        <v>33</v>
      </c>
      <c r="G92" s="97" t="s">
        <v>112</v>
      </c>
      <c r="H92" s="97" t="s">
        <v>50</v>
      </c>
      <c r="I92" s="86">
        <v>9.5</v>
      </c>
      <c r="J92" s="74">
        <v>100</v>
      </c>
      <c r="K92" s="41">
        <f t="shared" si="2"/>
        <v>30</v>
      </c>
      <c r="L92" s="42" t="str">
        <f t="shared" si="3"/>
        <v>OK</v>
      </c>
      <c r="M92" s="18">
        <v>0</v>
      </c>
      <c r="N92" s="18">
        <v>0</v>
      </c>
      <c r="O92" s="18">
        <v>0</v>
      </c>
      <c r="P92" s="18">
        <v>0</v>
      </c>
      <c r="Q92" s="18">
        <v>0</v>
      </c>
      <c r="R92" s="18">
        <v>0</v>
      </c>
      <c r="S92" s="18">
        <v>0</v>
      </c>
      <c r="T92" s="18">
        <v>0</v>
      </c>
      <c r="U92" s="18">
        <v>0</v>
      </c>
      <c r="V92" s="18">
        <v>0</v>
      </c>
      <c r="W92" s="18">
        <v>0</v>
      </c>
      <c r="X92" s="18">
        <v>0</v>
      </c>
      <c r="Y92" s="18">
        <v>0</v>
      </c>
      <c r="Z92" s="18">
        <v>0</v>
      </c>
      <c r="AA92" s="18">
        <v>0</v>
      </c>
      <c r="AB92" s="18">
        <v>0</v>
      </c>
      <c r="AC92" s="18">
        <v>0</v>
      </c>
      <c r="AD92" s="18">
        <v>0</v>
      </c>
      <c r="AE92" s="18">
        <v>0</v>
      </c>
      <c r="AF92" s="18">
        <v>40</v>
      </c>
      <c r="AG92" s="18">
        <v>0</v>
      </c>
      <c r="AH92" s="18">
        <v>0</v>
      </c>
      <c r="AI92" s="18">
        <v>0</v>
      </c>
      <c r="AJ92" s="18">
        <v>0</v>
      </c>
      <c r="AK92" s="18">
        <v>0</v>
      </c>
      <c r="AL92" s="18">
        <v>0</v>
      </c>
      <c r="AM92" s="18">
        <v>0</v>
      </c>
      <c r="AN92" s="18">
        <v>0</v>
      </c>
      <c r="AO92" s="18">
        <v>0</v>
      </c>
      <c r="AP92" s="18">
        <v>15</v>
      </c>
      <c r="AQ92" s="18"/>
      <c r="AR92" s="18"/>
      <c r="AS92" s="18"/>
      <c r="AT92" s="18">
        <v>15</v>
      </c>
      <c r="AU92" s="18"/>
      <c r="AV92" s="18"/>
      <c r="AW92" s="18"/>
      <c r="AX92" s="18"/>
    </row>
    <row r="93" spans="1:50" ht="150" x14ac:dyDescent="0.25">
      <c r="A93" s="153"/>
      <c r="B93" s="146"/>
      <c r="C93" s="87">
        <v>90</v>
      </c>
      <c r="D93" s="83" t="s">
        <v>431</v>
      </c>
      <c r="E93" s="84" t="s">
        <v>226</v>
      </c>
      <c r="F93" s="97" t="s">
        <v>33</v>
      </c>
      <c r="G93" s="97" t="s">
        <v>112</v>
      </c>
      <c r="H93" s="97" t="s">
        <v>50</v>
      </c>
      <c r="I93" s="86">
        <v>15.36</v>
      </c>
      <c r="J93" s="74">
        <v>150</v>
      </c>
      <c r="K93" s="41">
        <f t="shared" si="2"/>
        <v>80</v>
      </c>
      <c r="L93" s="42" t="str">
        <f t="shared" si="3"/>
        <v>OK</v>
      </c>
      <c r="M93" s="18">
        <v>0</v>
      </c>
      <c r="N93" s="18">
        <v>0</v>
      </c>
      <c r="O93" s="18">
        <v>0</v>
      </c>
      <c r="P93" s="18">
        <v>0</v>
      </c>
      <c r="Q93" s="18">
        <v>0</v>
      </c>
      <c r="R93" s="18">
        <v>0</v>
      </c>
      <c r="S93" s="18">
        <v>0</v>
      </c>
      <c r="T93" s="18">
        <v>0</v>
      </c>
      <c r="U93" s="18">
        <v>0</v>
      </c>
      <c r="V93" s="18">
        <v>0</v>
      </c>
      <c r="W93" s="18">
        <v>0</v>
      </c>
      <c r="X93" s="18">
        <v>0</v>
      </c>
      <c r="Y93" s="18">
        <v>0</v>
      </c>
      <c r="Z93" s="18">
        <v>0</v>
      </c>
      <c r="AA93" s="18">
        <v>0</v>
      </c>
      <c r="AB93" s="18">
        <v>0</v>
      </c>
      <c r="AC93" s="18">
        <v>0</v>
      </c>
      <c r="AD93" s="18">
        <v>0</v>
      </c>
      <c r="AE93" s="18">
        <v>0</v>
      </c>
      <c r="AF93" s="18">
        <v>40</v>
      </c>
      <c r="AG93" s="18">
        <v>0</v>
      </c>
      <c r="AH93" s="18">
        <v>0</v>
      </c>
      <c r="AI93" s="18">
        <v>0</v>
      </c>
      <c r="AJ93" s="18">
        <v>0</v>
      </c>
      <c r="AK93" s="18">
        <v>0</v>
      </c>
      <c r="AL93" s="18">
        <v>0</v>
      </c>
      <c r="AM93" s="18">
        <v>0</v>
      </c>
      <c r="AN93" s="18">
        <v>0</v>
      </c>
      <c r="AO93" s="18">
        <v>0</v>
      </c>
      <c r="AP93" s="18">
        <v>15</v>
      </c>
      <c r="AQ93" s="18"/>
      <c r="AR93" s="18"/>
      <c r="AS93" s="18"/>
      <c r="AT93" s="18">
        <v>15</v>
      </c>
      <c r="AU93" s="18"/>
      <c r="AV93" s="18"/>
      <c r="AW93" s="18"/>
      <c r="AX93" s="18"/>
    </row>
    <row r="94" spans="1:50" ht="165" x14ac:dyDescent="0.25">
      <c r="A94" s="153"/>
      <c r="B94" s="147"/>
      <c r="C94" s="87">
        <v>91</v>
      </c>
      <c r="D94" s="98" t="s">
        <v>432</v>
      </c>
      <c r="E94" s="84" t="s">
        <v>227</v>
      </c>
      <c r="F94" s="97" t="s">
        <v>33</v>
      </c>
      <c r="G94" s="97" t="s">
        <v>112</v>
      </c>
      <c r="H94" s="97" t="s">
        <v>50</v>
      </c>
      <c r="I94" s="86">
        <v>24.69</v>
      </c>
      <c r="J94" s="119">
        <f>100-40</f>
        <v>60</v>
      </c>
      <c r="K94" s="41">
        <f t="shared" si="2"/>
        <v>0</v>
      </c>
      <c r="L94" s="42" t="str">
        <f t="shared" si="3"/>
        <v>OK</v>
      </c>
      <c r="M94" s="18">
        <v>0</v>
      </c>
      <c r="N94" s="18">
        <v>0</v>
      </c>
      <c r="O94" s="18">
        <v>0</v>
      </c>
      <c r="P94" s="18">
        <v>0</v>
      </c>
      <c r="Q94" s="18">
        <v>0</v>
      </c>
      <c r="R94" s="18">
        <v>0</v>
      </c>
      <c r="S94" s="18">
        <v>0</v>
      </c>
      <c r="T94" s="18">
        <v>0</v>
      </c>
      <c r="U94" s="18">
        <v>0</v>
      </c>
      <c r="V94" s="18">
        <v>0</v>
      </c>
      <c r="W94" s="18">
        <v>0</v>
      </c>
      <c r="X94" s="18">
        <v>0</v>
      </c>
      <c r="Y94" s="18">
        <v>0</v>
      </c>
      <c r="Z94" s="18">
        <v>0</v>
      </c>
      <c r="AA94" s="18">
        <v>0</v>
      </c>
      <c r="AB94" s="18">
        <v>0</v>
      </c>
      <c r="AC94" s="18">
        <v>25</v>
      </c>
      <c r="AD94" s="18">
        <v>0</v>
      </c>
      <c r="AE94" s="18">
        <v>0</v>
      </c>
      <c r="AF94" s="18">
        <v>0</v>
      </c>
      <c r="AG94" s="18">
        <v>0</v>
      </c>
      <c r="AH94" s="18">
        <v>0</v>
      </c>
      <c r="AI94" s="18">
        <v>0</v>
      </c>
      <c r="AJ94" s="18">
        <v>0</v>
      </c>
      <c r="AK94" s="18">
        <v>0</v>
      </c>
      <c r="AL94" s="18">
        <v>0</v>
      </c>
      <c r="AM94" s="18">
        <v>0</v>
      </c>
      <c r="AN94" s="18">
        <v>0</v>
      </c>
      <c r="AO94" s="18">
        <v>0</v>
      </c>
      <c r="AP94" s="18">
        <v>35</v>
      </c>
      <c r="AQ94" s="18"/>
      <c r="AR94" s="18"/>
      <c r="AS94" s="18"/>
      <c r="AT94" s="18"/>
      <c r="AU94" s="18"/>
      <c r="AV94" s="18"/>
      <c r="AW94" s="18"/>
      <c r="AX94" s="18"/>
    </row>
    <row r="95" spans="1:50" ht="225" x14ac:dyDescent="0.25">
      <c r="A95" s="105" t="s">
        <v>272</v>
      </c>
      <c r="B95" s="76">
        <v>29</v>
      </c>
      <c r="C95" s="103">
        <v>92</v>
      </c>
      <c r="D95" s="77" t="s">
        <v>372</v>
      </c>
      <c r="E95" s="78" t="s">
        <v>228</v>
      </c>
      <c r="F95" s="104" t="s">
        <v>59</v>
      </c>
      <c r="G95" s="104" t="s">
        <v>111</v>
      </c>
      <c r="H95" s="104" t="s">
        <v>50</v>
      </c>
      <c r="I95" s="80">
        <v>129.19999999999999</v>
      </c>
      <c r="J95" s="74">
        <v>50</v>
      </c>
      <c r="K95" s="41">
        <f t="shared" si="2"/>
        <v>42</v>
      </c>
      <c r="L95" s="42" t="str">
        <f t="shared" si="3"/>
        <v>OK</v>
      </c>
      <c r="M95" s="18">
        <v>0</v>
      </c>
      <c r="N95" s="18">
        <v>0</v>
      </c>
      <c r="O95" s="18">
        <v>0</v>
      </c>
      <c r="P95" s="18">
        <v>0</v>
      </c>
      <c r="Q95" s="18">
        <v>0</v>
      </c>
      <c r="R95" s="18">
        <v>0</v>
      </c>
      <c r="S95" s="18">
        <v>0</v>
      </c>
      <c r="T95" s="18">
        <v>0</v>
      </c>
      <c r="U95" s="18">
        <v>8</v>
      </c>
      <c r="V95" s="18">
        <v>0</v>
      </c>
      <c r="W95" s="18">
        <v>0</v>
      </c>
      <c r="X95" s="18">
        <v>0</v>
      </c>
      <c r="Y95" s="18">
        <v>0</v>
      </c>
      <c r="Z95" s="18">
        <v>0</v>
      </c>
      <c r="AA95" s="18">
        <v>0</v>
      </c>
      <c r="AB95" s="18">
        <v>0</v>
      </c>
      <c r="AC95" s="18">
        <v>0</v>
      </c>
      <c r="AD95" s="18">
        <v>0</v>
      </c>
      <c r="AE95" s="18">
        <v>0</v>
      </c>
      <c r="AF95" s="18">
        <v>0</v>
      </c>
      <c r="AG95" s="18">
        <v>0</v>
      </c>
      <c r="AH95" s="18">
        <v>0</v>
      </c>
      <c r="AI95" s="18">
        <v>0</v>
      </c>
      <c r="AJ95" s="18">
        <v>0</v>
      </c>
      <c r="AK95" s="18">
        <v>0</v>
      </c>
      <c r="AL95" s="18">
        <v>0</v>
      </c>
      <c r="AM95" s="18">
        <v>0</v>
      </c>
      <c r="AN95" s="18">
        <v>0</v>
      </c>
      <c r="AO95" s="18">
        <v>0</v>
      </c>
      <c r="AP95" s="18">
        <v>0</v>
      </c>
      <c r="AQ95" s="18"/>
      <c r="AR95" s="18"/>
      <c r="AS95" s="18"/>
      <c r="AT95" s="18"/>
      <c r="AU95" s="18"/>
      <c r="AV95" s="18"/>
      <c r="AW95" s="18"/>
      <c r="AX95" s="18"/>
    </row>
    <row r="96" spans="1:50" ht="120" x14ac:dyDescent="0.25">
      <c r="A96" s="153" t="s">
        <v>277</v>
      </c>
      <c r="B96" s="145">
        <v>30</v>
      </c>
      <c r="C96" s="87">
        <v>93</v>
      </c>
      <c r="D96" s="83" t="s">
        <v>373</v>
      </c>
      <c r="E96" s="84" t="s">
        <v>229</v>
      </c>
      <c r="F96" s="85" t="s">
        <v>64</v>
      </c>
      <c r="G96" s="85" t="s">
        <v>113</v>
      </c>
      <c r="H96" s="85" t="s">
        <v>50</v>
      </c>
      <c r="I96" s="86">
        <v>2.97</v>
      </c>
      <c r="J96" s="74">
        <v>720</v>
      </c>
      <c r="K96" s="41">
        <f t="shared" si="2"/>
        <v>432</v>
      </c>
      <c r="L96" s="42" t="str">
        <f t="shared" si="3"/>
        <v>OK</v>
      </c>
      <c r="M96" s="18">
        <v>0</v>
      </c>
      <c r="N96" s="18">
        <v>144</v>
      </c>
      <c r="O96" s="18">
        <v>0</v>
      </c>
      <c r="P96" s="18">
        <v>0</v>
      </c>
      <c r="Q96" s="18">
        <v>0</v>
      </c>
      <c r="R96" s="18">
        <v>0</v>
      </c>
      <c r="S96" s="18">
        <v>0</v>
      </c>
      <c r="T96" s="18">
        <v>0</v>
      </c>
      <c r="U96" s="18">
        <v>0</v>
      </c>
      <c r="V96" s="18">
        <v>0</v>
      </c>
      <c r="W96" s="18">
        <v>0</v>
      </c>
      <c r="X96" s="18">
        <v>0</v>
      </c>
      <c r="Y96" s="18">
        <v>0</v>
      </c>
      <c r="Z96" s="18">
        <v>0</v>
      </c>
      <c r="AA96" s="18">
        <v>0</v>
      </c>
      <c r="AB96" s="18">
        <v>0</v>
      </c>
      <c r="AC96" s="18">
        <v>0</v>
      </c>
      <c r="AD96" s="18">
        <v>0</v>
      </c>
      <c r="AE96" s="18">
        <v>0</v>
      </c>
      <c r="AF96" s="18">
        <v>0</v>
      </c>
      <c r="AG96" s="18">
        <v>0</v>
      </c>
      <c r="AH96" s="18">
        <v>0</v>
      </c>
      <c r="AI96" s="18">
        <v>0</v>
      </c>
      <c r="AJ96" s="18">
        <v>0</v>
      </c>
      <c r="AK96" s="18">
        <v>0</v>
      </c>
      <c r="AL96" s="18">
        <v>0</v>
      </c>
      <c r="AM96" s="18">
        <v>0</v>
      </c>
      <c r="AN96" s="18">
        <v>0</v>
      </c>
      <c r="AO96" s="18">
        <v>0</v>
      </c>
      <c r="AP96" s="18">
        <v>0</v>
      </c>
      <c r="AQ96" s="18"/>
      <c r="AR96" s="18"/>
      <c r="AS96" s="18">
        <v>144</v>
      </c>
      <c r="AT96" s="18"/>
      <c r="AU96" s="18"/>
      <c r="AV96" s="18"/>
      <c r="AW96" s="18"/>
      <c r="AX96" s="18"/>
    </row>
    <row r="97" spans="1:50" ht="210" x14ac:dyDescent="0.25">
      <c r="A97" s="153"/>
      <c r="B97" s="147"/>
      <c r="C97" s="87">
        <v>94</v>
      </c>
      <c r="D97" s="83" t="s">
        <v>374</v>
      </c>
      <c r="E97" s="84" t="s">
        <v>230</v>
      </c>
      <c r="F97" s="85" t="s">
        <v>64</v>
      </c>
      <c r="G97" s="85" t="s">
        <v>44</v>
      </c>
      <c r="H97" s="85" t="s">
        <v>50</v>
      </c>
      <c r="I97" s="86">
        <v>1.56</v>
      </c>
      <c r="J97" s="74"/>
      <c r="K97" s="41">
        <f t="shared" si="2"/>
        <v>0</v>
      </c>
      <c r="L97" s="42" t="str">
        <f t="shared" si="3"/>
        <v>OK</v>
      </c>
      <c r="M97" s="18">
        <v>0</v>
      </c>
      <c r="N97" s="18">
        <v>0</v>
      </c>
      <c r="O97" s="18">
        <v>0</v>
      </c>
      <c r="P97" s="18">
        <v>0</v>
      </c>
      <c r="Q97" s="18">
        <v>0</v>
      </c>
      <c r="R97" s="18">
        <v>0</v>
      </c>
      <c r="S97" s="18">
        <v>0</v>
      </c>
      <c r="T97" s="18">
        <v>0</v>
      </c>
      <c r="U97" s="18">
        <v>0</v>
      </c>
      <c r="V97" s="18">
        <v>0</v>
      </c>
      <c r="W97" s="18">
        <v>0</v>
      </c>
      <c r="X97" s="18">
        <v>0</v>
      </c>
      <c r="Y97" s="18">
        <v>0</v>
      </c>
      <c r="Z97" s="18">
        <v>0</v>
      </c>
      <c r="AA97" s="18">
        <v>0</v>
      </c>
      <c r="AB97" s="18">
        <v>0</v>
      </c>
      <c r="AC97" s="18">
        <v>0</v>
      </c>
      <c r="AD97" s="18">
        <v>0</v>
      </c>
      <c r="AE97" s="18">
        <v>0</v>
      </c>
      <c r="AF97" s="18">
        <v>0</v>
      </c>
      <c r="AG97" s="18">
        <v>0</v>
      </c>
      <c r="AH97" s="18">
        <v>0</v>
      </c>
      <c r="AI97" s="18">
        <v>0</v>
      </c>
      <c r="AJ97" s="18">
        <v>0</v>
      </c>
      <c r="AK97" s="18">
        <v>0</v>
      </c>
      <c r="AL97" s="18">
        <v>0</v>
      </c>
      <c r="AM97" s="18">
        <v>0</v>
      </c>
      <c r="AN97" s="18">
        <v>0</v>
      </c>
      <c r="AO97" s="18">
        <v>0</v>
      </c>
      <c r="AP97" s="18">
        <v>0</v>
      </c>
      <c r="AQ97" s="18"/>
      <c r="AR97" s="18"/>
      <c r="AS97" s="18"/>
      <c r="AT97" s="18"/>
      <c r="AU97" s="18"/>
      <c r="AV97" s="18"/>
      <c r="AW97" s="18"/>
      <c r="AX97" s="18"/>
    </row>
    <row r="98" spans="1:50" ht="75" x14ac:dyDescent="0.25">
      <c r="A98" s="152" t="s">
        <v>279</v>
      </c>
      <c r="B98" s="158">
        <v>31</v>
      </c>
      <c r="C98" s="103">
        <v>95</v>
      </c>
      <c r="D98" s="77" t="s">
        <v>375</v>
      </c>
      <c r="E98" s="78" t="s">
        <v>231</v>
      </c>
      <c r="F98" s="104" t="s">
        <v>30</v>
      </c>
      <c r="G98" s="104" t="s">
        <v>84</v>
      </c>
      <c r="H98" s="104" t="s">
        <v>50</v>
      </c>
      <c r="I98" s="80">
        <v>7.92</v>
      </c>
      <c r="J98" s="74">
        <v>100</v>
      </c>
      <c r="K98" s="41">
        <f t="shared" si="2"/>
        <v>100</v>
      </c>
      <c r="L98" s="42" t="str">
        <f t="shared" si="3"/>
        <v>OK</v>
      </c>
      <c r="M98" s="18">
        <v>0</v>
      </c>
      <c r="N98" s="18">
        <v>0</v>
      </c>
      <c r="O98" s="18">
        <v>0</v>
      </c>
      <c r="P98" s="18">
        <v>0</v>
      </c>
      <c r="Q98" s="18">
        <v>0</v>
      </c>
      <c r="R98" s="18">
        <v>0</v>
      </c>
      <c r="S98" s="18">
        <v>0</v>
      </c>
      <c r="T98" s="18">
        <v>0</v>
      </c>
      <c r="U98" s="18">
        <v>0</v>
      </c>
      <c r="V98" s="18">
        <v>0</v>
      </c>
      <c r="W98" s="18">
        <v>0</v>
      </c>
      <c r="X98" s="18">
        <v>0</v>
      </c>
      <c r="Y98" s="18">
        <v>0</v>
      </c>
      <c r="Z98" s="18">
        <v>0</v>
      </c>
      <c r="AA98" s="18">
        <v>0</v>
      </c>
      <c r="AB98" s="18">
        <v>0</v>
      </c>
      <c r="AC98" s="18">
        <v>0</v>
      </c>
      <c r="AD98" s="18">
        <v>0</v>
      </c>
      <c r="AE98" s="18">
        <v>0</v>
      </c>
      <c r="AF98" s="18">
        <v>0</v>
      </c>
      <c r="AG98" s="18">
        <v>0</v>
      </c>
      <c r="AH98" s="18">
        <v>0</v>
      </c>
      <c r="AI98" s="18">
        <v>0</v>
      </c>
      <c r="AJ98" s="18">
        <v>0</v>
      </c>
      <c r="AK98" s="18">
        <v>0</v>
      </c>
      <c r="AL98" s="18">
        <v>0</v>
      </c>
      <c r="AM98" s="18">
        <v>0</v>
      </c>
      <c r="AN98" s="18">
        <v>0</v>
      </c>
      <c r="AO98" s="18">
        <v>0</v>
      </c>
      <c r="AP98" s="18">
        <v>0</v>
      </c>
      <c r="AQ98" s="18"/>
      <c r="AR98" s="18"/>
      <c r="AS98" s="18"/>
      <c r="AT98" s="18"/>
      <c r="AU98" s="18"/>
      <c r="AV98" s="18"/>
      <c r="AW98" s="18"/>
      <c r="AX98" s="18"/>
    </row>
    <row r="99" spans="1:50" ht="30" x14ac:dyDescent="0.25">
      <c r="A99" s="152"/>
      <c r="B99" s="160"/>
      <c r="C99" s="76">
        <v>96</v>
      </c>
      <c r="D99" s="77" t="s">
        <v>376</v>
      </c>
      <c r="E99" s="78" t="s">
        <v>232</v>
      </c>
      <c r="F99" s="104" t="s">
        <v>30</v>
      </c>
      <c r="G99" s="104" t="s">
        <v>85</v>
      </c>
      <c r="H99" s="104" t="s">
        <v>50</v>
      </c>
      <c r="I99" s="80">
        <v>12.51</v>
      </c>
      <c r="J99" s="74"/>
      <c r="K99" s="41">
        <f t="shared" si="2"/>
        <v>0</v>
      </c>
      <c r="L99" s="42" t="str">
        <f t="shared" si="3"/>
        <v>OK</v>
      </c>
      <c r="M99" s="18">
        <v>0</v>
      </c>
      <c r="N99" s="18">
        <v>0</v>
      </c>
      <c r="O99" s="18">
        <v>0</v>
      </c>
      <c r="P99" s="18">
        <v>0</v>
      </c>
      <c r="Q99" s="18">
        <v>0</v>
      </c>
      <c r="R99" s="18">
        <v>0</v>
      </c>
      <c r="S99" s="18">
        <v>0</v>
      </c>
      <c r="T99" s="18">
        <v>0</v>
      </c>
      <c r="U99" s="18">
        <v>0</v>
      </c>
      <c r="V99" s="18">
        <v>0</v>
      </c>
      <c r="W99" s="18">
        <v>0</v>
      </c>
      <c r="X99" s="18">
        <v>0</v>
      </c>
      <c r="Y99" s="18">
        <v>0</v>
      </c>
      <c r="Z99" s="18">
        <v>0</v>
      </c>
      <c r="AA99" s="18">
        <v>0</v>
      </c>
      <c r="AB99" s="18">
        <v>0</v>
      </c>
      <c r="AC99" s="18">
        <v>0</v>
      </c>
      <c r="AD99" s="18">
        <v>0</v>
      </c>
      <c r="AE99" s="18">
        <v>0</v>
      </c>
      <c r="AF99" s="18">
        <v>0</v>
      </c>
      <c r="AG99" s="18">
        <v>0</v>
      </c>
      <c r="AH99" s="18">
        <v>0</v>
      </c>
      <c r="AI99" s="18">
        <v>0</v>
      </c>
      <c r="AJ99" s="18">
        <v>0</v>
      </c>
      <c r="AK99" s="18">
        <v>0</v>
      </c>
      <c r="AL99" s="18">
        <v>0</v>
      </c>
      <c r="AM99" s="18">
        <v>0</v>
      </c>
      <c r="AN99" s="18">
        <v>0</v>
      </c>
      <c r="AO99" s="18">
        <v>0</v>
      </c>
      <c r="AP99" s="18">
        <v>0</v>
      </c>
      <c r="AQ99" s="18"/>
      <c r="AR99" s="18"/>
      <c r="AS99" s="18"/>
      <c r="AT99" s="18"/>
      <c r="AU99" s="18"/>
      <c r="AV99" s="18"/>
      <c r="AW99" s="18"/>
      <c r="AX99" s="18"/>
    </row>
    <row r="100" spans="1:50" ht="30" x14ac:dyDescent="0.25">
      <c r="A100" s="153" t="s">
        <v>279</v>
      </c>
      <c r="B100" s="145">
        <v>32</v>
      </c>
      <c r="C100" s="87">
        <v>97</v>
      </c>
      <c r="D100" s="100" t="s">
        <v>377</v>
      </c>
      <c r="E100" s="84" t="s">
        <v>233</v>
      </c>
      <c r="F100" s="97" t="s">
        <v>60</v>
      </c>
      <c r="G100" s="97" t="s">
        <v>99</v>
      </c>
      <c r="H100" s="97" t="s">
        <v>51</v>
      </c>
      <c r="I100" s="86">
        <v>27.01</v>
      </c>
      <c r="J100" s="74"/>
      <c r="K100" s="41">
        <f t="shared" si="2"/>
        <v>0</v>
      </c>
      <c r="L100" s="42" t="str">
        <f t="shared" si="3"/>
        <v>OK</v>
      </c>
      <c r="M100" s="18">
        <v>0</v>
      </c>
      <c r="N100" s="18">
        <v>0</v>
      </c>
      <c r="O100" s="18">
        <v>0</v>
      </c>
      <c r="P100" s="18">
        <v>0</v>
      </c>
      <c r="Q100" s="18">
        <v>0</v>
      </c>
      <c r="R100" s="18">
        <v>0</v>
      </c>
      <c r="S100" s="18">
        <v>0</v>
      </c>
      <c r="T100" s="18">
        <v>0</v>
      </c>
      <c r="U100" s="18">
        <v>0</v>
      </c>
      <c r="V100" s="18">
        <v>0</v>
      </c>
      <c r="W100" s="18">
        <v>0</v>
      </c>
      <c r="X100" s="18">
        <v>0</v>
      </c>
      <c r="Y100" s="18">
        <v>0</v>
      </c>
      <c r="Z100" s="18">
        <v>0</v>
      </c>
      <c r="AA100" s="18">
        <v>0</v>
      </c>
      <c r="AB100" s="18">
        <v>0</v>
      </c>
      <c r="AC100" s="18">
        <v>0</v>
      </c>
      <c r="AD100" s="18">
        <v>0</v>
      </c>
      <c r="AE100" s="18">
        <v>0</v>
      </c>
      <c r="AF100" s="18">
        <v>0</v>
      </c>
      <c r="AG100" s="18">
        <v>0</v>
      </c>
      <c r="AH100" s="18">
        <v>0</v>
      </c>
      <c r="AI100" s="18">
        <v>0</v>
      </c>
      <c r="AJ100" s="18">
        <v>0</v>
      </c>
      <c r="AK100" s="18">
        <v>0</v>
      </c>
      <c r="AL100" s="18">
        <v>0</v>
      </c>
      <c r="AM100" s="18">
        <v>0</v>
      </c>
      <c r="AN100" s="18">
        <v>0</v>
      </c>
      <c r="AO100" s="18">
        <v>0</v>
      </c>
      <c r="AP100" s="18">
        <v>0</v>
      </c>
      <c r="AQ100" s="18"/>
      <c r="AR100" s="18"/>
      <c r="AS100" s="18"/>
      <c r="AT100" s="18"/>
      <c r="AU100" s="18"/>
      <c r="AV100" s="18"/>
      <c r="AW100" s="18"/>
      <c r="AX100" s="18"/>
    </row>
    <row r="101" spans="1:50" x14ac:dyDescent="0.25">
      <c r="A101" s="153"/>
      <c r="B101" s="146"/>
      <c r="C101" s="82">
        <v>98</v>
      </c>
      <c r="D101" s="83" t="s">
        <v>378</v>
      </c>
      <c r="E101" s="84" t="s">
        <v>234</v>
      </c>
      <c r="F101" s="97" t="s">
        <v>60</v>
      </c>
      <c r="G101" s="97" t="s">
        <v>114</v>
      </c>
      <c r="H101" s="97" t="s">
        <v>51</v>
      </c>
      <c r="I101" s="86">
        <v>45.44</v>
      </c>
      <c r="J101" s="74">
        <v>10</v>
      </c>
      <c r="K101" s="41">
        <f t="shared" si="2"/>
        <v>10</v>
      </c>
      <c r="L101" s="42" t="str">
        <f t="shared" si="3"/>
        <v>OK</v>
      </c>
      <c r="M101" s="18">
        <v>0</v>
      </c>
      <c r="N101" s="18">
        <v>0</v>
      </c>
      <c r="O101" s="18">
        <v>0</v>
      </c>
      <c r="P101" s="18">
        <v>0</v>
      </c>
      <c r="Q101" s="18">
        <v>0</v>
      </c>
      <c r="R101" s="18">
        <v>0</v>
      </c>
      <c r="S101" s="18">
        <v>0</v>
      </c>
      <c r="T101" s="18">
        <v>0</v>
      </c>
      <c r="U101" s="18">
        <v>0</v>
      </c>
      <c r="V101" s="18">
        <v>0</v>
      </c>
      <c r="W101" s="18">
        <v>0</v>
      </c>
      <c r="X101" s="18">
        <v>0</v>
      </c>
      <c r="Y101" s="18">
        <v>0</v>
      </c>
      <c r="Z101" s="18">
        <v>0</v>
      </c>
      <c r="AA101" s="18">
        <v>0</v>
      </c>
      <c r="AB101" s="18">
        <v>0</v>
      </c>
      <c r="AC101" s="18">
        <v>0</v>
      </c>
      <c r="AD101" s="18">
        <v>0</v>
      </c>
      <c r="AE101" s="18">
        <v>0</v>
      </c>
      <c r="AF101" s="18">
        <v>0</v>
      </c>
      <c r="AG101" s="18">
        <v>0</v>
      </c>
      <c r="AH101" s="18">
        <v>0</v>
      </c>
      <c r="AI101" s="18">
        <v>0</v>
      </c>
      <c r="AJ101" s="18">
        <v>0</v>
      </c>
      <c r="AK101" s="18">
        <v>0</v>
      </c>
      <c r="AL101" s="18">
        <v>0</v>
      </c>
      <c r="AM101" s="18">
        <v>0</v>
      </c>
      <c r="AN101" s="18">
        <v>0</v>
      </c>
      <c r="AO101" s="18">
        <v>0</v>
      </c>
      <c r="AP101" s="18">
        <v>0</v>
      </c>
      <c r="AQ101" s="18"/>
      <c r="AR101" s="18"/>
      <c r="AS101" s="18"/>
      <c r="AT101" s="18"/>
      <c r="AU101" s="18"/>
      <c r="AV101" s="18"/>
      <c r="AW101" s="18"/>
      <c r="AX101" s="18"/>
    </row>
    <row r="102" spans="1:50" x14ac:dyDescent="0.25">
      <c r="A102" s="153"/>
      <c r="B102" s="146"/>
      <c r="C102" s="87">
        <v>99</v>
      </c>
      <c r="D102" s="83" t="s">
        <v>379</v>
      </c>
      <c r="E102" s="84" t="s">
        <v>235</v>
      </c>
      <c r="F102" s="97" t="s">
        <v>30</v>
      </c>
      <c r="G102" s="97" t="s">
        <v>114</v>
      </c>
      <c r="H102" s="97" t="s">
        <v>51</v>
      </c>
      <c r="I102" s="86">
        <v>89</v>
      </c>
      <c r="J102" s="74">
        <v>5</v>
      </c>
      <c r="K102" s="41">
        <f t="shared" si="2"/>
        <v>5</v>
      </c>
      <c r="L102" s="42" t="str">
        <f t="shared" si="3"/>
        <v>OK</v>
      </c>
      <c r="M102" s="18">
        <v>0</v>
      </c>
      <c r="N102" s="18">
        <v>0</v>
      </c>
      <c r="O102" s="18">
        <v>0</v>
      </c>
      <c r="P102" s="18">
        <v>0</v>
      </c>
      <c r="Q102" s="18">
        <v>0</v>
      </c>
      <c r="R102" s="18">
        <v>0</v>
      </c>
      <c r="S102" s="18">
        <v>0</v>
      </c>
      <c r="T102" s="18">
        <v>0</v>
      </c>
      <c r="U102" s="18">
        <v>0</v>
      </c>
      <c r="V102" s="18">
        <v>0</v>
      </c>
      <c r="W102" s="18">
        <v>0</v>
      </c>
      <c r="X102" s="18">
        <v>0</v>
      </c>
      <c r="Y102" s="18">
        <v>0</v>
      </c>
      <c r="Z102" s="18">
        <v>0</v>
      </c>
      <c r="AA102" s="18">
        <v>0</v>
      </c>
      <c r="AB102" s="18">
        <v>0</v>
      </c>
      <c r="AC102" s="18">
        <v>0</v>
      </c>
      <c r="AD102" s="18">
        <v>0</v>
      </c>
      <c r="AE102" s="18">
        <v>0</v>
      </c>
      <c r="AF102" s="18">
        <v>0</v>
      </c>
      <c r="AG102" s="18">
        <v>0</v>
      </c>
      <c r="AH102" s="18">
        <v>0</v>
      </c>
      <c r="AI102" s="18">
        <v>0</v>
      </c>
      <c r="AJ102" s="18">
        <v>0</v>
      </c>
      <c r="AK102" s="18">
        <v>0</v>
      </c>
      <c r="AL102" s="18">
        <v>0</v>
      </c>
      <c r="AM102" s="18">
        <v>0</v>
      </c>
      <c r="AN102" s="18">
        <v>0</v>
      </c>
      <c r="AO102" s="18">
        <v>0</v>
      </c>
      <c r="AP102" s="18">
        <v>0</v>
      </c>
      <c r="AQ102" s="18"/>
      <c r="AR102" s="18"/>
      <c r="AS102" s="18"/>
      <c r="AT102" s="18"/>
      <c r="AU102" s="18"/>
      <c r="AV102" s="18"/>
      <c r="AW102" s="18"/>
      <c r="AX102" s="18"/>
    </row>
    <row r="103" spans="1:50" ht="30" x14ac:dyDescent="0.25">
      <c r="A103" s="153"/>
      <c r="B103" s="146"/>
      <c r="C103" s="87">
        <v>100</v>
      </c>
      <c r="D103" s="98" t="s">
        <v>380</v>
      </c>
      <c r="E103" s="84" t="s">
        <v>236</v>
      </c>
      <c r="F103" s="97" t="s">
        <v>30</v>
      </c>
      <c r="G103" s="97" t="s">
        <v>115</v>
      </c>
      <c r="H103" s="97" t="s">
        <v>51</v>
      </c>
      <c r="I103" s="86">
        <v>62.39</v>
      </c>
      <c r="J103" s="74">
        <v>5</v>
      </c>
      <c r="K103" s="41">
        <f t="shared" si="2"/>
        <v>0</v>
      </c>
      <c r="L103" s="42" t="str">
        <f t="shared" si="3"/>
        <v>OK</v>
      </c>
      <c r="M103" s="18">
        <v>0</v>
      </c>
      <c r="N103" s="18">
        <v>0</v>
      </c>
      <c r="O103" s="18">
        <v>2</v>
      </c>
      <c r="P103" s="18">
        <v>0</v>
      </c>
      <c r="Q103" s="18">
        <v>0</v>
      </c>
      <c r="R103" s="18">
        <v>0</v>
      </c>
      <c r="S103" s="18">
        <v>0</v>
      </c>
      <c r="T103" s="18">
        <v>0</v>
      </c>
      <c r="U103" s="18">
        <v>0</v>
      </c>
      <c r="V103" s="18">
        <v>0</v>
      </c>
      <c r="W103" s="18">
        <v>0</v>
      </c>
      <c r="X103" s="18">
        <v>0</v>
      </c>
      <c r="Y103" s="18">
        <v>0</v>
      </c>
      <c r="Z103" s="18">
        <v>0</v>
      </c>
      <c r="AA103" s="18">
        <v>0</v>
      </c>
      <c r="AB103" s="18">
        <v>0</v>
      </c>
      <c r="AC103" s="18">
        <v>0</v>
      </c>
      <c r="AD103" s="18">
        <v>0</v>
      </c>
      <c r="AE103" s="18">
        <v>0</v>
      </c>
      <c r="AF103" s="18">
        <v>0</v>
      </c>
      <c r="AG103" s="18">
        <v>0</v>
      </c>
      <c r="AH103" s="18">
        <v>3</v>
      </c>
      <c r="AI103" s="18">
        <v>0</v>
      </c>
      <c r="AJ103" s="18">
        <v>0</v>
      </c>
      <c r="AK103" s="18">
        <v>0</v>
      </c>
      <c r="AL103" s="18">
        <v>0</v>
      </c>
      <c r="AM103" s="18">
        <v>0</v>
      </c>
      <c r="AN103" s="18">
        <v>0</v>
      </c>
      <c r="AO103" s="18">
        <v>0</v>
      </c>
      <c r="AP103" s="18">
        <v>0</v>
      </c>
      <c r="AQ103" s="18"/>
      <c r="AR103" s="18"/>
      <c r="AS103" s="18"/>
      <c r="AT103" s="18"/>
      <c r="AU103" s="18"/>
      <c r="AV103" s="18"/>
      <c r="AW103" s="18"/>
      <c r="AX103" s="18"/>
    </row>
    <row r="104" spans="1:50" x14ac:dyDescent="0.25">
      <c r="A104" s="153"/>
      <c r="B104" s="147"/>
      <c r="C104" s="82">
        <v>101</v>
      </c>
      <c r="D104" s="98" t="s">
        <v>381</v>
      </c>
      <c r="E104" s="84" t="s">
        <v>237</v>
      </c>
      <c r="F104" s="97" t="s">
        <v>60</v>
      </c>
      <c r="G104" s="97" t="s">
        <v>116</v>
      </c>
      <c r="H104" s="97" t="s">
        <v>51</v>
      </c>
      <c r="I104" s="86">
        <v>3.02</v>
      </c>
      <c r="J104" s="74">
        <v>24</v>
      </c>
      <c r="K104" s="41">
        <f t="shared" si="2"/>
        <v>0</v>
      </c>
      <c r="L104" s="42" t="str">
        <f t="shared" si="3"/>
        <v>OK</v>
      </c>
      <c r="M104" s="18">
        <v>0</v>
      </c>
      <c r="N104" s="18">
        <v>0</v>
      </c>
      <c r="O104" s="18">
        <v>24</v>
      </c>
      <c r="P104" s="18">
        <v>0</v>
      </c>
      <c r="Q104" s="18">
        <v>0</v>
      </c>
      <c r="R104" s="18">
        <v>0</v>
      </c>
      <c r="S104" s="18">
        <v>0</v>
      </c>
      <c r="T104" s="18">
        <v>0</v>
      </c>
      <c r="U104" s="18">
        <v>0</v>
      </c>
      <c r="V104" s="18">
        <v>0</v>
      </c>
      <c r="W104" s="18">
        <v>0</v>
      </c>
      <c r="X104" s="18">
        <v>0</v>
      </c>
      <c r="Y104" s="18">
        <v>0</v>
      </c>
      <c r="Z104" s="18">
        <v>0</v>
      </c>
      <c r="AA104" s="18">
        <v>0</v>
      </c>
      <c r="AB104" s="18">
        <v>0</v>
      </c>
      <c r="AC104" s="18">
        <v>0</v>
      </c>
      <c r="AD104" s="18">
        <v>0</v>
      </c>
      <c r="AE104" s="18">
        <v>0</v>
      </c>
      <c r="AF104" s="18">
        <v>0</v>
      </c>
      <c r="AG104" s="18">
        <v>0</v>
      </c>
      <c r="AH104" s="18">
        <v>0</v>
      </c>
      <c r="AI104" s="18">
        <v>0</v>
      </c>
      <c r="AJ104" s="18">
        <v>0</v>
      </c>
      <c r="AK104" s="18">
        <v>0</v>
      </c>
      <c r="AL104" s="18">
        <v>0</v>
      </c>
      <c r="AM104" s="18">
        <v>0</v>
      </c>
      <c r="AN104" s="18">
        <v>0</v>
      </c>
      <c r="AO104" s="18">
        <v>0</v>
      </c>
      <c r="AP104" s="18">
        <v>0</v>
      </c>
      <c r="AQ104" s="18"/>
      <c r="AR104" s="18"/>
      <c r="AS104" s="18"/>
      <c r="AT104" s="18"/>
      <c r="AU104" s="18"/>
      <c r="AV104" s="18"/>
      <c r="AW104" s="18"/>
      <c r="AX104" s="18"/>
    </row>
    <row r="105" spans="1:50" ht="75" x14ac:dyDescent="0.25">
      <c r="A105" s="72" t="s">
        <v>278</v>
      </c>
      <c r="B105" s="76">
        <v>33</v>
      </c>
      <c r="C105" s="76">
        <v>102</v>
      </c>
      <c r="D105" s="106" t="s">
        <v>382</v>
      </c>
      <c r="E105" s="78" t="s">
        <v>238</v>
      </c>
      <c r="F105" s="104" t="s">
        <v>66</v>
      </c>
      <c r="G105" s="104" t="s">
        <v>117</v>
      </c>
      <c r="H105" s="104" t="s">
        <v>118</v>
      </c>
      <c r="I105" s="80">
        <v>205.12</v>
      </c>
      <c r="J105" s="74">
        <v>20</v>
      </c>
      <c r="K105" s="41">
        <f t="shared" si="2"/>
        <v>16</v>
      </c>
      <c r="L105" s="42" t="str">
        <f t="shared" si="3"/>
        <v>OK</v>
      </c>
      <c r="M105" s="18">
        <v>0</v>
      </c>
      <c r="N105" s="18">
        <v>0</v>
      </c>
      <c r="O105" s="18">
        <v>0</v>
      </c>
      <c r="P105" s="18">
        <v>0</v>
      </c>
      <c r="Q105" s="18">
        <v>0</v>
      </c>
      <c r="R105" s="18">
        <v>0</v>
      </c>
      <c r="S105" s="18">
        <v>0</v>
      </c>
      <c r="T105" s="18">
        <v>0</v>
      </c>
      <c r="U105" s="18">
        <v>0</v>
      </c>
      <c r="V105" s="18">
        <v>0</v>
      </c>
      <c r="W105" s="18">
        <v>0</v>
      </c>
      <c r="X105" s="18">
        <v>0</v>
      </c>
      <c r="Y105" s="18">
        <v>0</v>
      </c>
      <c r="Z105" s="18">
        <v>0</v>
      </c>
      <c r="AA105" s="18">
        <v>0</v>
      </c>
      <c r="AB105" s="18">
        <v>0</v>
      </c>
      <c r="AC105" s="18">
        <v>0</v>
      </c>
      <c r="AD105" s="18">
        <v>0</v>
      </c>
      <c r="AE105" s="18">
        <v>0</v>
      </c>
      <c r="AF105" s="18">
        <v>0</v>
      </c>
      <c r="AG105" s="18">
        <v>0</v>
      </c>
      <c r="AH105" s="18">
        <v>0</v>
      </c>
      <c r="AI105" s="18">
        <v>0</v>
      </c>
      <c r="AJ105" s="18">
        <v>0</v>
      </c>
      <c r="AK105" s="18">
        <v>0</v>
      </c>
      <c r="AL105" s="18">
        <v>0</v>
      </c>
      <c r="AM105" s="18">
        <v>0</v>
      </c>
      <c r="AN105" s="18">
        <v>4</v>
      </c>
      <c r="AO105" s="18">
        <v>0</v>
      </c>
      <c r="AP105" s="18">
        <v>0</v>
      </c>
      <c r="AQ105" s="18"/>
      <c r="AR105" s="18"/>
      <c r="AS105" s="18"/>
      <c r="AT105" s="18"/>
      <c r="AU105" s="18"/>
      <c r="AV105" s="18"/>
      <c r="AW105" s="18"/>
      <c r="AX105" s="18"/>
    </row>
    <row r="106" spans="1:50" ht="75" x14ac:dyDescent="0.25">
      <c r="A106" s="153" t="s">
        <v>281</v>
      </c>
      <c r="B106" s="145">
        <v>34</v>
      </c>
      <c r="C106" s="87">
        <v>103</v>
      </c>
      <c r="D106" s="98" t="s">
        <v>383</v>
      </c>
      <c r="E106" s="84" t="s">
        <v>239</v>
      </c>
      <c r="F106" s="97" t="s">
        <v>30</v>
      </c>
      <c r="G106" s="97" t="s">
        <v>119</v>
      </c>
      <c r="H106" s="97" t="s">
        <v>51</v>
      </c>
      <c r="I106" s="86">
        <v>23.5</v>
      </c>
      <c r="J106" s="74">
        <v>50</v>
      </c>
      <c r="K106" s="41">
        <f t="shared" si="2"/>
        <v>25</v>
      </c>
      <c r="L106" s="42" t="str">
        <f t="shared" si="3"/>
        <v>OK</v>
      </c>
      <c r="M106" s="18">
        <v>0</v>
      </c>
      <c r="N106" s="18">
        <v>0</v>
      </c>
      <c r="O106" s="18">
        <v>0</v>
      </c>
      <c r="P106" s="18">
        <v>0</v>
      </c>
      <c r="Q106" s="18">
        <v>0</v>
      </c>
      <c r="R106" s="18">
        <v>0</v>
      </c>
      <c r="S106" s="18">
        <v>0</v>
      </c>
      <c r="T106" s="18">
        <v>0</v>
      </c>
      <c r="U106" s="18">
        <v>0</v>
      </c>
      <c r="V106" s="18">
        <v>0</v>
      </c>
      <c r="W106" s="18">
        <v>25</v>
      </c>
      <c r="X106" s="18">
        <v>0</v>
      </c>
      <c r="Y106" s="18">
        <v>0</v>
      </c>
      <c r="Z106" s="18">
        <v>0</v>
      </c>
      <c r="AA106" s="18">
        <v>0</v>
      </c>
      <c r="AB106" s="18">
        <v>0</v>
      </c>
      <c r="AC106" s="18">
        <v>0</v>
      </c>
      <c r="AD106" s="18">
        <v>0</v>
      </c>
      <c r="AE106" s="18">
        <v>0</v>
      </c>
      <c r="AF106" s="18">
        <v>0</v>
      </c>
      <c r="AG106" s="18">
        <v>0</v>
      </c>
      <c r="AH106" s="18">
        <v>0</v>
      </c>
      <c r="AI106" s="18">
        <v>0</v>
      </c>
      <c r="AJ106" s="18">
        <v>0</v>
      </c>
      <c r="AK106" s="18">
        <v>0</v>
      </c>
      <c r="AL106" s="18">
        <v>0</v>
      </c>
      <c r="AM106" s="18">
        <v>0</v>
      </c>
      <c r="AN106" s="18">
        <v>0</v>
      </c>
      <c r="AO106" s="18">
        <v>0</v>
      </c>
      <c r="AP106" s="18">
        <v>0</v>
      </c>
      <c r="AQ106" s="18"/>
      <c r="AR106" s="18"/>
      <c r="AS106" s="18"/>
      <c r="AT106" s="18"/>
      <c r="AU106" s="18"/>
      <c r="AV106" s="18"/>
      <c r="AW106" s="18"/>
      <c r="AX106" s="18"/>
    </row>
    <row r="107" spans="1:50" ht="60" x14ac:dyDescent="0.25">
      <c r="A107" s="153"/>
      <c r="B107" s="147"/>
      <c r="C107" s="82">
        <v>104</v>
      </c>
      <c r="D107" s="98" t="s">
        <v>384</v>
      </c>
      <c r="E107" s="84" t="s">
        <v>240</v>
      </c>
      <c r="F107" s="97" t="s">
        <v>30</v>
      </c>
      <c r="G107" s="97" t="s">
        <v>98</v>
      </c>
      <c r="H107" s="97" t="s">
        <v>51</v>
      </c>
      <c r="I107" s="86">
        <v>55.970999999999997</v>
      </c>
      <c r="J107" s="74"/>
      <c r="K107" s="41">
        <f t="shared" si="2"/>
        <v>0</v>
      </c>
      <c r="L107" s="42" t="str">
        <f t="shared" si="3"/>
        <v>OK</v>
      </c>
      <c r="M107" s="18">
        <v>0</v>
      </c>
      <c r="N107" s="18">
        <v>0</v>
      </c>
      <c r="O107" s="18">
        <v>0</v>
      </c>
      <c r="P107" s="18">
        <v>0</v>
      </c>
      <c r="Q107" s="18">
        <v>0</v>
      </c>
      <c r="R107" s="18">
        <v>0</v>
      </c>
      <c r="S107" s="18">
        <v>0</v>
      </c>
      <c r="T107" s="18">
        <v>0</v>
      </c>
      <c r="U107" s="18">
        <v>0</v>
      </c>
      <c r="V107" s="18">
        <v>0</v>
      </c>
      <c r="W107" s="18">
        <v>0</v>
      </c>
      <c r="X107" s="18">
        <v>0</v>
      </c>
      <c r="Y107" s="18">
        <v>0</v>
      </c>
      <c r="Z107" s="18">
        <v>0</v>
      </c>
      <c r="AA107" s="18">
        <v>0</v>
      </c>
      <c r="AB107" s="18">
        <v>0</v>
      </c>
      <c r="AC107" s="18">
        <v>0</v>
      </c>
      <c r="AD107" s="18">
        <v>0</v>
      </c>
      <c r="AE107" s="18">
        <v>0</v>
      </c>
      <c r="AF107" s="18">
        <v>0</v>
      </c>
      <c r="AG107" s="18">
        <v>0</v>
      </c>
      <c r="AH107" s="18">
        <v>0</v>
      </c>
      <c r="AI107" s="18">
        <v>0</v>
      </c>
      <c r="AJ107" s="18">
        <v>0</v>
      </c>
      <c r="AK107" s="18">
        <v>0</v>
      </c>
      <c r="AL107" s="18">
        <v>0</v>
      </c>
      <c r="AM107" s="18">
        <v>0</v>
      </c>
      <c r="AN107" s="18">
        <v>0</v>
      </c>
      <c r="AO107" s="18">
        <v>0</v>
      </c>
      <c r="AP107" s="18">
        <v>0</v>
      </c>
      <c r="AQ107" s="18"/>
      <c r="AR107" s="18"/>
      <c r="AS107" s="18"/>
      <c r="AT107" s="18"/>
      <c r="AU107" s="18"/>
      <c r="AV107" s="18"/>
      <c r="AW107" s="18"/>
      <c r="AX107" s="18"/>
    </row>
    <row r="108" spans="1:50" ht="90" x14ac:dyDescent="0.25">
      <c r="A108" s="72" t="s">
        <v>283</v>
      </c>
      <c r="B108" s="76">
        <v>35</v>
      </c>
      <c r="C108" s="76">
        <v>105</v>
      </c>
      <c r="D108" s="106" t="s">
        <v>385</v>
      </c>
      <c r="E108" s="78" t="s">
        <v>241</v>
      </c>
      <c r="F108" s="104" t="s">
        <v>30</v>
      </c>
      <c r="G108" s="104" t="s">
        <v>119</v>
      </c>
      <c r="H108" s="104" t="s">
        <v>51</v>
      </c>
      <c r="I108" s="80">
        <v>65</v>
      </c>
      <c r="J108" s="74">
        <v>100</v>
      </c>
      <c r="K108" s="41">
        <f t="shared" si="2"/>
        <v>80</v>
      </c>
      <c r="L108" s="42" t="str">
        <f t="shared" si="3"/>
        <v>OK</v>
      </c>
      <c r="M108" s="18">
        <v>0</v>
      </c>
      <c r="N108" s="18">
        <v>0</v>
      </c>
      <c r="O108" s="18">
        <v>0</v>
      </c>
      <c r="P108" s="18">
        <v>0</v>
      </c>
      <c r="Q108" s="18">
        <v>0</v>
      </c>
      <c r="R108" s="18">
        <v>0</v>
      </c>
      <c r="S108" s="18">
        <v>0</v>
      </c>
      <c r="T108" s="18">
        <v>0</v>
      </c>
      <c r="U108" s="18">
        <v>0</v>
      </c>
      <c r="V108" s="18">
        <v>20</v>
      </c>
      <c r="W108" s="18">
        <v>0</v>
      </c>
      <c r="X108" s="18">
        <v>0</v>
      </c>
      <c r="Y108" s="18">
        <v>0</v>
      </c>
      <c r="Z108" s="18">
        <v>0</v>
      </c>
      <c r="AA108" s="18">
        <v>0</v>
      </c>
      <c r="AB108" s="18">
        <v>0</v>
      </c>
      <c r="AC108" s="18">
        <v>0</v>
      </c>
      <c r="AD108" s="18">
        <v>0</v>
      </c>
      <c r="AE108" s="18">
        <v>0</v>
      </c>
      <c r="AF108" s="18">
        <v>0</v>
      </c>
      <c r="AG108" s="18">
        <v>0</v>
      </c>
      <c r="AH108" s="18">
        <v>0</v>
      </c>
      <c r="AI108" s="18">
        <v>0</v>
      </c>
      <c r="AJ108" s="18">
        <v>0</v>
      </c>
      <c r="AK108" s="18">
        <v>0</v>
      </c>
      <c r="AL108" s="18">
        <v>0</v>
      </c>
      <c r="AM108" s="18">
        <v>0</v>
      </c>
      <c r="AN108" s="18">
        <v>0</v>
      </c>
      <c r="AO108" s="18">
        <v>0</v>
      </c>
      <c r="AP108" s="18">
        <v>0</v>
      </c>
      <c r="AQ108" s="18"/>
      <c r="AR108" s="18"/>
      <c r="AS108" s="18"/>
      <c r="AT108" s="18"/>
      <c r="AU108" s="18"/>
      <c r="AV108" s="18"/>
      <c r="AW108" s="18"/>
      <c r="AX108" s="18"/>
    </row>
    <row r="109" spans="1:50" ht="30" x14ac:dyDescent="0.25">
      <c r="A109" s="153" t="s">
        <v>285</v>
      </c>
      <c r="B109" s="145">
        <v>36</v>
      </c>
      <c r="C109" s="87">
        <v>106</v>
      </c>
      <c r="D109" s="98" t="s">
        <v>386</v>
      </c>
      <c r="E109" s="84" t="s">
        <v>242</v>
      </c>
      <c r="F109" s="97" t="s">
        <v>58</v>
      </c>
      <c r="G109" s="97" t="s">
        <v>120</v>
      </c>
      <c r="H109" s="97" t="s">
        <v>51</v>
      </c>
      <c r="I109" s="86">
        <v>5.86</v>
      </c>
      <c r="J109" s="74">
        <v>100</v>
      </c>
      <c r="K109" s="41">
        <f t="shared" si="2"/>
        <v>100</v>
      </c>
      <c r="L109" s="42" t="str">
        <f t="shared" si="3"/>
        <v>OK</v>
      </c>
      <c r="M109" s="18">
        <v>0</v>
      </c>
      <c r="N109" s="18">
        <v>0</v>
      </c>
      <c r="O109" s="18">
        <v>0</v>
      </c>
      <c r="P109" s="18">
        <v>0</v>
      </c>
      <c r="Q109" s="18">
        <v>0</v>
      </c>
      <c r="R109" s="18">
        <v>0</v>
      </c>
      <c r="S109" s="18">
        <v>0</v>
      </c>
      <c r="T109" s="18">
        <v>0</v>
      </c>
      <c r="U109" s="18">
        <v>0</v>
      </c>
      <c r="V109" s="18">
        <v>0</v>
      </c>
      <c r="W109" s="18">
        <v>0</v>
      </c>
      <c r="X109" s="18">
        <v>0</v>
      </c>
      <c r="Y109" s="18">
        <v>0</v>
      </c>
      <c r="Z109" s="18">
        <v>0</v>
      </c>
      <c r="AA109" s="18">
        <v>0</v>
      </c>
      <c r="AB109" s="18">
        <v>0</v>
      </c>
      <c r="AC109" s="18">
        <v>0</v>
      </c>
      <c r="AD109" s="18">
        <v>0</v>
      </c>
      <c r="AE109" s="18">
        <v>0</v>
      </c>
      <c r="AF109" s="18">
        <v>0</v>
      </c>
      <c r="AG109" s="18">
        <v>0</v>
      </c>
      <c r="AH109" s="18">
        <v>0</v>
      </c>
      <c r="AI109" s="18">
        <v>0</v>
      </c>
      <c r="AJ109" s="18">
        <v>0</v>
      </c>
      <c r="AK109" s="18">
        <v>0</v>
      </c>
      <c r="AL109" s="18">
        <v>0</v>
      </c>
      <c r="AM109" s="18">
        <v>0</v>
      </c>
      <c r="AN109" s="18">
        <v>0</v>
      </c>
      <c r="AO109" s="18">
        <v>0</v>
      </c>
      <c r="AP109" s="18">
        <v>0</v>
      </c>
      <c r="AQ109" s="18"/>
      <c r="AR109" s="18"/>
      <c r="AS109" s="18"/>
      <c r="AT109" s="18"/>
      <c r="AU109" s="18"/>
      <c r="AV109" s="18"/>
      <c r="AW109" s="18"/>
      <c r="AX109" s="18"/>
    </row>
    <row r="110" spans="1:50" ht="30" x14ac:dyDescent="0.25">
      <c r="A110" s="153"/>
      <c r="B110" s="146"/>
      <c r="C110" s="82">
        <v>107</v>
      </c>
      <c r="D110" s="100" t="s">
        <v>387</v>
      </c>
      <c r="E110" s="84" t="s">
        <v>243</v>
      </c>
      <c r="F110" s="97" t="s">
        <v>60</v>
      </c>
      <c r="G110" s="97" t="s">
        <v>121</v>
      </c>
      <c r="H110" s="97" t="s">
        <v>51</v>
      </c>
      <c r="I110" s="86">
        <v>3.08</v>
      </c>
      <c r="J110" s="74">
        <v>200</v>
      </c>
      <c r="K110" s="41">
        <f t="shared" si="2"/>
        <v>200</v>
      </c>
      <c r="L110" s="42" t="str">
        <f t="shared" si="3"/>
        <v>OK</v>
      </c>
      <c r="M110" s="18">
        <v>0</v>
      </c>
      <c r="N110" s="18">
        <v>0</v>
      </c>
      <c r="O110" s="18">
        <v>0</v>
      </c>
      <c r="P110" s="18">
        <v>0</v>
      </c>
      <c r="Q110" s="18">
        <v>0</v>
      </c>
      <c r="R110" s="18">
        <v>0</v>
      </c>
      <c r="S110" s="18">
        <v>0</v>
      </c>
      <c r="T110" s="18">
        <v>0</v>
      </c>
      <c r="U110" s="18">
        <v>0</v>
      </c>
      <c r="V110" s="18">
        <v>0</v>
      </c>
      <c r="W110" s="18">
        <v>0</v>
      </c>
      <c r="X110" s="18">
        <v>0</v>
      </c>
      <c r="Y110" s="18">
        <v>0</v>
      </c>
      <c r="Z110" s="18">
        <v>0</v>
      </c>
      <c r="AA110" s="18">
        <v>0</v>
      </c>
      <c r="AB110" s="18">
        <v>0</v>
      </c>
      <c r="AC110" s="18">
        <v>0</v>
      </c>
      <c r="AD110" s="18">
        <v>0</v>
      </c>
      <c r="AE110" s="18">
        <v>0</v>
      </c>
      <c r="AF110" s="18">
        <v>0</v>
      </c>
      <c r="AG110" s="18">
        <v>0</v>
      </c>
      <c r="AH110" s="18">
        <v>0</v>
      </c>
      <c r="AI110" s="18">
        <v>0</v>
      </c>
      <c r="AJ110" s="18">
        <v>0</v>
      </c>
      <c r="AK110" s="18">
        <v>0</v>
      </c>
      <c r="AL110" s="18">
        <v>0</v>
      </c>
      <c r="AM110" s="18">
        <v>0</v>
      </c>
      <c r="AN110" s="18">
        <v>0</v>
      </c>
      <c r="AO110" s="18">
        <v>0</v>
      </c>
      <c r="AP110" s="18">
        <v>0</v>
      </c>
      <c r="AQ110" s="18"/>
      <c r="AR110" s="18"/>
      <c r="AS110" s="18"/>
      <c r="AT110" s="18"/>
      <c r="AU110" s="18"/>
      <c r="AV110" s="18"/>
      <c r="AW110" s="18"/>
      <c r="AX110" s="18"/>
    </row>
    <row r="111" spans="1:50" ht="60" x14ac:dyDescent="0.25">
      <c r="A111" s="153"/>
      <c r="B111" s="146"/>
      <c r="C111" s="87">
        <v>108</v>
      </c>
      <c r="D111" s="98" t="s">
        <v>388</v>
      </c>
      <c r="E111" s="84" t="s">
        <v>244</v>
      </c>
      <c r="F111" s="97" t="s">
        <v>60</v>
      </c>
      <c r="G111" s="97" t="s">
        <v>122</v>
      </c>
      <c r="H111" s="97" t="s">
        <v>51</v>
      </c>
      <c r="I111" s="86">
        <v>7.49</v>
      </c>
      <c r="J111" s="74">
        <v>50</v>
      </c>
      <c r="K111" s="41">
        <f t="shared" si="2"/>
        <v>50</v>
      </c>
      <c r="L111" s="42" t="str">
        <f t="shared" si="3"/>
        <v>OK</v>
      </c>
      <c r="M111" s="18">
        <v>0</v>
      </c>
      <c r="N111" s="18">
        <v>0</v>
      </c>
      <c r="O111" s="18">
        <v>0</v>
      </c>
      <c r="P111" s="18">
        <v>0</v>
      </c>
      <c r="Q111" s="18">
        <v>0</v>
      </c>
      <c r="R111" s="18">
        <v>0</v>
      </c>
      <c r="S111" s="18">
        <v>0</v>
      </c>
      <c r="T111" s="18">
        <v>0</v>
      </c>
      <c r="U111" s="18">
        <v>0</v>
      </c>
      <c r="V111" s="18">
        <v>0</v>
      </c>
      <c r="W111" s="18">
        <v>0</v>
      </c>
      <c r="X111" s="18">
        <v>0</v>
      </c>
      <c r="Y111" s="18">
        <v>0</v>
      </c>
      <c r="Z111" s="18">
        <v>0</v>
      </c>
      <c r="AA111" s="18">
        <v>0</v>
      </c>
      <c r="AB111" s="18">
        <v>0</v>
      </c>
      <c r="AC111" s="18">
        <v>0</v>
      </c>
      <c r="AD111" s="18">
        <v>0</v>
      </c>
      <c r="AE111" s="18">
        <v>0</v>
      </c>
      <c r="AF111" s="18">
        <v>0</v>
      </c>
      <c r="AG111" s="18">
        <v>0</v>
      </c>
      <c r="AH111" s="18">
        <v>0</v>
      </c>
      <c r="AI111" s="18">
        <v>0</v>
      </c>
      <c r="AJ111" s="18">
        <v>0</v>
      </c>
      <c r="AK111" s="18">
        <v>0</v>
      </c>
      <c r="AL111" s="18">
        <v>0</v>
      </c>
      <c r="AM111" s="18">
        <v>0</v>
      </c>
      <c r="AN111" s="18">
        <v>0</v>
      </c>
      <c r="AO111" s="18">
        <v>0</v>
      </c>
      <c r="AP111" s="18">
        <v>0</v>
      </c>
      <c r="AQ111" s="18"/>
      <c r="AR111" s="18"/>
      <c r="AS111" s="18"/>
      <c r="AT111" s="18"/>
      <c r="AU111" s="18"/>
      <c r="AV111" s="18"/>
      <c r="AW111" s="18"/>
      <c r="AX111" s="18"/>
    </row>
    <row r="112" spans="1:50" ht="120" x14ac:dyDescent="0.25">
      <c r="A112" s="153"/>
      <c r="B112" s="147"/>
      <c r="C112" s="87">
        <v>109</v>
      </c>
      <c r="D112" s="83" t="s">
        <v>389</v>
      </c>
      <c r="E112" s="84" t="s">
        <v>245</v>
      </c>
      <c r="F112" s="85" t="s">
        <v>33</v>
      </c>
      <c r="G112" s="85" t="s">
        <v>123</v>
      </c>
      <c r="H112" s="85" t="s">
        <v>50</v>
      </c>
      <c r="I112" s="86">
        <v>2.2400000000000002</v>
      </c>
      <c r="J112" s="74">
        <v>800</v>
      </c>
      <c r="K112" s="41">
        <f t="shared" si="2"/>
        <v>512</v>
      </c>
      <c r="L112" s="42" t="str">
        <f t="shared" si="3"/>
        <v>OK</v>
      </c>
      <c r="M112" s="18">
        <v>0</v>
      </c>
      <c r="N112" s="18">
        <v>0</v>
      </c>
      <c r="O112" s="18">
        <v>0</v>
      </c>
      <c r="P112" s="18">
        <v>0</v>
      </c>
      <c r="Q112" s="18">
        <v>0</v>
      </c>
      <c r="R112" s="18">
        <v>0</v>
      </c>
      <c r="S112" s="18">
        <v>0</v>
      </c>
      <c r="T112" s="18">
        <v>0</v>
      </c>
      <c r="U112" s="18">
        <v>0</v>
      </c>
      <c r="V112" s="18">
        <v>0</v>
      </c>
      <c r="W112" s="18">
        <v>0</v>
      </c>
      <c r="X112" s="18">
        <v>0</v>
      </c>
      <c r="Y112" s="18">
        <v>0</v>
      </c>
      <c r="Z112" s="18">
        <v>0</v>
      </c>
      <c r="AA112" s="18">
        <v>0</v>
      </c>
      <c r="AB112" s="18">
        <v>0</v>
      </c>
      <c r="AC112" s="18">
        <v>0</v>
      </c>
      <c r="AD112" s="18">
        <v>0</v>
      </c>
      <c r="AE112" s="18">
        <v>0</v>
      </c>
      <c r="AF112" s="18">
        <v>0</v>
      </c>
      <c r="AG112" s="18">
        <v>0</v>
      </c>
      <c r="AH112" s="18">
        <v>0</v>
      </c>
      <c r="AI112" s="18">
        <v>0</v>
      </c>
      <c r="AJ112" s="18">
        <v>0</v>
      </c>
      <c r="AK112" s="18">
        <v>0</v>
      </c>
      <c r="AL112" s="18">
        <v>0</v>
      </c>
      <c r="AM112" s="18">
        <v>0</v>
      </c>
      <c r="AN112" s="18">
        <v>0</v>
      </c>
      <c r="AO112" s="18">
        <v>288</v>
      </c>
      <c r="AP112" s="18">
        <v>0</v>
      </c>
      <c r="AQ112" s="18"/>
      <c r="AR112" s="18"/>
      <c r="AS112" s="18"/>
      <c r="AT112" s="18"/>
      <c r="AU112" s="18"/>
      <c r="AV112" s="18"/>
      <c r="AW112" s="18"/>
      <c r="AX112" s="18"/>
    </row>
    <row r="113" spans="1:50" ht="60" x14ac:dyDescent="0.25">
      <c r="A113" s="152" t="s">
        <v>279</v>
      </c>
      <c r="B113" s="158">
        <v>41</v>
      </c>
      <c r="C113" s="76">
        <v>110</v>
      </c>
      <c r="D113" s="106" t="s">
        <v>390</v>
      </c>
      <c r="E113" s="78" t="s">
        <v>246</v>
      </c>
      <c r="F113" s="104" t="s">
        <v>60</v>
      </c>
      <c r="G113" s="104" t="s">
        <v>124</v>
      </c>
      <c r="H113" s="104" t="s">
        <v>51</v>
      </c>
      <c r="I113" s="80">
        <v>19</v>
      </c>
      <c r="J113" s="74">
        <v>20</v>
      </c>
      <c r="K113" s="41">
        <f t="shared" si="2"/>
        <v>10</v>
      </c>
      <c r="L113" s="42" t="str">
        <f t="shared" si="3"/>
        <v>OK</v>
      </c>
      <c r="M113" s="18">
        <v>0</v>
      </c>
      <c r="N113" s="18">
        <v>0</v>
      </c>
      <c r="O113" s="18">
        <v>0</v>
      </c>
      <c r="P113" s="18">
        <v>0</v>
      </c>
      <c r="Q113" s="18">
        <v>0</v>
      </c>
      <c r="R113" s="18">
        <v>0</v>
      </c>
      <c r="S113" s="18">
        <v>0</v>
      </c>
      <c r="T113" s="18">
        <v>0</v>
      </c>
      <c r="U113" s="18">
        <v>0</v>
      </c>
      <c r="V113" s="18">
        <v>0</v>
      </c>
      <c r="W113" s="18">
        <v>0</v>
      </c>
      <c r="X113" s="18">
        <v>0</v>
      </c>
      <c r="Y113" s="18">
        <v>0</v>
      </c>
      <c r="Z113" s="18">
        <v>0</v>
      </c>
      <c r="AA113" s="18">
        <v>0</v>
      </c>
      <c r="AB113" s="18">
        <v>0</v>
      </c>
      <c r="AC113" s="18">
        <v>0</v>
      </c>
      <c r="AD113" s="18">
        <v>0</v>
      </c>
      <c r="AE113" s="18">
        <v>0</v>
      </c>
      <c r="AF113" s="18">
        <v>0</v>
      </c>
      <c r="AG113" s="18">
        <v>0</v>
      </c>
      <c r="AH113" s="18">
        <v>10</v>
      </c>
      <c r="AI113" s="18">
        <v>0</v>
      </c>
      <c r="AJ113" s="18">
        <v>0</v>
      </c>
      <c r="AK113" s="18">
        <v>0</v>
      </c>
      <c r="AL113" s="18">
        <v>0</v>
      </c>
      <c r="AM113" s="18">
        <v>0</v>
      </c>
      <c r="AN113" s="18">
        <v>0</v>
      </c>
      <c r="AO113" s="18">
        <v>0</v>
      </c>
      <c r="AP113" s="18">
        <v>0</v>
      </c>
      <c r="AQ113" s="18"/>
      <c r="AR113" s="18"/>
      <c r="AS113" s="18"/>
      <c r="AT113" s="18"/>
      <c r="AU113" s="18"/>
      <c r="AV113" s="18"/>
      <c r="AW113" s="18"/>
      <c r="AX113" s="18"/>
    </row>
    <row r="114" spans="1:50" ht="45" x14ac:dyDescent="0.25">
      <c r="A114" s="152"/>
      <c r="B114" s="159"/>
      <c r="C114" s="103">
        <v>111</v>
      </c>
      <c r="D114" s="106" t="s">
        <v>391</v>
      </c>
      <c r="E114" s="78" t="s">
        <v>247</v>
      </c>
      <c r="F114" s="104" t="s">
        <v>60</v>
      </c>
      <c r="G114" s="104" t="s">
        <v>124</v>
      </c>
      <c r="H114" s="104" t="s">
        <v>51</v>
      </c>
      <c r="I114" s="80">
        <v>18.72</v>
      </c>
      <c r="J114" s="74">
        <v>20</v>
      </c>
      <c r="K114" s="41">
        <f t="shared" si="2"/>
        <v>20</v>
      </c>
      <c r="L114" s="42" t="str">
        <f t="shared" si="3"/>
        <v>OK</v>
      </c>
      <c r="M114" s="18">
        <v>0</v>
      </c>
      <c r="N114" s="18">
        <v>0</v>
      </c>
      <c r="O114" s="18">
        <v>0</v>
      </c>
      <c r="P114" s="18">
        <v>0</v>
      </c>
      <c r="Q114" s="18">
        <v>0</v>
      </c>
      <c r="R114" s="18">
        <v>0</v>
      </c>
      <c r="S114" s="18">
        <v>0</v>
      </c>
      <c r="T114" s="18">
        <v>0</v>
      </c>
      <c r="U114" s="18">
        <v>0</v>
      </c>
      <c r="V114" s="18">
        <v>0</v>
      </c>
      <c r="W114" s="18">
        <v>0</v>
      </c>
      <c r="X114" s="18">
        <v>0</v>
      </c>
      <c r="Y114" s="18">
        <v>0</v>
      </c>
      <c r="Z114" s="18">
        <v>0</v>
      </c>
      <c r="AA114" s="18">
        <v>0</v>
      </c>
      <c r="AB114" s="18">
        <v>0</v>
      </c>
      <c r="AC114" s="18">
        <v>0</v>
      </c>
      <c r="AD114" s="18">
        <v>0</v>
      </c>
      <c r="AE114" s="18">
        <v>0</v>
      </c>
      <c r="AF114" s="18">
        <v>0</v>
      </c>
      <c r="AG114" s="18">
        <v>0</v>
      </c>
      <c r="AH114" s="18">
        <v>0</v>
      </c>
      <c r="AI114" s="18">
        <v>0</v>
      </c>
      <c r="AJ114" s="18">
        <v>0</v>
      </c>
      <c r="AK114" s="18">
        <v>0</v>
      </c>
      <c r="AL114" s="18">
        <v>0</v>
      </c>
      <c r="AM114" s="18">
        <v>0</v>
      </c>
      <c r="AN114" s="18">
        <v>0</v>
      </c>
      <c r="AO114" s="18">
        <v>0</v>
      </c>
      <c r="AP114" s="18">
        <v>0</v>
      </c>
      <c r="AQ114" s="18"/>
      <c r="AR114" s="18"/>
      <c r="AS114" s="18"/>
      <c r="AT114" s="18"/>
      <c r="AU114" s="18"/>
      <c r="AV114" s="18"/>
      <c r="AW114" s="18"/>
      <c r="AX114" s="18"/>
    </row>
    <row r="115" spans="1:50" ht="30" x14ac:dyDescent="0.25">
      <c r="A115" s="152"/>
      <c r="B115" s="159"/>
      <c r="C115" s="76">
        <v>112</v>
      </c>
      <c r="D115" s="106" t="s">
        <v>392</v>
      </c>
      <c r="E115" s="78" t="s">
        <v>248</v>
      </c>
      <c r="F115" s="104" t="s">
        <v>60</v>
      </c>
      <c r="G115" s="104" t="s">
        <v>125</v>
      </c>
      <c r="H115" s="104" t="s">
        <v>110</v>
      </c>
      <c r="I115" s="80">
        <v>19</v>
      </c>
      <c r="J115" s="74">
        <v>25</v>
      </c>
      <c r="K115" s="41">
        <f t="shared" si="2"/>
        <v>25</v>
      </c>
      <c r="L115" s="42" t="str">
        <f t="shared" si="3"/>
        <v>OK</v>
      </c>
      <c r="M115" s="18">
        <v>0</v>
      </c>
      <c r="N115" s="18">
        <v>0</v>
      </c>
      <c r="O115" s="18">
        <v>0</v>
      </c>
      <c r="P115" s="18">
        <v>0</v>
      </c>
      <c r="Q115" s="18">
        <v>0</v>
      </c>
      <c r="R115" s="18">
        <v>0</v>
      </c>
      <c r="S115" s="18">
        <v>0</v>
      </c>
      <c r="T115" s="18">
        <v>0</v>
      </c>
      <c r="U115" s="18">
        <v>0</v>
      </c>
      <c r="V115" s="18">
        <v>0</v>
      </c>
      <c r="W115" s="18">
        <v>0</v>
      </c>
      <c r="X115" s="18">
        <v>0</v>
      </c>
      <c r="Y115" s="18">
        <v>0</v>
      </c>
      <c r="Z115" s="18">
        <v>0</v>
      </c>
      <c r="AA115" s="18">
        <v>0</v>
      </c>
      <c r="AB115" s="18">
        <v>0</v>
      </c>
      <c r="AC115" s="18">
        <v>0</v>
      </c>
      <c r="AD115" s="18">
        <v>0</v>
      </c>
      <c r="AE115" s="18">
        <v>0</v>
      </c>
      <c r="AF115" s="18">
        <v>0</v>
      </c>
      <c r="AG115" s="18">
        <v>0</v>
      </c>
      <c r="AH115" s="18">
        <v>0</v>
      </c>
      <c r="AI115" s="18">
        <v>0</v>
      </c>
      <c r="AJ115" s="18">
        <v>0</v>
      </c>
      <c r="AK115" s="18">
        <v>0</v>
      </c>
      <c r="AL115" s="18">
        <v>0</v>
      </c>
      <c r="AM115" s="18">
        <v>0</v>
      </c>
      <c r="AN115" s="18">
        <v>0</v>
      </c>
      <c r="AO115" s="18">
        <v>0</v>
      </c>
      <c r="AP115" s="18">
        <v>0</v>
      </c>
      <c r="AQ115" s="18"/>
      <c r="AR115" s="18"/>
      <c r="AS115" s="18"/>
      <c r="AT115" s="18"/>
      <c r="AU115" s="18"/>
      <c r="AV115" s="18"/>
      <c r="AW115" s="18"/>
      <c r="AX115" s="18"/>
    </row>
    <row r="116" spans="1:50" ht="30" x14ac:dyDescent="0.25">
      <c r="A116" s="152"/>
      <c r="B116" s="159"/>
      <c r="C116" s="107">
        <v>113</v>
      </c>
      <c r="D116" s="108" t="s">
        <v>393</v>
      </c>
      <c r="E116" s="109" t="s">
        <v>249</v>
      </c>
      <c r="F116" s="110" t="s">
        <v>60</v>
      </c>
      <c r="G116" s="110" t="s">
        <v>125</v>
      </c>
      <c r="H116" s="110" t="s">
        <v>51</v>
      </c>
      <c r="I116" s="111">
        <v>19</v>
      </c>
      <c r="J116" s="74">
        <v>20</v>
      </c>
      <c r="K116" s="41">
        <f t="shared" si="2"/>
        <v>10</v>
      </c>
      <c r="L116" s="52" t="str">
        <f t="shared" si="3"/>
        <v>OK</v>
      </c>
      <c r="M116" s="18">
        <v>0</v>
      </c>
      <c r="N116" s="18">
        <v>0</v>
      </c>
      <c r="O116" s="18">
        <v>0</v>
      </c>
      <c r="P116" s="18">
        <v>0</v>
      </c>
      <c r="Q116" s="18">
        <v>0</v>
      </c>
      <c r="R116" s="18">
        <v>0</v>
      </c>
      <c r="S116" s="18">
        <v>0</v>
      </c>
      <c r="T116" s="18">
        <v>0</v>
      </c>
      <c r="U116" s="18">
        <v>0</v>
      </c>
      <c r="V116" s="18">
        <v>0</v>
      </c>
      <c r="W116" s="18">
        <v>0</v>
      </c>
      <c r="X116" s="18">
        <v>0</v>
      </c>
      <c r="Y116" s="18">
        <v>0</v>
      </c>
      <c r="Z116" s="18">
        <v>0</v>
      </c>
      <c r="AA116" s="18">
        <v>0</v>
      </c>
      <c r="AB116" s="18">
        <v>0</v>
      </c>
      <c r="AC116" s="18">
        <v>0</v>
      </c>
      <c r="AD116" s="18">
        <v>0</v>
      </c>
      <c r="AE116" s="18">
        <v>0</v>
      </c>
      <c r="AF116" s="18">
        <v>0</v>
      </c>
      <c r="AG116" s="18">
        <v>0</v>
      </c>
      <c r="AH116" s="18">
        <v>10</v>
      </c>
      <c r="AI116" s="18">
        <v>0</v>
      </c>
      <c r="AJ116" s="18">
        <v>0</v>
      </c>
      <c r="AK116" s="18">
        <v>0</v>
      </c>
      <c r="AL116" s="18">
        <v>0</v>
      </c>
      <c r="AM116" s="18">
        <v>0</v>
      </c>
      <c r="AN116" s="18">
        <v>0</v>
      </c>
      <c r="AO116" s="18">
        <v>0</v>
      </c>
      <c r="AP116" s="18">
        <v>0</v>
      </c>
      <c r="AQ116" s="18"/>
      <c r="AR116" s="18"/>
      <c r="AS116" s="18"/>
      <c r="AT116" s="18"/>
      <c r="AU116" s="18"/>
      <c r="AV116" s="18"/>
      <c r="AW116" s="18"/>
      <c r="AX116" s="18"/>
    </row>
    <row r="117" spans="1:50" ht="75" x14ac:dyDescent="0.25">
      <c r="A117" s="112" t="s">
        <v>283</v>
      </c>
      <c r="B117" s="87">
        <v>42</v>
      </c>
      <c r="C117" s="87">
        <v>114</v>
      </c>
      <c r="D117" s="98" t="s">
        <v>394</v>
      </c>
      <c r="E117" s="84" t="s">
        <v>250</v>
      </c>
      <c r="F117" s="97" t="s">
        <v>60</v>
      </c>
      <c r="G117" s="97" t="s">
        <v>100</v>
      </c>
      <c r="H117" s="97" t="s">
        <v>51</v>
      </c>
      <c r="I117" s="86">
        <v>134.63</v>
      </c>
      <c r="J117" s="74"/>
      <c r="K117" s="41">
        <f t="shared" si="2"/>
        <v>0</v>
      </c>
      <c r="L117" s="42" t="str">
        <f t="shared" si="3"/>
        <v>OK</v>
      </c>
      <c r="M117" s="18">
        <v>0</v>
      </c>
      <c r="N117" s="18">
        <v>0</v>
      </c>
      <c r="O117" s="18">
        <v>0</v>
      </c>
      <c r="P117" s="18">
        <v>0</v>
      </c>
      <c r="Q117" s="18">
        <v>0</v>
      </c>
      <c r="R117" s="18">
        <v>0</v>
      </c>
      <c r="S117" s="18">
        <v>0</v>
      </c>
      <c r="T117" s="18">
        <v>0</v>
      </c>
      <c r="U117" s="18">
        <v>0</v>
      </c>
      <c r="V117" s="18">
        <v>0</v>
      </c>
      <c r="W117" s="18">
        <v>0</v>
      </c>
      <c r="X117" s="18">
        <v>0</v>
      </c>
      <c r="Y117" s="18">
        <v>0</v>
      </c>
      <c r="Z117" s="18">
        <v>0</v>
      </c>
      <c r="AA117" s="18">
        <v>0</v>
      </c>
      <c r="AB117" s="18">
        <v>0</v>
      </c>
      <c r="AC117" s="18">
        <v>0</v>
      </c>
      <c r="AD117" s="18">
        <v>0</v>
      </c>
      <c r="AE117" s="18">
        <v>0</v>
      </c>
      <c r="AF117" s="18">
        <v>0</v>
      </c>
      <c r="AG117" s="18">
        <v>0</v>
      </c>
      <c r="AH117" s="18">
        <v>0</v>
      </c>
      <c r="AI117" s="18">
        <v>0</v>
      </c>
      <c r="AJ117" s="18">
        <v>0</v>
      </c>
      <c r="AK117" s="18">
        <v>0</v>
      </c>
      <c r="AL117" s="18">
        <v>0</v>
      </c>
      <c r="AM117" s="18">
        <v>0</v>
      </c>
      <c r="AN117" s="18">
        <v>0</v>
      </c>
      <c r="AO117" s="18">
        <v>0</v>
      </c>
      <c r="AP117" s="18">
        <v>0</v>
      </c>
      <c r="AQ117" s="18"/>
      <c r="AR117" s="18"/>
      <c r="AS117" s="18"/>
      <c r="AT117" s="18"/>
      <c r="AU117" s="18"/>
      <c r="AV117" s="18"/>
      <c r="AW117" s="18"/>
      <c r="AX117" s="18"/>
    </row>
    <row r="118" spans="1:50" ht="39.950000000000003" customHeight="1" x14ac:dyDescent="0.25">
      <c r="A118" s="152" t="s">
        <v>287</v>
      </c>
      <c r="B118" s="158">
        <v>43</v>
      </c>
      <c r="C118" s="76">
        <v>115</v>
      </c>
      <c r="D118" s="113" t="s">
        <v>395</v>
      </c>
      <c r="E118" s="55"/>
      <c r="F118" s="161" t="s">
        <v>286</v>
      </c>
      <c r="G118" s="162"/>
      <c r="H118" s="162"/>
      <c r="I118" s="163"/>
      <c r="J118" s="74"/>
      <c r="K118" s="41">
        <f t="shared" si="2"/>
        <v>0</v>
      </c>
      <c r="L118" s="42" t="str">
        <f t="shared" si="3"/>
        <v>OK</v>
      </c>
      <c r="M118" s="18">
        <v>0</v>
      </c>
      <c r="N118" s="18">
        <v>0</v>
      </c>
      <c r="O118" s="18">
        <v>0</v>
      </c>
      <c r="P118" s="18">
        <v>0</v>
      </c>
      <c r="Q118" s="18">
        <v>0</v>
      </c>
      <c r="R118" s="18">
        <v>0</v>
      </c>
      <c r="S118" s="18">
        <v>0</v>
      </c>
      <c r="T118" s="18">
        <v>0</v>
      </c>
      <c r="U118" s="18">
        <v>0</v>
      </c>
      <c r="V118" s="18">
        <v>0</v>
      </c>
      <c r="W118" s="18">
        <v>0</v>
      </c>
      <c r="X118" s="18">
        <v>0</v>
      </c>
      <c r="Y118" s="18">
        <v>0</v>
      </c>
      <c r="Z118" s="18">
        <v>0</v>
      </c>
      <c r="AA118" s="18">
        <v>0</v>
      </c>
      <c r="AB118" s="18">
        <v>0</v>
      </c>
      <c r="AC118" s="18">
        <v>0</v>
      </c>
      <c r="AD118" s="18">
        <v>0</v>
      </c>
      <c r="AE118" s="18">
        <v>0</v>
      </c>
      <c r="AF118" s="18">
        <v>0</v>
      </c>
      <c r="AG118" s="18">
        <v>0</v>
      </c>
      <c r="AH118" s="18">
        <v>0</v>
      </c>
      <c r="AI118" s="18">
        <v>0</v>
      </c>
      <c r="AJ118" s="18">
        <v>0</v>
      </c>
      <c r="AK118" s="18">
        <v>0</v>
      </c>
      <c r="AL118" s="18">
        <v>0</v>
      </c>
      <c r="AM118" s="18">
        <v>0</v>
      </c>
      <c r="AN118" s="18">
        <v>0</v>
      </c>
      <c r="AO118" s="18">
        <v>0</v>
      </c>
      <c r="AP118" s="18">
        <v>0</v>
      </c>
      <c r="AQ118" s="18"/>
      <c r="AR118" s="18"/>
      <c r="AS118" s="18"/>
      <c r="AT118" s="18"/>
      <c r="AU118" s="18"/>
      <c r="AV118" s="18"/>
      <c r="AW118" s="18"/>
      <c r="AX118" s="18"/>
    </row>
    <row r="119" spans="1:50" ht="39.950000000000003" customHeight="1" x14ac:dyDescent="0.25">
      <c r="A119" s="152"/>
      <c r="B119" s="159"/>
      <c r="C119" s="76">
        <v>116</v>
      </c>
      <c r="D119" s="113" t="s">
        <v>396</v>
      </c>
      <c r="E119" s="90"/>
      <c r="F119" s="164"/>
      <c r="G119" s="165"/>
      <c r="H119" s="165"/>
      <c r="I119" s="166"/>
      <c r="J119" s="74"/>
      <c r="K119" s="41">
        <f t="shared" si="2"/>
        <v>0</v>
      </c>
      <c r="L119" s="42" t="str">
        <f t="shared" si="3"/>
        <v>OK</v>
      </c>
      <c r="M119" s="18">
        <v>0</v>
      </c>
      <c r="N119" s="18">
        <v>0</v>
      </c>
      <c r="O119" s="18">
        <v>0</v>
      </c>
      <c r="P119" s="18">
        <v>0</v>
      </c>
      <c r="Q119" s="18">
        <v>0</v>
      </c>
      <c r="R119" s="18">
        <v>0</v>
      </c>
      <c r="S119" s="18">
        <v>0</v>
      </c>
      <c r="T119" s="18">
        <v>0</v>
      </c>
      <c r="U119" s="18">
        <v>0</v>
      </c>
      <c r="V119" s="18">
        <v>0</v>
      </c>
      <c r="W119" s="18">
        <v>0</v>
      </c>
      <c r="X119" s="18">
        <v>0</v>
      </c>
      <c r="Y119" s="18">
        <v>0</v>
      </c>
      <c r="Z119" s="18">
        <v>0</v>
      </c>
      <c r="AA119" s="18">
        <v>0</v>
      </c>
      <c r="AB119" s="18">
        <v>0</v>
      </c>
      <c r="AC119" s="18">
        <v>0</v>
      </c>
      <c r="AD119" s="18">
        <v>0</v>
      </c>
      <c r="AE119" s="18">
        <v>0</v>
      </c>
      <c r="AF119" s="18">
        <v>0</v>
      </c>
      <c r="AG119" s="18">
        <v>0</v>
      </c>
      <c r="AH119" s="18">
        <v>0</v>
      </c>
      <c r="AI119" s="18">
        <v>0</v>
      </c>
      <c r="AJ119" s="18">
        <v>0</v>
      </c>
      <c r="AK119" s="18">
        <v>0</v>
      </c>
      <c r="AL119" s="18">
        <v>0</v>
      </c>
      <c r="AM119" s="18">
        <v>0</v>
      </c>
      <c r="AN119" s="18">
        <v>0</v>
      </c>
      <c r="AO119" s="18">
        <v>0</v>
      </c>
      <c r="AP119" s="18">
        <v>0</v>
      </c>
      <c r="AQ119" s="18"/>
      <c r="AR119" s="18"/>
      <c r="AS119" s="18"/>
      <c r="AT119" s="18"/>
      <c r="AU119" s="18"/>
      <c r="AV119" s="18"/>
      <c r="AW119" s="18"/>
      <c r="AX119" s="18"/>
    </row>
    <row r="120" spans="1:50" ht="39.950000000000003" customHeight="1" x14ac:dyDescent="0.25">
      <c r="A120" s="152"/>
      <c r="B120" s="159"/>
      <c r="C120" s="103">
        <v>117</v>
      </c>
      <c r="D120" s="113" t="s">
        <v>397</v>
      </c>
      <c r="E120" s="90"/>
      <c r="F120" s="164"/>
      <c r="G120" s="165"/>
      <c r="H120" s="165"/>
      <c r="I120" s="166"/>
      <c r="J120" s="74"/>
      <c r="K120" s="41">
        <f t="shared" si="2"/>
        <v>0</v>
      </c>
      <c r="L120" s="42" t="str">
        <f t="shared" si="3"/>
        <v>OK</v>
      </c>
      <c r="M120" s="18">
        <v>0</v>
      </c>
      <c r="N120" s="18">
        <v>0</v>
      </c>
      <c r="O120" s="18">
        <v>0</v>
      </c>
      <c r="P120" s="18">
        <v>0</v>
      </c>
      <c r="Q120" s="18">
        <v>0</v>
      </c>
      <c r="R120" s="18">
        <v>0</v>
      </c>
      <c r="S120" s="18">
        <v>0</v>
      </c>
      <c r="T120" s="18">
        <v>0</v>
      </c>
      <c r="U120" s="18">
        <v>0</v>
      </c>
      <c r="V120" s="18">
        <v>0</v>
      </c>
      <c r="W120" s="18">
        <v>0</v>
      </c>
      <c r="X120" s="18">
        <v>0</v>
      </c>
      <c r="Y120" s="18">
        <v>0</v>
      </c>
      <c r="Z120" s="18">
        <v>0</v>
      </c>
      <c r="AA120" s="18">
        <v>0</v>
      </c>
      <c r="AB120" s="18">
        <v>0</v>
      </c>
      <c r="AC120" s="18">
        <v>0</v>
      </c>
      <c r="AD120" s="18">
        <v>0</v>
      </c>
      <c r="AE120" s="18">
        <v>0</v>
      </c>
      <c r="AF120" s="18">
        <v>0</v>
      </c>
      <c r="AG120" s="18">
        <v>0</v>
      </c>
      <c r="AH120" s="18">
        <v>0</v>
      </c>
      <c r="AI120" s="18">
        <v>0</v>
      </c>
      <c r="AJ120" s="18">
        <v>0</v>
      </c>
      <c r="AK120" s="18">
        <v>0</v>
      </c>
      <c r="AL120" s="18">
        <v>0</v>
      </c>
      <c r="AM120" s="18">
        <v>0</v>
      </c>
      <c r="AN120" s="18">
        <v>0</v>
      </c>
      <c r="AO120" s="18">
        <v>0</v>
      </c>
      <c r="AP120" s="18">
        <v>0</v>
      </c>
      <c r="AQ120" s="18"/>
      <c r="AR120" s="18"/>
      <c r="AS120" s="18"/>
      <c r="AT120" s="18"/>
      <c r="AU120" s="18"/>
      <c r="AV120" s="18"/>
      <c r="AW120" s="18"/>
      <c r="AX120" s="18"/>
    </row>
    <row r="121" spans="1:50" ht="39.950000000000003" customHeight="1" x14ac:dyDescent="0.25">
      <c r="A121" s="152"/>
      <c r="B121" s="160"/>
      <c r="C121" s="76">
        <v>118</v>
      </c>
      <c r="D121" s="113" t="s">
        <v>398</v>
      </c>
      <c r="E121" s="90"/>
      <c r="F121" s="167"/>
      <c r="G121" s="168"/>
      <c r="H121" s="168"/>
      <c r="I121" s="169"/>
      <c r="J121" s="74"/>
      <c r="K121" s="41">
        <f t="shared" si="2"/>
        <v>0</v>
      </c>
      <c r="L121" s="42" t="str">
        <f t="shared" si="3"/>
        <v>OK</v>
      </c>
      <c r="M121" s="18">
        <v>0</v>
      </c>
      <c r="N121" s="18">
        <v>0</v>
      </c>
      <c r="O121" s="18">
        <v>0</v>
      </c>
      <c r="P121" s="18">
        <v>0</v>
      </c>
      <c r="Q121" s="18">
        <v>0</v>
      </c>
      <c r="R121" s="18">
        <v>0</v>
      </c>
      <c r="S121" s="18">
        <v>0</v>
      </c>
      <c r="T121" s="18">
        <v>0</v>
      </c>
      <c r="U121" s="18">
        <v>0</v>
      </c>
      <c r="V121" s="18">
        <v>0</v>
      </c>
      <c r="W121" s="18">
        <v>0</v>
      </c>
      <c r="X121" s="18">
        <v>0</v>
      </c>
      <c r="Y121" s="18">
        <v>0</v>
      </c>
      <c r="Z121" s="18">
        <v>0</v>
      </c>
      <c r="AA121" s="18">
        <v>0</v>
      </c>
      <c r="AB121" s="18">
        <v>0</v>
      </c>
      <c r="AC121" s="18">
        <v>0</v>
      </c>
      <c r="AD121" s="18">
        <v>0</v>
      </c>
      <c r="AE121" s="18">
        <v>0</v>
      </c>
      <c r="AF121" s="18">
        <v>0</v>
      </c>
      <c r="AG121" s="18">
        <v>0</v>
      </c>
      <c r="AH121" s="18">
        <v>0</v>
      </c>
      <c r="AI121" s="18">
        <v>0</v>
      </c>
      <c r="AJ121" s="18">
        <v>0</v>
      </c>
      <c r="AK121" s="18">
        <v>0</v>
      </c>
      <c r="AL121" s="18">
        <v>0</v>
      </c>
      <c r="AM121" s="18">
        <v>0</v>
      </c>
      <c r="AN121" s="18">
        <v>0</v>
      </c>
      <c r="AO121" s="18">
        <v>0</v>
      </c>
      <c r="AP121" s="18">
        <v>0</v>
      </c>
      <c r="AQ121" s="18"/>
      <c r="AR121" s="18"/>
      <c r="AS121" s="18"/>
      <c r="AT121" s="18"/>
      <c r="AU121" s="18"/>
      <c r="AV121" s="18"/>
      <c r="AW121" s="18"/>
      <c r="AX121" s="18"/>
    </row>
    <row r="122" spans="1:50" ht="45" x14ac:dyDescent="0.25">
      <c r="A122" s="69" t="s">
        <v>279</v>
      </c>
      <c r="B122" s="82">
        <v>44</v>
      </c>
      <c r="C122" s="82">
        <v>119</v>
      </c>
      <c r="D122" s="115" t="s">
        <v>399</v>
      </c>
      <c r="E122" s="116" t="s">
        <v>251</v>
      </c>
      <c r="F122" s="117" t="s">
        <v>60</v>
      </c>
      <c r="G122" s="117" t="s">
        <v>126</v>
      </c>
      <c r="H122" s="117" t="s">
        <v>127</v>
      </c>
      <c r="I122" s="118">
        <v>85</v>
      </c>
      <c r="J122" s="74">
        <v>1</v>
      </c>
      <c r="K122" s="41">
        <f t="shared" si="2"/>
        <v>0</v>
      </c>
      <c r="L122" s="54" t="str">
        <f>IF(K122&lt;0,"ATENÇÃO","OK")</f>
        <v>OK</v>
      </c>
      <c r="M122" s="18">
        <v>0</v>
      </c>
      <c r="N122" s="18">
        <v>0</v>
      </c>
      <c r="O122" s="18">
        <v>1</v>
      </c>
      <c r="P122" s="18">
        <v>0</v>
      </c>
      <c r="Q122" s="18">
        <v>0</v>
      </c>
      <c r="R122" s="18">
        <v>0</v>
      </c>
      <c r="S122" s="18">
        <v>0</v>
      </c>
      <c r="T122" s="18">
        <v>0</v>
      </c>
      <c r="U122" s="18">
        <v>0</v>
      </c>
      <c r="V122" s="18">
        <v>0</v>
      </c>
      <c r="W122" s="18">
        <v>0</v>
      </c>
      <c r="X122" s="18">
        <v>0</v>
      </c>
      <c r="Y122" s="18">
        <v>0</v>
      </c>
      <c r="Z122" s="18">
        <v>0</v>
      </c>
      <c r="AA122" s="18">
        <v>0</v>
      </c>
      <c r="AB122" s="18">
        <v>0</v>
      </c>
      <c r="AC122" s="18">
        <v>0</v>
      </c>
      <c r="AD122" s="18">
        <v>0</v>
      </c>
      <c r="AE122" s="18">
        <v>0</v>
      </c>
      <c r="AF122" s="18">
        <v>0</v>
      </c>
      <c r="AG122" s="18">
        <v>0</v>
      </c>
      <c r="AH122" s="18">
        <v>0</v>
      </c>
      <c r="AI122" s="18">
        <v>0</v>
      </c>
      <c r="AJ122" s="18">
        <v>0</v>
      </c>
      <c r="AK122" s="18">
        <v>0</v>
      </c>
      <c r="AL122" s="18">
        <v>0</v>
      </c>
      <c r="AM122" s="18">
        <v>0</v>
      </c>
      <c r="AN122" s="18">
        <v>0</v>
      </c>
      <c r="AO122" s="18">
        <v>0</v>
      </c>
      <c r="AP122" s="18">
        <v>0</v>
      </c>
      <c r="AQ122" s="18"/>
      <c r="AR122" s="18"/>
      <c r="AS122" s="18"/>
      <c r="AT122" s="18"/>
      <c r="AU122" s="18"/>
      <c r="AV122" s="18"/>
      <c r="AW122" s="18"/>
      <c r="AX122" s="18"/>
    </row>
    <row r="123" spans="1:50" ht="75" x14ac:dyDescent="0.25">
      <c r="A123" s="152" t="s">
        <v>276</v>
      </c>
      <c r="B123" s="158">
        <v>45</v>
      </c>
      <c r="C123" s="76">
        <v>120</v>
      </c>
      <c r="D123" s="77" t="s">
        <v>400</v>
      </c>
      <c r="E123" s="78" t="s">
        <v>252</v>
      </c>
      <c r="F123" s="79" t="s">
        <v>30</v>
      </c>
      <c r="G123" s="79" t="s">
        <v>128</v>
      </c>
      <c r="H123" s="79" t="s">
        <v>50</v>
      </c>
      <c r="I123" s="80">
        <v>4.2</v>
      </c>
      <c r="J123" s="74">
        <v>25</v>
      </c>
      <c r="K123" s="41">
        <f t="shared" si="2"/>
        <v>15</v>
      </c>
      <c r="L123" s="42" t="str">
        <f t="shared" si="3"/>
        <v>OK</v>
      </c>
      <c r="M123" s="18">
        <v>0</v>
      </c>
      <c r="N123" s="18">
        <v>0</v>
      </c>
      <c r="O123" s="18">
        <v>0</v>
      </c>
      <c r="P123" s="18">
        <v>0</v>
      </c>
      <c r="Q123" s="18">
        <v>0</v>
      </c>
      <c r="R123" s="18">
        <v>0</v>
      </c>
      <c r="S123" s="18">
        <v>0</v>
      </c>
      <c r="T123" s="18">
        <v>0</v>
      </c>
      <c r="U123" s="18">
        <v>0</v>
      </c>
      <c r="V123" s="18">
        <v>0</v>
      </c>
      <c r="W123" s="18">
        <v>0</v>
      </c>
      <c r="X123" s="18">
        <v>0</v>
      </c>
      <c r="Y123" s="18">
        <v>0</v>
      </c>
      <c r="Z123" s="18">
        <v>0</v>
      </c>
      <c r="AA123" s="18">
        <v>0</v>
      </c>
      <c r="AB123" s="18">
        <v>0</v>
      </c>
      <c r="AC123" s="18">
        <v>0</v>
      </c>
      <c r="AD123" s="18">
        <v>0</v>
      </c>
      <c r="AE123" s="18">
        <v>0</v>
      </c>
      <c r="AF123" s="18">
        <v>0</v>
      </c>
      <c r="AG123" s="18">
        <v>0</v>
      </c>
      <c r="AH123" s="18">
        <v>0</v>
      </c>
      <c r="AI123" s="18">
        <v>0</v>
      </c>
      <c r="AJ123" s="18">
        <v>0</v>
      </c>
      <c r="AK123" s="18">
        <v>0</v>
      </c>
      <c r="AL123" s="18">
        <v>0</v>
      </c>
      <c r="AM123" s="18">
        <v>0</v>
      </c>
      <c r="AN123" s="18">
        <v>0</v>
      </c>
      <c r="AO123" s="18">
        <v>0</v>
      </c>
      <c r="AP123" s="18">
        <v>0</v>
      </c>
      <c r="AQ123" s="18"/>
      <c r="AR123" s="18"/>
      <c r="AS123" s="18"/>
      <c r="AT123" s="18">
        <v>10</v>
      </c>
      <c r="AU123" s="18"/>
      <c r="AV123" s="18"/>
      <c r="AW123" s="18"/>
      <c r="AX123" s="18"/>
    </row>
    <row r="124" spans="1:50" ht="75" x14ac:dyDescent="0.25">
      <c r="A124" s="152"/>
      <c r="B124" s="159"/>
      <c r="C124" s="76">
        <v>121</v>
      </c>
      <c r="D124" s="77" t="s">
        <v>401</v>
      </c>
      <c r="E124" s="78" t="s">
        <v>253</v>
      </c>
      <c r="F124" s="79" t="s">
        <v>30</v>
      </c>
      <c r="G124" s="79" t="s">
        <v>128</v>
      </c>
      <c r="H124" s="79" t="s">
        <v>50</v>
      </c>
      <c r="I124" s="80">
        <v>5.8</v>
      </c>
      <c r="J124" s="74">
        <v>10</v>
      </c>
      <c r="K124" s="41">
        <f t="shared" si="2"/>
        <v>10</v>
      </c>
      <c r="L124" s="42" t="str">
        <f t="shared" si="3"/>
        <v>OK</v>
      </c>
      <c r="M124" s="18">
        <v>0</v>
      </c>
      <c r="N124" s="18">
        <v>0</v>
      </c>
      <c r="O124" s="18">
        <v>0</v>
      </c>
      <c r="P124" s="18">
        <v>0</v>
      </c>
      <c r="Q124" s="18">
        <v>0</v>
      </c>
      <c r="R124" s="18">
        <v>0</v>
      </c>
      <c r="S124" s="18">
        <v>0</v>
      </c>
      <c r="T124" s="18">
        <v>0</v>
      </c>
      <c r="U124" s="18">
        <v>0</v>
      </c>
      <c r="V124" s="18">
        <v>0</v>
      </c>
      <c r="W124" s="18">
        <v>0</v>
      </c>
      <c r="X124" s="18">
        <v>0</v>
      </c>
      <c r="Y124" s="18">
        <v>0</v>
      </c>
      <c r="Z124" s="18">
        <v>0</v>
      </c>
      <c r="AA124" s="18">
        <v>0</v>
      </c>
      <c r="AB124" s="18">
        <v>0</v>
      </c>
      <c r="AC124" s="18">
        <v>0</v>
      </c>
      <c r="AD124" s="18">
        <v>0</v>
      </c>
      <c r="AE124" s="18">
        <v>0</v>
      </c>
      <c r="AF124" s="18">
        <v>0</v>
      </c>
      <c r="AG124" s="18">
        <v>0</v>
      </c>
      <c r="AH124" s="18">
        <v>0</v>
      </c>
      <c r="AI124" s="18">
        <v>0</v>
      </c>
      <c r="AJ124" s="18">
        <v>0</v>
      </c>
      <c r="AK124" s="18">
        <v>0</v>
      </c>
      <c r="AL124" s="18">
        <v>0</v>
      </c>
      <c r="AM124" s="18">
        <v>0</v>
      </c>
      <c r="AN124" s="18">
        <v>0</v>
      </c>
      <c r="AO124" s="18">
        <v>0</v>
      </c>
      <c r="AP124" s="18">
        <v>0</v>
      </c>
      <c r="AQ124" s="18"/>
      <c r="AR124" s="18"/>
      <c r="AS124" s="18"/>
      <c r="AT124" s="18"/>
      <c r="AU124" s="18"/>
      <c r="AV124" s="18"/>
      <c r="AW124" s="18"/>
      <c r="AX124" s="18"/>
    </row>
    <row r="125" spans="1:50" ht="60" x14ac:dyDescent="0.25">
      <c r="A125" s="152"/>
      <c r="B125" s="159"/>
      <c r="C125" s="103">
        <v>122</v>
      </c>
      <c r="D125" s="77" t="s">
        <v>402</v>
      </c>
      <c r="E125" s="78" t="s">
        <v>254</v>
      </c>
      <c r="F125" s="79" t="s">
        <v>30</v>
      </c>
      <c r="G125" s="79" t="s">
        <v>48</v>
      </c>
      <c r="H125" s="79" t="s">
        <v>50</v>
      </c>
      <c r="I125" s="80">
        <v>5.6</v>
      </c>
      <c r="J125" s="74">
        <v>25</v>
      </c>
      <c r="K125" s="41">
        <f t="shared" si="2"/>
        <v>0</v>
      </c>
      <c r="L125" s="42" t="str">
        <f t="shared" si="3"/>
        <v>OK</v>
      </c>
      <c r="M125" s="18">
        <v>0</v>
      </c>
      <c r="N125" s="18">
        <v>0</v>
      </c>
      <c r="O125" s="18">
        <v>0</v>
      </c>
      <c r="P125" s="18">
        <v>0</v>
      </c>
      <c r="Q125" s="18">
        <v>0</v>
      </c>
      <c r="R125" s="18">
        <v>10</v>
      </c>
      <c r="S125" s="18">
        <v>0</v>
      </c>
      <c r="T125" s="18">
        <v>0</v>
      </c>
      <c r="U125" s="18">
        <v>0</v>
      </c>
      <c r="V125" s="18">
        <v>0</v>
      </c>
      <c r="W125" s="18">
        <v>0</v>
      </c>
      <c r="X125" s="18">
        <v>0</v>
      </c>
      <c r="Y125" s="18">
        <v>0</v>
      </c>
      <c r="Z125" s="18">
        <v>0</v>
      </c>
      <c r="AA125" s="18">
        <v>0</v>
      </c>
      <c r="AB125" s="18">
        <v>0</v>
      </c>
      <c r="AC125" s="18">
        <v>0</v>
      </c>
      <c r="AD125" s="18">
        <v>0</v>
      </c>
      <c r="AE125" s="18">
        <v>0</v>
      </c>
      <c r="AF125" s="18">
        <v>0</v>
      </c>
      <c r="AG125" s="18">
        <v>0</v>
      </c>
      <c r="AH125" s="18">
        <v>0</v>
      </c>
      <c r="AI125" s="18">
        <v>0</v>
      </c>
      <c r="AJ125" s="18">
        <v>10</v>
      </c>
      <c r="AK125" s="18">
        <v>0</v>
      </c>
      <c r="AL125" s="18">
        <v>0</v>
      </c>
      <c r="AM125" s="18">
        <v>0</v>
      </c>
      <c r="AN125" s="18">
        <v>0</v>
      </c>
      <c r="AO125" s="18">
        <v>0</v>
      </c>
      <c r="AP125" s="18">
        <v>0</v>
      </c>
      <c r="AQ125" s="18"/>
      <c r="AR125" s="18"/>
      <c r="AS125" s="18"/>
      <c r="AT125" s="18">
        <v>5</v>
      </c>
      <c r="AU125" s="18"/>
      <c r="AV125" s="18"/>
      <c r="AW125" s="18"/>
      <c r="AX125" s="18"/>
    </row>
    <row r="126" spans="1:50" ht="45" x14ac:dyDescent="0.25">
      <c r="A126" s="152"/>
      <c r="B126" s="159"/>
      <c r="C126" s="76">
        <v>123</v>
      </c>
      <c r="D126" s="106" t="s">
        <v>403</v>
      </c>
      <c r="E126" s="78" t="s">
        <v>255</v>
      </c>
      <c r="F126" s="104" t="s">
        <v>60</v>
      </c>
      <c r="G126" s="104" t="s">
        <v>129</v>
      </c>
      <c r="H126" s="104" t="s">
        <v>50</v>
      </c>
      <c r="I126" s="80">
        <v>30.24</v>
      </c>
      <c r="J126" s="74"/>
      <c r="K126" s="41">
        <f t="shared" si="2"/>
        <v>0</v>
      </c>
      <c r="L126" s="42" t="str">
        <f t="shared" si="3"/>
        <v>OK</v>
      </c>
      <c r="M126" s="18">
        <v>0</v>
      </c>
      <c r="N126" s="18">
        <v>0</v>
      </c>
      <c r="O126" s="18">
        <v>0</v>
      </c>
      <c r="P126" s="18">
        <v>0</v>
      </c>
      <c r="Q126" s="18">
        <v>0</v>
      </c>
      <c r="R126" s="18">
        <v>0</v>
      </c>
      <c r="S126" s="18">
        <v>0</v>
      </c>
      <c r="T126" s="18">
        <v>0</v>
      </c>
      <c r="U126" s="18">
        <v>0</v>
      </c>
      <c r="V126" s="18">
        <v>0</v>
      </c>
      <c r="W126" s="18">
        <v>0</v>
      </c>
      <c r="X126" s="18">
        <v>0</v>
      </c>
      <c r="Y126" s="18">
        <v>0</v>
      </c>
      <c r="Z126" s="18">
        <v>0</v>
      </c>
      <c r="AA126" s="18">
        <v>0</v>
      </c>
      <c r="AB126" s="18">
        <v>0</v>
      </c>
      <c r="AC126" s="18">
        <v>0</v>
      </c>
      <c r="AD126" s="18">
        <v>0</v>
      </c>
      <c r="AE126" s="18">
        <v>0</v>
      </c>
      <c r="AF126" s="18">
        <v>0</v>
      </c>
      <c r="AG126" s="18">
        <v>0</v>
      </c>
      <c r="AH126" s="18">
        <v>0</v>
      </c>
      <c r="AI126" s="18">
        <v>0</v>
      </c>
      <c r="AJ126" s="18">
        <v>0</v>
      </c>
      <c r="AK126" s="18">
        <v>0</v>
      </c>
      <c r="AL126" s="18">
        <v>0</v>
      </c>
      <c r="AM126" s="18">
        <v>0</v>
      </c>
      <c r="AN126" s="18">
        <v>0</v>
      </c>
      <c r="AO126" s="18">
        <v>0</v>
      </c>
      <c r="AP126" s="18">
        <v>0</v>
      </c>
      <c r="AQ126" s="18"/>
      <c r="AR126" s="18"/>
      <c r="AS126" s="18"/>
      <c r="AT126" s="18"/>
      <c r="AU126" s="18"/>
      <c r="AV126" s="18"/>
      <c r="AW126" s="18"/>
      <c r="AX126" s="18"/>
    </row>
    <row r="127" spans="1:50" ht="60" x14ac:dyDescent="0.25">
      <c r="A127" s="152"/>
      <c r="B127" s="159"/>
      <c r="C127" s="103">
        <v>124</v>
      </c>
      <c r="D127" s="77" t="s">
        <v>404</v>
      </c>
      <c r="E127" s="78" t="s">
        <v>256</v>
      </c>
      <c r="F127" s="104" t="s">
        <v>60</v>
      </c>
      <c r="G127" s="104" t="s">
        <v>130</v>
      </c>
      <c r="H127" s="104" t="s">
        <v>70</v>
      </c>
      <c r="I127" s="80">
        <v>4.05</v>
      </c>
      <c r="J127" s="74">
        <v>80</v>
      </c>
      <c r="K127" s="41">
        <f t="shared" si="2"/>
        <v>80</v>
      </c>
      <c r="L127" s="42" t="str">
        <f t="shared" si="3"/>
        <v>OK</v>
      </c>
      <c r="M127" s="18">
        <v>0</v>
      </c>
      <c r="N127" s="18">
        <v>0</v>
      </c>
      <c r="O127" s="18">
        <v>0</v>
      </c>
      <c r="P127" s="18">
        <v>0</v>
      </c>
      <c r="Q127" s="18">
        <v>0</v>
      </c>
      <c r="R127" s="18">
        <v>0</v>
      </c>
      <c r="S127" s="18">
        <v>0</v>
      </c>
      <c r="T127" s="18">
        <v>0</v>
      </c>
      <c r="U127" s="18">
        <v>0</v>
      </c>
      <c r="V127" s="18">
        <v>0</v>
      </c>
      <c r="W127" s="18">
        <v>0</v>
      </c>
      <c r="X127" s="18">
        <v>0</v>
      </c>
      <c r="Y127" s="18">
        <v>0</v>
      </c>
      <c r="Z127" s="18">
        <v>0</v>
      </c>
      <c r="AA127" s="18">
        <v>0</v>
      </c>
      <c r="AB127" s="18">
        <v>0</v>
      </c>
      <c r="AC127" s="18">
        <v>0</v>
      </c>
      <c r="AD127" s="18">
        <v>0</v>
      </c>
      <c r="AE127" s="18">
        <v>0</v>
      </c>
      <c r="AF127" s="18">
        <v>0</v>
      </c>
      <c r="AG127" s="18">
        <v>0</v>
      </c>
      <c r="AH127" s="18">
        <v>0</v>
      </c>
      <c r="AI127" s="18">
        <v>0</v>
      </c>
      <c r="AJ127" s="18">
        <v>0</v>
      </c>
      <c r="AK127" s="18">
        <v>0</v>
      </c>
      <c r="AL127" s="18">
        <v>0</v>
      </c>
      <c r="AM127" s="18">
        <v>0</v>
      </c>
      <c r="AN127" s="18">
        <v>0</v>
      </c>
      <c r="AO127" s="18">
        <v>0</v>
      </c>
      <c r="AP127" s="18">
        <v>0</v>
      </c>
      <c r="AQ127" s="18"/>
      <c r="AR127" s="18"/>
      <c r="AS127" s="18"/>
      <c r="AT127" s="18"/>
      <c r="AU127" s="18"/>
      <c r="AV127" s="18"/>
      <c r="AW127" s="18"/>
      <c r="AX127" s="18"/>
    </row>
    <row r="128" spans="1:50" ht="30" x14ac:dyDescent="0.25">
      <c r="A128" s="152"/>
      <c r="B128" s="160"/>
      <c r="C128" s="76">
        <v>125</v>
      </c>
      <c r="D128" s="77" t="s">
        <v>405</v>
      </c>
      <c r="E128" s="78" t="s">
        <v>257</v>
      </c>
      <c r="F128" s="104" t="s">
        <v>30</v>
      </c>
      <c r="G128" s="104" t="s">
        <v>130</v>
      </c>
      <c r="H128" s="104" t="s">
        <v>50</v>
      </c>
      <c r="I128" s="80">
        <v>15.06</v>
      </c>
      <c r="J128" s="74">
        <v>15</v>
      </c>
      <c r="K128" s="41">
        <f t="shared" si="2"/>
        <v>5</v>
      </c>
      <c r="L128" s="42" t="str">
        <f t="shared" si="3"/>
        <v>OK</v>
      </c>
      <c r="M128" s="18">
        <v>0</v>
      </c>
      <c r="N128" s="18">
        <v>0</v>
      </c>
      <c r="O128" s="18">
        <v>0</v>
      </c>
      <c r="P128" s="18">
        <v>0</v>
      </c>
      <c r="Q128" s="18">
        <v>0</v>
      </c>
      <c r="R128" s="18">
        <v>0</v>
      </c>
      <c r="S128" s="18">
        <v>0</v>
      </c>
      <c r="T128" s="18">
        <v>0</v>
      </c>
      <c r="U128" s="18">
        <v>0</v>
      </c>
      <c r="V128" s="18">
        <v>0</v>
      </c>
      <c r="W128" s="18">
        <v>0</v>
      </c>
      <c r="X128" s="18">
        <v>0</v>
      </c>
      <c r="Y128" s="18">
        <v>0</v>
      </c>
      <c r="Z128" s="18">
        <v>0</v>
      </c>
      <c r="AA128" s="18">
        <v>10</v>
      </c>
      <c r="AB128" s="18">
        <v>0</v>
      </c>
      <c r="AC128" s="18">
        <v>0</v>
      </c>
      <c r="AD128" s="18">
        <v>0</v>
      </c>
      <c r="AE128" s="18">
        <v>0</v>
      </c>
      <c r="AF128" s="18">
        <v>0</v>
      </c>
      <c r="AG128" s="18">
        <v>0</v>
      </c>
      <c r="AH128" s="18">
        <v>0</v>
      </c>
      <c r="AI128" s="18">
        <v>0</v>
      </c>
      <c r="AJ128" s="18">
        <v>0</v>
      </c>
      <c r="AK128" s="18">
        <v>0</v>
      </c>
      <c r="AL128" s="18">
        <v>0</v>
      </c>
      <c r="AM128" s="18">
        <v>0</v>
      </c>
      <c r="AN128" s="18">
        <v>0</v>
      </c>
      <c r="AO128" s="18">
        <v>0</v>
      </c>
      <c r="AP128" s="18">
        <v>0</v>
      </c>
      <c r="AQ128" s="18"/>
      <c r="AR128" s="18"/>
      <c r="AS128" s="18"/>
      <c r="AT128" s="18"/>
      <c r="AU128" s="18"/>
      <c r="AV128" s="18"/>
      <c r="AW128" s="18"/>
      <c r="AX128" s="18"/>
    </row>
    <row r="129" spans="1:50" ht="75" x14ac:dyDescent="0.25">
      <c r="A129" s="153" t="s">
        <v>282</v>
      </c>
      <c r="B129" s="145">
        <v>46</v>
      </c>
      <c r="C129" s="82">
        <v>126</v>
      </c>
      <c r="D129" s="83" t="s">
        <v>406</v>
      </c>
      <c r="E129" s="84" t="s">
        <v>258</v>
      </c>
      <c r="F129" s="97" t="s">
        <v>60</v>
      </c>
      <c r="G129" s="97" t="s">
        <v>131</v>
      </c>
      <c r="H129" s="97" t="s">
        <v>70</v>
      </c>
      <c r="I129" s="86">
        <v>9.25</v>
      </c>
      <c r="J129" s="74">
        <v>48</v>
      </c>
      <c r="K129" s="41">
        <f t="shared" si="2"/>
        <v>38</v>
      </c>
      <c r="L129" s="42" t="str">
        <f t="shared" si="3"/>
        <v>OK</v>
      </c>
      <c r="M129" s="18">
        <v>0</v>
      </c>
      <c r="N129" s="18">
        <v>0</v>
      </c>
      <c r="O129" s="18">
        <v>0</v>
      </c>
      <c r="P129" s="18">
        <v>10</v>
      </c>
      <c r="Q129" s="18">
        <v>0</v>
      </c>
      <c r="R129" s="18">
        <v>0</v>
      </c>
      <c r="S129" s="18">
        <v>0</v>
      </c>
      <c r="T129" s="18">
        <v>0</v>
      </c>
      <c r="U129" s="18">
        <v>0</v>
      </c>
      <c r="V129" s="18">
        <v>0</v>
      </c>
      <c r="W129" s="18">
        <v>0</v>
      </c>
      <c r="X129" s="18">
        <v>0</v>
      </c>
      <c r="Y129" s="18">
        <v>0</v>
      </c>
      <c r="Z129" s="18">
        <v>0</v>
      </c>
      <c r="AA129" s="18">
        <v>0</v>
      </c>
      <c r="AB129" s="18">
        <v>0</v>
      </c>
      <c r="AC129" s="18">
        <v>0</v>
      </c>
      <c r="AD129" s="18">
        <v>0</v>
      </c>
      <c r="AE129" s="18">
        <v>0</v>
      </c>
      <c r="AF129" s="18">
        <v>0</v>
      </c>
      <c r="AG129" s="18">
        <v>0</v>
      </c>
      <c r="AH129" s="18">
        <v>0</v>
      </c>
      <c r="AI129" s="18">
        <v>0</v>
      </c>
      <c r="AJ129" s="18">
        <v>0</v>
      </c>
      <c r="AK129" s="18">
        <v>0</v>
      </c>
      <c r="AL129" s="18">
        <v>0</v>
      </c>
      <c r="AM129" s="18">
        <v>0</v>
      </c>
      <c r="AN129" s="18">
        <v>0</v>
      </c>
      <c r="AO129" s="18">
        <v>0</v>
      </c>
      <c r="AP129" s="18">
        <v>0</v>
      </c>
      <c r="AQ129" s="18"/>
      <c r="AR129" s="18"/>
      <c r="AS129" s="18"/>
      <c r="AT129" s="18"/>
      <c r="AU129" s="18"/>
      <c r="AV129" s="18"/>
      <c r="AW129" s="18"/>
      <c r="AX129" s="18"/>
    </row>
    <row r="130" spans="1:50" ht="75" x14ac:dyDescent="0.25">
      <c r="A130" s="153"/>
      <c r="B130" s="146"/>
      <c r="C130" s="87">
        <v>127</v>
      </c>
      <c r="D130" s="83" t="s">
        <v>407</v>
      </c>
      <c r="E130" s="84" t="s">
        <v>259</v>
      </c>
      <c r="F130" s="97" t="s">
        <v>60</v>
      </c>
      <c r="G130" s="97" t="s">
        <v>132</v>
      </c>
      <c r="H130" s="97" t="s">
        <v>70</v>
      </c>
      <c r="I130" s="86">
        <v>15.45</v>
      </c>
      <c r="J130" s="74">
        <v>10</v>
      </c>
      <c r="K130" s="41">
        <f t="shared" si="2"/>
        <v>8</v>
      </c>
      <c r="L130" s="42" t="str">
        <f t="shared" si="3"/>
        <v>OK</v>
      </c>
      <c r="M130" s="18">
        <v>0</v>
      </c>
      <c r="N130" s="18">
        <v>0</v>
      </c>
      <c r="O130" s="18">
        <v>0</v>
      </c>
      <c r="P130" s="18">
        <v>2</v>
      </c>
      <c r="Q130" s="18">
        <v>0</v>
      </c>
      <c r="R130" s="18">
        <v>0</v>
      </c>
      <c r="S130" s="18">
        <v>0</v>
      </c>
      <c r="T130" s="18">
        <v>0</v>
      </c>
      <c r="U130" s="18">
        <v>0</v>
      </c>
      <c r="V130" s="18">
        <v>0</v>
      </c>
      <c r="W130" s="18">
        <v>0</v>
      </c>
      <c r="X130" s="18">
        <v>0</v>
      </c>
      <c r="Y130" s="18">
        <v>0</v>
      </c>
      <c r="Z130" s="18">
        <v>0</v>
      </c>
      <c r="AA130" s="18">
        <v>0</v>
      </c>
      <c r="AB130" s="18">
        <v>0</v>
      </c>
      <c r="AC130" s="18">
        <v>0</v>
      </c>
      <c r="AD130" s="18">
        <v>0</v>
      </c>
      <c r="AE130" s="18">
        <v>0</v>
      </c>
      <c r="AF130" s="18">
        <v>0</v>
      </c>
      <c r="AG130" s="18">
        <v>0</v>
      </c>
      <c r="AH130" s="18">
        <v>0</v>
      </c>
      <c r="AI130" s="18">
        <v>0</v>
      </c>
      <c r="AJ130" s="18">
        <v>0</v>
      </c>
      <c r="AK130" s="18">
        <v>0</v>
      </c>
      <c r="AL130" s="18">
        <v>0</v>
      </c>
      <c r="AM130" s="18">
        <v>0</v>
      </c>
      <c r="AN130" s="18">
        <v>0</v>
      </c>
      <c r="AO130" s="18">
        <v>0</v>
      </c>
      <c r="AP130" s="18">
        <v>0</v>
      </c>
      <c r="AQ130" s="18"/>
      <c r="AR130" s="18"/>
      <c r="AS130" s="18"/>
      <c r="AT130" s="18"/>
      <c r="AU130" s="18"/>
      <c r="AV130" s="18"/>
      <c r="AW130" s="18"/>
      <c r="AX130" s="18"/>
    </row>
    <row r="131" spans="1:50" ht="135" x14ac:dyDescent="0.25">
      <c r="A131" s="153"/>
      <c r="B131" s="146"/>
      <c r="C131" s="87">
        <v>128</v>
      </c>
      <c r="D131" s="83" t="s">
        <v>408</v>
      </c>
      <c r="E131" s="84" t="s">
        <v>260</v>
      </c>
      <c r="F131" s="97" t="s">
        <v>64</v>
      </c>
      <c r="G131" s="97" t="s">
        <v>133</v>
      </c>
      <c r="H131" s="97" t="s">
        <v>70</v>
      </c>
      <c r="I131" s="86">
        <v>9.0500000000000007</v>
      </c>
      <c r="J131" s="74">
        <v>120</v>
      </c>
      <c r="K131" s="41">
        <f t="shared" si="2"/>
        <v>72</v>
      </c>
      <c r="L131" s="42" t="str">
        <f t="shared" si="3"/>
        <v>OK</v>
      </c>
      <c r="M131" s="18">
        <v>0</v>
      </c>
      <c r="N131" s="18">
        <v>0</v>
      </c>
      <c r="O131" s="18">
        <v>0</v>
      </c>
      <c r="P131" s="18">
        <v>12</v>
      </c>
      <c r="Q131" s="18">
        <v>0</v>
      </c>
      <c r="R131" s="18">
        <v>0</v>
      </c>
      <c r="S131" s="18">
        <v>0</v>
      </c>
      <c r="T131" s="18">
        <v>0</v>
      </c>
      <c r="U131" s="18">
        <v>0</v>
      </c>
      <c r="V131" s="18">
        <v>0</v>
      </c>
      <c r="W131" s="18">
        <v>0</v>
      </c>
      <c r="X131" s="18">
        <v>0</v>
      </c>
      <c r="Y131" s="18">
        <v>12</v>
      </c>
      <c r="Z131" s="18">
        <v>0</v>
      </c>
      <c r="AA131" s="18">
        <v>0</v>
      </c>
      <c r="AB131" s="18">
        <v>0</v>
      </c>
      <c r="AC131" s="18">
        <v>0</v>
      </c>
      <c r="AD131" s="18">
        <v>0</v>
      </c>
      <c r="AE131" s="18">
        <v>0</v>
      </c>
      <c r="AF131" s="18">
        <v>0</v>
      </c>
      <c r="AG131" s="18">
        <v>0</v>
      </c>
      <c r="AH131" s="18">
        <v>0</v>
      </c>
      <c r="AI131" s="18">
        <v>0</v>
      </c>
      <c r="AJ131" s="18">
        <v>0</v>
      </c>
      <c r="AK131" s="18">
        <v>0</v>
      </c>
      <c r="AL131" s="18">
        <v>0</v>
      </c>
      <c r="AM131" s="18">
        <v>0</v>
      </c>
      <c r="AN131" s="18">
        <v>0</v>
      </c>
      <c r="AO131" s="18">
        <v>0</v>
      </c>
      <c r="AP131" s="18">
        <v>0</v>
      </c>
      <c r="AQ131" s="18"/>
      <c r="AR131" s="18"/>
      <c r="AS131" s="18"/>
      <c r="AT131" s="18"/>
      <c r="AU131" s="18"/>
      <c r="AV131" s="18">
        <v>24</v>
      </c>
      <c r="AW131" s="18"/>
      <c r="AX131" s="18"/>
    </row>
    <row r="132" spans="1:50" ht="60" x14ac:dyDescent="0.25">
      <c r="A132" s="153"/>
      <c r="B132" s="146"/>
      <c r="C132" s="87">
        <v>129</v>
      </c>
      <c r="D132" s="83" t="s">
        <v>409</v>
      </c>
      <c r="E132" s="84" t="s">
        <v>261</v>
      </c>
      <c r="F132" s="97" t="s">
        <v>58</v>
      </c>
      <c r="G132" s="97" t="s">
        <v>81</v>
      </c>
      <c r="H132" s="97" t="s">
        <v>50</v>
      </c>
      <c r="I132" s="86">
        <v>2.42</v>
      </c>
      <c r="J132" s="74">
        <v>12</v>
      </c>
      <c r="K132" s="41">
        <f t="shared" si="2"/>
        <v>12</v>
      </c>
      <c r="L132" s="42" t="str">
        <f t="shared" si="3"/>
        <v>OK</v>
      </c>
      <c r="M132" s="18">
        <v>0</v>
      </c>
      <c r="N132" s="18">
        <v>0</v>
      </c>
      <c r="O132" s="18">
        <v>0</v>
      </c>
      <c r="P132" s="18">
        <v>0</v>
      </c>
      <c r="Q132" s="18">
        <v>0</v>
      </c>
      <c r="R132" s="18">
        <v>0</v>
      </c>
      <c r="S132" s="18">
        <v>0</v>
      </c>
      <c r="T132" s="18">
        <v>0</v>
      </c>
      <c r="U132" s="18">
        <v>0</v>
      </c>
      <c r="V132" s="18">
        <v>0</v>
      </c>
      <c r="W132" s="18">
        <v>0</v>
      </c>
      <c r="X132" s="18">
        <v>0</v>
      </c>
      <c r="Y132" s="18">
        <v>0</v>
      </c>
      <c r="Z132" s="18">
        <v>0</v>
      </c>
      <c r="AA132" s="18">
        <v>0</v>
      </c>
      <c r="AB132" s="18">
        <v>0</v>
      </c>
      <c r="AC132" s="18">
        <v>0</v>
      </c>
      <c r="AD132" s="18">
        <v>0</v>
      </c>
      <c r="AE132" s="18">
        <v>0</v>
      </c>
      <c r="AF132" s="18">
        <v>0</v>
      </c>
      <c r="AG132" s="18">
        <v>0</v>
      </c>
      <c r="AH132" s="18">
        <v>0</v>
      </c>
      <c r="AI132" s="18">
        <v>0</v>
      </c>
      <c r="AJ132" s="18">
        <v>0</v>
      </c>
      <c r="AK132" s="18">
        <v>0</v>
      </c>
      <c r="AL132" s="18">
        <v>0</v>
      </c>
      <c r="AM132" s="18">
        <v>0</v>
      </c>
      <c r="AN132" s="18">
        <v>0</v>
      </c>
      <c r="AO132" s="18">
        <v>0</v>
      </c>
      <c r="AP132" s="18">
        <v>0</v>
      </c>
      <c r="AQ132" s="18"/>
      <c r="AR132" s="18"/>
      <c r="AS132" s="18"/>
      <c r="AT132" s="18"/>
      <c r="AU132" s="18"/>
      <c r="AV132" s="18"/>
      <c r="AW132" s="18"/>
      <c r="AX132" s="18"/>
    </row>
    <row r="133" spans="1:50" ht="60" x14ac:dyDescent="0.25">
      <c r="A133" s="153"/>
      <c r="B133" s="147"/>
      <c r="C133" s="82">
        <v>130</v>
      </c>
      <c r="D133" s="83" t="s">
        <v>410</v>
      </c>
      <c r="E133" s="84" t="s">
        <v>262</v>
      </c>
      <c r="F133" s="97" t="s">
        <v>60</v>
      </c>
      <c r="G133" s="97" t="s">
        <v>125</v>
      </c>
      <c r="H133" s="97" t="s">
        <v>50</v>
      </c>
      <c r="I133" s="86">
        <v>3.6</v>
      </c>
      <c r="J133" s="74">
        <v>120</v>
      </c>
      <c r="K133" s="41">
        <f t="shared" ref="K133:K138" si="4">J133-(SUM(M133:AX133))</f>
        <v>120</v>
      </c>
      <c r="L133" s="42" t="str">
        <f t="shared" si="3"/>
        <v>OK</v>
      </c>
      <c r="M133" s="18">
        <v>0</v>
      </c>
      <c r="N133" s="18">
        <v>0</v>
      </c>
      <c r="O133" s="18">
        <v>0</v>
      </c>
      <c r="P133" s="18">
        <v>0</v>
      </c>
      <c r="Q133" s="18">
        <v>0</v>
      </c>
      <c r="R133" s="18">
        <v>0</v>
      </c>
      <c r="S133" s="18">
        <v>0</v>
      </c>
      <c r="T133" s="18">
        <v>0</v>
      </c>
      <c r="U133" s="18">
        <v>0</v>
      </c>
      <c r="V133" s="18">
        <v>0</v>
      </c>
      <c r="W133" s="18">
        <v>0</v>
      </c>
      <c r="X133" s="18">
        <v>0</v>
      </c>
      <c r="Y133" s="18">
        <v>0</v>
      </c>
      <c r="Z133" s="18">
        <v>0</v>
      </c>
      <c r="AA133" s="18">
        <v>0</v>
      </c>
      <c r="AB133" s="18">
        <v>0</v>
      </c>
      <c r="AC133" s="18">
        <v>0</v>
      </c>
      <c r="AD133" s="18">
        <v>0</v>
      </c>
      <c r="AE133" s="18">
        <v>0</v>
      </c>
      <c r="AF133" s="18">
        <v>0</v>
      </c>
      <c r="AG133" s="18">
        <v>0</v>
      </c>
      <c r="AH133" s="18">
        <v>0</v>
      </c>
      <c r="AI133" s="18">
        <v>0</v>
      </c>
      <c r="AJ133" s="18">
        <v>0</v>
      </c>
      <c r="AK133" s="18">
        <v>0</v>
      </c>
      <c r="AL133" s="18">
        <v>0</v>
      </c>
      <c r="AM133" s="18">
        <v>0</v>
      </c>
      <c r="AN133" s="18">
        <v>0</v>
      </c>
      <c r="AO133" s="18">
        <v>0</v>
      </c>
      <c r="AP133" s="18">
        <v>0</v>
      </c>
      <c r="AQ133" s="18"/>
      <c r="AR133" s="18"/>
      <c r="AS133" s="18"/>
      <c r="AT133" s="18"/>
      <c r="AU133" s="18"/>
      <c r="AV133" s="18"/>
      <c r="AW133" s="18"/>
      <c r="AX133" s="18"/>
    </row>
    <row r="134" spans="1:50" ht="60" x14ac:dyDescent="0.25">
      <c r="A134" s="152" t="s">
        <v>278</v>
      </c>
      <c r="B134" s="158">
        <v>47</v>
      </c>
      <c r="C134" s="76">
        <v>131</v>
      </c>
      <c r="D134" s="106" t="s">
        <v>411</v>
      </c>
      <c r="E134" s="78" t="s">
        <v>263</v>
      </c>
      <c r="F134" s="79" t="s">
        <v>30</v>
      </c>
      <c r="G134" s="79" t="s">
        <v>84</v>
      </c>
      <c r="H134" s="79" t="s">
        <v>50</v>
      </c>
      <c r="I134" s="80">
        <v>18.38</v>
      </c>
      <c r="J134" s="74">
        <v>15</v>
      </c>
      <c r="K134" s="41">
        <f t="shared" si="4"/>
        <v>11</v>
      </c>
      <c r="L134" s="42" t="str">
        <f t="shared" si="3"/>
        <v>OK</v>
      </c>
      <c r="M134" s="18">
        <v>0</v>
      </c>
      <c r="N134" s="18">
        <v>0</v>
      </c>
      <c r="O134" s="18">
        <v>0</v>
      </c>
      <c r="P134" s="18">
        <v>0</v>
      </c>
      <c r="Q134" s="18">
        <v>0</v>
      </c>
      <c r="R134" s="18">
        <v>0</v>
      </c>
      <c r="S134" s="18">
        <v>0</v>
      </c>
      <c r="T134" s="18">
        <v>0</v>
      </c>
      <c r="U134" s="18">
        <v>0</v>
      </c>
      <c r="V134" s="18">
        <v>0</v>
      </c>
      <c r="W134" s="18">
        <v>0</v>
      </c>
      <c r="X134" s="18">
        <v>0</v>
      </c>
      <c r="Y134" s="18">
        <v>0</v>
      </c>
      <c r="Z134" s="18">
        <v>0</v>
      </c>
      <c r="AA134" s="18">
        <v>0</v>
      </c>
      <c r="AB134" s="18">
        <v>0</v>
      </c>
      <c r="AC134" s="18">
        <v>0</v>
      </c>
      <c r="AD134" s="18">
        <v>0</v>
      </c>
      <c r="AE134" s="18">
        <v>0</v>
      </c>
      <c r="AF134" s="18">
        <v>0</v>
      </c>
      <c r="AG134" s="18">
        <v>0</v>
      </c>
      <c r="AH134" s="18">
        <v>0</v>
      </c>
      <c r="AI134" s="18">
        <v>0</v>
      </c>
      <c r="AJ134" s="18">
        <v>0</v>
      </c>
      <c r="AK134" s="18">
        <v>0</v>
      </c>
      <c r="AL134" s="18">
        <v>0</v>
      </c>
      <c r="AM134" s="18">
        <v>0</v>
      </c>
      <c r="AN134" s="18">
        <v>4</v>
      </c>
      <c r="AO134" s="18">
        <v>0</v>
      </c>
      <c r="AP134" s="18">
        <v>0</v>
      </c>
      <c r="AQ134" s="18"/>
      <c r="AR134" s="18"/>
      <c r="AS134" s="18"/>
      <c r="AT134" s="18"/>
      <c r="AU134" s="18"/>
      <c r="AV134" s="18"/>
      <c r="AW134" s="18"/>
      <c r="AX134" s="18"/>
    </row>
    <row r="135" spans="1:50" ht="45" x14ac:dyDescent="0.25">
      <c r="A135" s="152"/>
      <c r="B135" s="159"/>
      <c r="C135" s="103">
        <v>132</v>
      </c>
      <c r="D135" s="77" t="s">
        <v>412</v>
      </c>
      <c r="E135" s="78" t="s">
        <v>264</v>
      </c>
      <c r="F135" s="79" t="s">
        <v>30</v>
      </c>
      <c r="G135" s="79" t="s">
        <v>134</v>
      </c>
      <c r="H135" s="79" t="s">
        <v>50</v>
      </c>
      <c r="I135" s="80">
        <v>2.17</v>
      </c>
      <c r="J135" s="74">
        <v>15</v>
      </c>
      <c r="K135" s="41">
        <f t="shared" si="4"/>
        <v>15</v>
      </c>
      <c r="L135" s="42" t="str">
        <f t="shared" si="3"/>
        <v>OK</v>
      </c>
      <c r="M135" s="18">
        <v>0</v>
      </c>
      <c r="N135" s="18">
        <v>0</v>
      </c>
      <c r="O135" s="18">
        <v>0</v>
      </c>
      <c r="P135" s="18">
        <v>0</v>
      </c>
      <c r="Q135" s="18">
        <v>0</v>
      </c>
      <c r="R135" s="18">
        <v>0</v>
      </c>
      <c r="S135" s="18">
        <v>0</v>
      </c>
      <c r="T135" s="18">
        <v>0</v>
      </c>
      <c r="U135" s="18">
        <v>0</v>
      </c>
      <c r="V135" s="18">
        <v>0</v>
      </c>
      <c r="W135" s="18">
        <v>0</v>
      </c>
      <c r="X135" s="18">
        <v>0</v>
      </c>
      <c r="Y135" s="18">
        <v>0</v>
      </c>
      <c r="Z135" s="18">
        <v>0</v>
      </c>
      <c r="AA135" s="18">
        <v>0</v>
      </c>
      <c r="AB135" s="18">
        <v>0</v>
      </c>
      <c r="AC135" s="18">
        <v>0</v>
      </c>
      <c r="AD135" s="18">
        <v>0</v>
      </c>
      <c r="AE135" s="18">
        <v>0</v>
      </c>
      <c r="AF135" s="18">
        <v>0</v>
      </c>
      <c r="AG135" s="18">
        <v>0</v>
      </c>
      <c r="AH135" s="18">
        <v>0</v>
      </c>
      <c r="AI135" s="18">
        <v>0</v>
      </c>
      <c r="AJ135" s="18">
        <v>0</v>
      </c>
      <c r="AK135" s="18">
        <v>0</v>
      </c>
      <c r="AL135" s="18">
        <v>0</v>
      </c>
      <c r="AM135" s="18">
        <v>0</v>
      </c>
      <c r="AN135" s="18">
        <v>0</v>
      </c>
      <c r="AO135" s="18">
        <v>0</v>
      </c>
      <c r="AP135" s="18">
        <v>0</v>
      </c>
      <c r="AQ135" s="18"/>
      <c r="AR135" s="18"/>
      <c r="AS135" s="18"/>
      <c r="AT135" s="18"/>
      <c r="AU135" s="18"/>
      <c r="AV135" s="18"/>
      <c r="AW135" s="18"/>
      <c r="AX135" s="18"/>
    </row>
    <row r="136" spans="1:50" ht="45" x14ac:dyDescent="0.25">
      <c r="A136" s="152"/>
      <c r="B136" s="159"/>
      <c r="C136" s="76">
        <v>133</v>
      </c>
      <c r="D136" s="77" t="s">
        <v>413</v>
      </c>
      <c r="E136" s="78" t="s">
        <v>265</v>
      </c>
      <c r="F136" s="79" t="s">
        <v>30</v>
      </c>
      <c r="G136" s="79" t="s">
        <v>135</v>
      </c>
      <c r="H136" s="79" t="s">
        <v>50</v>
      </c>
      <c r="I136" s="80">
        <v>6.47</v>
      </c>
      <c r="J136" s="74">
        <v>15</v>
      </c>
      <c r="K136" s="41">
        <f t="shared" si="4"/>
        <v>15</v>
      </c>
      <c r="L136" s="42" t="str">
        <f t="shared" si="3"/>
        <v>OK</v>
      </c>
      <c r="M136" s="18">
        <v>0</v>
      </c>
      <c r="N136" s="18">
        <v>0</v>
      </c>
      <c r="O136" s="18">
        <v>0</v>
      </c>
      <c r="P136" s="18">
        <v>0</v>
      </c>
      <c r="Q136" s="18">
        <v>0</v>
      </c>
      <c r="R136" s="18">
        <v>0</v>
      </c>
      <c r="S136" s="18">
        <v>0</v>
      </c>
      <c r="T136" s="18">
        <v>0</v>
      </c>
      <c r="U136" s="18">
        <v>0</v>
      </c>
      <c r="V136" s="18">
        <v>0</v>
      </c>
      <c r="W136" s="18">
        <v>0</v>
      </c>
      <c r="X136" s="18">
        <v>0</v>
      </c>
      <c r="Y136" s="18">
        <v>0</v>
      </c>
      <c r="Z136" s="18">
        <v>0</v>
      </c>
      <c r="AA136" s="18">
        <v>0</v>
      </c>
      <c r="AB136" s="18">
        <v>0</v>
      </c>
      <c r="AC136" s="18">
        <v>0</v>
      </c>
      <c r="AD136" s="18">
        <v>0</v>
      </c>
      <c r="AE136" s="18">
        <v>0</v>
      </c>
      <c r="AF136" s="18">
        <v>0</v>
      </c>
      <c r="AG136" s="18">
        <v>0</v>
      </c>
      <c r="AH136" s="18">
        <v>0</v>
      </c>
      <c r="AI136" s="18">
        <v>0</v>
      </c>
      <c r="AJ136" s="18">
        <v>0</v>
      </c>
      <c r="AK136" s="18">
        <v>0</v>
      </c>
      <c r="AL136" s="18">
        <v>0</v>
      </c>
      <c r="AM136" s="18">
        <v>0</v>
      </c>
      <c r="AN136" s="18">
        <v>0</v>
      </c>
      <c r="AO136" s="18">
        <v>0</v>
      </c>
      <c r="AP136" s="18">
        <v>0</v>
      </c>
      <c r="AQ136" s="18"/>
      <c r="AR136" s="18"/>
      <c r="AS136" s="18"/>
      <c r="AT136" s="18"/>
      <c r="AU136" s="18"/>
      <c r="AV136" s="18"/>
      <c r="AW136" s="18"/>
      <c r="AX136" s="18"/>
    </row>
    <row r="137" spans="1:50" ht="90" x14ac:dyDescent="0.25">
      <c r="A137" s="152"/>
      <c r="B137" s="159"/>
      <c r="C137" s="76">
        <v>134</v>
      </c>
      <c r="D137" s="77" t="s">
        <v>414</v>
      </c>
      <c r="E137" s="78" t="s">
        <v>266</v>
      </c>
      <c r="F137" s="104" t="s">
        <v>30</v>
      </c>
      <c r="G137" s="104" t="s">
        <v>136</v>
      </c>
      <c r="H137" s="104" t="s">
        <v>50</v>
      </c>
      <c r="I137" s="80">
        <v>7.12</v>
      </c>
      <c r="J137" s="74">
        <v>10</v>
      </c>
      <c r="K137" s="41">
        <f t="shared" si="4"/>
        <v>10</v>
      </c>
      <c r="L137" s="42" t="str">
        <f t="shared" ref="L137:L138" si="5">IF(K137&lt;0,"ATENÇÃO","OK")</f>
        <v>OK</v>
      </c>
      <c r="M137" s="18">
        <v>0</v>
      </c>
      <c r="N137" s="18">
        <v>0</v>
      </c>
      <c r="O137" s="18">
        <v>0</v>
      </c>
      <c r="P137" s="18">
        <v>0</v>
      </c>
      <c r="Q137" s="18">
        <v>0</v>
      </c>
      <c r="R137" s="18">
        <v>0</v>
      </c>
      <c r="S137" s="18">
        <v>0</v>
      </c>
      <c r="T137" s="18">
        <v>0</v>
      </c>
      <c r="U137" s="18">
        <v>0</v>
      </c>
      <c r="V137" s="18">
        <v>0</v>
      </c>
      <c r="W137" s="18">
        <v>0</v>
      </c>
      <c r="X137" s="18">
        <v>0</v>
      </c>
      <c r="Y137" s="18">
        <v>0</v>
      </c>
      <c r="Z137" s="18">
        <v>0</v>
      </c>
      <c r="AA137" s="18">
        <v>0</v>
      </c>
      <c r="AB137" s="18">
        <v>0</v>
      </c>
      <c r="AC137" s="18">
        <v>0</v>
      </c>
      <c r="AD137" s="18">
        <v>0</v>
      </c>
      <c r="AE137" s="18">
        <v>0</v>
      </c>
      <c r="AF137" s="18">
        <v>0</v>
      </c>
      <c r="AG137" s="18">
        <v>0</v>
      </c>
      <c r="AH137" s="18">
        <v>0</v>
      </c>
      <c r="AI137" s="18">
        <v>0</v>
      </c>
      <c r="AJ137" s="18">
        <v>0</v>
      </c>
      <c r="AK137" s="18">
        <v>0</v>
      </c>
      <c r="AL137" s="18">
        <v>0</v>
      </c>
      <c r="AM137" s="18">
        <v>0</v>
      </c>
      <c r="AN137" s="18">
        <v>0</v>
      </c>
      <c r="AO137" s="18">
        <v>0</v>
      </c>
      <c r="AP137" s="18">
        <v>0</v>
      </c>
      <c r="AQ137" s="18"/>
      <c r="AR137" s="18"/>
      <c r="AS137" s="18"/>
      <c r="AT137" s="18"/>
      <c r="AU137" s="18"/>
      <c r="AV137" s="18"/>
      <c r="AW137" s="18"/>
      <c r="AX137" s="18"/>
    </row>
    <row r="138" spans="1:50" ht="30" x14ac:dyDescent="0.25">
      <c r="A138" s="152"/>
      <c r="B138" s="160"/>
      <c r="C138" s="103">
        <v>135</v>
      </c>
      <c r="D138" s="106" t="s">
        <v>415</v>
      </c>
      <c r="E138" s="78" t="s">
        <v>267</v>
      </c>
      <c r="F138" s="104" t="s">
        <v>30</v>
      </c>
      <c r="G138" s="104" t="s">
        <v>48</v>
      </c>
      <c r="H138" s="104" t="s">
        <v>50</v>
      </c>
      <c r="I138" s="80">
        <v>19.54</v>
      </c>
      <c r="J138" s="74">
        <v>10</v>
      </c>
      <c r="K138" s="41">
        <f t="shared" si="4"/>
        <v>6</v>
      </c>
      <c r="L138" s="42" t="str">
        <f t="shared" si="5"/>
        <v>OK</v>
      </c>
      <c r="M138" s="18">
        <v>0</v>
      </c>
      <c r="N138" s="18">
        <v>0</v>
      </c>
      <c r="O138" s="18">
        <v>0</v>
      </c>
      <c r="P138" s="18">
        <v>0</v>
      </c>
      <c r="Q138" s="18">
        <v>0</v>
      </c>
      <c r="R138" s="18">
        <v>0</v>
      </c>
      <c r="S138" s="18">
        <v>0</v>
      </c>
      <c r="T138" s="18">
        <v>0</v>
      </c>
      <c r="U138" s="18">
        <v>0</v>
      </c>
      <c r="V138" s="18">
        <v>0</v>
      </c>
      <c r="W138" s="18">
        <v>0</v>
      </c>
      <c r="X138" s="18">
        <v>0</v>
      </c>
      <c r="Y138" s="18">
        <v>0</v>
      </c>
      <c r="Z138" s="18">
        <v>0</v>
      </c>
      <c r="AA138" s="18">
        <v>0</v>
      </c>
      <c r="AB138" s="18">
        <v>0</v>
      </c>
      <c r="AC138" s="18">
        <v>0</v>
      </c>
      <c r="AD138" s="18">
        <v>0</v>
      </c>
      <c r="AE138" s="18">
        <v>0</v>
      </c>
      <c r="AF138" s="18">
        <v>0</v>
      </c>
      <c r="AG138" s="18">
        <v>0</v>
      </c>
      <c r="AH138" s="18">
        <v>0</v>
      </c>
      <c r="AI138" s="18">
        <v>0</v>
      </c>
      <c r="AJ138" s="18">
        <v>0</v>
      </c>
      <c r="AK138" s="18">
        <v>0</v>
      </c>
      <c r="AL138" s="18">
        <v>0</v>
      </c>
      <c r="AM138" s="18">
        <v>0</v>
      </c>
      <c r="AN138" s="18">
        <v>4</v>
      </c>
      <c r="AO138" s="18">
        <v>0</v>
      </c>
      <c r="AP138" s="18">
        <v>0</v>
      </c>
      <c r="AQ138" s="18"/>
      <c r="AR138" s="18"/>
      <c r="AS138" s="18"/>
      <c r="AT138" s="18"/>
      <c r="AU138" s="18"/>
      <c r="AV138" s="18"/>
      <c r="AW138" s="18"/>
      <c r="AX138" s="18"/>
    </row>
    <row r="143" spans="1:50" x14ac:dyDescent="0.25">
      <c r="A143" s="142"/>
      <c r="B143" s="142"/>
      <c r="C143" s="142"/>
    </row>
    <row r="144" spans="1:50" x14ac:dyDescent="0.25">
      <c r="A144" s="142"/>
      <c r="B144" s="142"/>
      <c r="C144" s="142"/>
    </row>
    <row r="145" spans="1:3" x14ac:dyDescent="0.25">
      <c r="A145" s="142"/>
      <c r="B145" s="142"/>
      <c r="C145" s="142"/>
    </row>
    <row r="146" spans="1:3" x14ac:dyDescent="0.25">
      <c r="A146" s="142"/>
      <c r="B146" s="142"/>
      <c r="C146" s="142"/>
    </row>
    <row r="147" spans="1:3" x14ac:dyDescent="0.25">
      <c r="A147" s="142"/>
      <c r="B147" s="142"/>
      <c r="C147" s="142"/>
    </row>
    <row r="148" spans="1:3" x14ac:dyDescent="0.25">
      <c r="A148" s="142"/>
      <c r="B148" s="142"/>
      <c r="C148" s="142"/>
    </row>
    <row r="149" spans="1:3" x14ac:dyDescent="0.25">
      <c r="A149" s="142"/>
      <c r="B149" s="142"/>
      <c r="C149" s="142"/>
    </row>
    <row r="150" spans="1:3" x14ac:dyDescent="0.25">
      <c r="A150" s="142"/>
      <c r="B150" s="142"/>
      <c r="C150" s="142"/>
    </row>
    <row r="151" spans="1:3" x14ac:dyDescent="0.25">
      <c r="A151" s="142"/>
      <c r="B151" s="142"/>
      <c r="C151" s="142"/>
    </row>
    <row r="152" spans="1:3" x14ac:dyDescent="0.25">
      <c r="A152" s="142"/>
      <c r="B152" s="142"/>
      <c r="C152" s="142"/>
    </row>
    <row r="153" spans="1:3" x14ac:dyDescent="0.25">
      <c r="A153" s="142"/>
      <c r="B153" s="142"/>
      <c r="C153" s="142"/>
    </row>
    <row r="154" spans="1:3" x14ac:dyDescent="0.25">
      <c r="A154" s="142"/>
      <c r="B154" s="142"/>
      <c r="C154" s="142"/>
    </row>
    <row r="155" spans="1:3" x14ac:dyDescent="0.25">
      <c r="A155" s="142"/>
      <c r="B155" s="142"/>
      <c r="C155" s="142"/>
    </row>
    <row r="156" spans="1:3" x14ac:dyDescent="0.25">
      <c r="A156" s="142"/>
      <c r="B156" s="142"/>
      <c r="C156" s="142"/>
    </row>
    <row r="157" spans="1:3" x14ac:dyDescent="0.25">
      <c r="A157" s="142"/>
      <c r="B157" s="142"/>
      <c r="C157" s="142"/>
    </row>
    <row r="158" spans="1:3" x14ac:dyDescent="0.25">
      <c r="A158" s="142"/>
      <c r="B158" s="142"/>
      <c r="C158" s="142"/>
    </row>
    <row r="159" spans="1:3" x14ac:dyDescent="0.25">
      <c r="A159" s="142"/>
      <c r="B159" s="142"/>
      <c r="C159" s="142"/>
    </row>
    <row r="160" spans="1:3" x14ac:dyDescent="0.25">
      <c r="A160" s="142"/>
      <c r="B160" s="142"/>
      <c r="C160" s="142"/>
    </row>
    <row r="161" spans="1:3" x14ac:dyDescent="0.25">
      <c r="A161" s="142"/>
      <c r="B161" s="142"/>
      <c r="C161" s="142"/>
    </row>
    <row r="162" spans="1:3" x14ac:dyDescent="0.25">
      <c r="A162" s="142"/>
      <c r="B162" s="142"/>
      <c r="C162" s="142"/>
    </row>
    <row r="163" spans="1:3" x14ac:dyDescent="0.25">
      <c r="A163" s="142"/>
      <c r="B163" s="142"/>
      <c r="C163" s="142"/>
    </row>
    <row r="164" spans="1:3" x14ac:dyDescent="0.25">
      <c r="A164" s="142"/>
      <c r="B164" s="142"/>
      <c r="C164" s="142"/>
    </row>
    <row r="165" spans="1:3" x14ac:dyDescent="0.25">
      <c r="A165" s="142"/>
      <c r="B165" s="142"/>
      <c r="C165" s="142"/>
    </row>
    <row r="166" spans="1:3" x14ac:dyDescent="0.25">
      <c r="A166" s="142"/>
      <c r="B166" s="142"/>
      <c r="C166" s="142"/>
    </row>
    <row r="167" spans="1:3" x14ac:dyDescent="0.25">
      <c r="A167" s="142"/>
      <c r="B167" s="142"/>
      <c r="C167" s="142"/>
    </row>
    <row r="168" spans="1:3" x14ac:dyDescent="0.25">
      <c r="A168" s="142"/>
      <c r="B168" s="142"/>
      <c r="C168" s="142"/>
    </row>
    <row r="169" spans="1:3" x14ac:dyDescent="0.25">
      <c r="A169" s="142"/>
      <c r="B169" s="142"/>
      <c r="C169" s="142"/>
    </row>
  </sheetData>
  <mergeCells count="130">
    <mergeCell ref="AR1:AR2"/>
    <mergeCell ref="AS1:AS2"/>
    <mergeCell ref="AT1:AT2"/>
    <mergeCell ref="AU1:AU2"/>
    <mergeCell ref="AV1:AV2"/>
    <mergeCell ref="AW1:AW2"/>
    <mergeCell ref="AX1:AX2"/>
    <mergeCell ref="AI1:AI2"/>
    <mergeCell ref="AJ1:AJ2"/>
    <mergeCell ref="AK1:AK2"/>
    <mergeCell ref="AL1:AL2"/>
    <mergeCell ref="AM1:AM2"/>
    <mergeCell ref="AN1:AN2"/>
    <mergeCell ref="AO1:AO2"/>
    <mergeCell ref="AP1:AP2"/>
    <mergeCell ref="AQ1:AQ2"/>
    <mergeCell ref="F118:I121"/>
    <mergeCell ref="A22:A23"/>
    <mergeCell ref="A113:A116"/>
    <mergeCell ref="A123:A128"/>
    <mergeCell ref="A129:A133"/>
    <mergeCell ref="A86:A88"/>
    <mergeCell ref="A89:A90"/>
    <mergeCell ref="A92:A94"/>
    <mergeCell ref="A53:A55"/>
    <mergeCell ref="A56:A59"/>
    <mergeCell ref="A60:A63"/>
    <mergeCell ref="A64:A67"/>
    <mergeCell ref="A68:A74"/>
    <mergeCell ref="B56:B59"/>
    <mergeCell ref="B60:B63"/>
    <mergeCell ref="B64:B67"/>
    <mergeCell ref="B53:B55"/>
    <mergeCell ref="B86:B88"/>
    <mergeCell ref="B89:B90"/>
    <mergeCell ref="B92:B94"/>
    <mergeCell ref="A134:A138"/>
    <mergeCell ref="B8:B9"/>
    <mergeCell ref="B11:B14"/>
    <mergeCell ref="B15:B19"/>
    <mergeCell ref="B123:B128"/>
    <mergeCell ref="B129:B133"/>
    <mergeCell ref="B134:B138"/>
    <mergeCell ref="B118:B121"/>
    <mergeCell ref="A118:A121"/>
    <mergeCell ref="A96:A97"/>
    <mergeCell ref="A98:A99"/>
    <mergeCell ref="A100:A104"/>
    <mergeCell ref="A106:A107"/>
    <mergeCell ref="A109:A112"/>
    <mergeCell ref="A75:A80"/>
    <mergeCell ref="A82:A85"/>
    <mergeCell ref="B113:B116"/>
    <mergeCell ref="B96:B97"/>
    <mergeCell ref="B98:B99"/>
    <mergeCell ref="B100:B104"/>
    <mergeCell ref="B106:B107"/>
    <mergeCell ref="B109:B112"/>
    <mergeCell ref="B75:B80"/>
    <mergeCell ref="B82:B85"/>
    <mergeCell ref="AH1:AH2"/>
    <mergeCell ref="Y1:Y2"/>
    <mergeCell ref="Z1:Z2"/>
    <mergeCell ref="AA1:AA2"/>
    <mergeCell ref="AB1:AB2"/>
    <mergeCell ref="AC1:AC2"/>
    <mergeCell ref="B20:B21"/>
    <mergeCell ref="B22:B23"/>
    <mergeCell ref="B27:B28"/>
    <mergeCell ref="M1:M2"/>
    <mergeCell ref="A1:C1"/>
    <mergeCell ref="X1:X2"/>
    <mergeCell ref="R1:R2"/>
    <mergeCell ref="S1:S2"/>
    <mergeCell ref="T1:T2"/>
    <mergeCell ref="U1:U2"/>
    <mergeCell ref="V1:V2"/>
    <mergeCell ref="N1:N2"/>
    <mergeCell ref="O1:O2"/>
    <mergeCell ref="P1:P2"/>
    <mergeCell ref="Q1:Q2"/>
    <mergeCell ref="W1:W2"/>
    <mergeCell ref="J1:L1"/>
    <mergeCell ref="D1:I1"/>
    <mergeCell ref="A143:C143"/>
    <mergeCell ref="A144:C144"/>
    <mergeCell ref="A145:C145"/>
    <mergeCell ref="A146:C146"/>
    <mergeCell ref="A147:C147"/>
    <mergeCell ref="AD1:AD2"/>
    <mergeCell ref="AE1:AE2"/>
    <mergeCell ref="AF1:AF2"/>
    <mergeCell ref="AG1:AG2"/>
    <mergeCell ref="B29:B36"/>
    <mergeCell ref="B37:B46"/>
    <mergeCell ref="A2:L2"/>
    <mergeCell ref="B68:B74"/>
    <mergeCell ref="A24:A25"/>
    <mergeCell ref="A27:A28"/>
    <mergeCell ref="A29:A36"/>
    <mergeCell ref="A37:A46"/>
    <mergeCell ref="A47:A52"/>
    <mergeCell ref="B24:B25"/>
    <mergeCell ref="B47:B52"/>
    <mergeCell ref="A8:A9"/>
    <mergeCell ref="A11:A14"/>
    <mergeCell ref="A15:A19"/>
    <mergeCell ref="A20:A21"/>
    <mergeCell ref="A153:C153"/>
    <mergeCell ref="A154:C154"/>
    <mergeCell ref="A155:C155"/>
    <mergeCell ref="A156:C156"/>
    <mergeCell ref="A157:C157"/>
    <mergeCell ref="A148:C148"/>
    <mergeCell ref="A149:C149"/>
    <mergeCell ref="A150:C150"/>
    <mergeCell ref="A151:C151"/>
    <mergeCell ref="A152:C152"/>
    <mergeCell ref="A168:C168"/>
    <mergeCell ref="A169:C169"/>
    <mergeCell ref="A163:C163"/>
    <mergeCell ref="A164:C164"/>
    <mergeCell ref="A165:C165"/>
    <mergeCell ref="A166:C166"/>
    <mergeCell ref="A167:C167"/>
    <mergeCell ref="A158:C158"/>
    <mergeCell ref="A159:C159"/>
    <mergeCell ref="A160:C160"/>
    <mergeCell ref="A161:C161"/>
    <mergeCell ref="A162:C162"/>
  </mergeCells>
  <phoneticPr fontId="0" type="noConversion"/>
  <conditionalFormatting sqref="AA4:AA138">
    <cfRule type="cellIs" dxfId="422" priority="7" stopIfTrue="1" operator="greaterThan">
      <formula>0</formula>
    </cfRule>
    <cfRule type="cellIs" dxfId="421" priority="8" stopIfTrue="1" operator="greaterThan">
      <formula>0</formula>
    </cfRule>
    <cfRule type="cellIs" dxfId="420" priority="9" stopIfTrue="1" operator="greaterThan">
      <formula>0</formula>
    </cfRule>
  </conditionalFormatting>
  <conditionalFormatting sqref="AB4:AT138 AV4:AX138">
    <cfRule type="cellIs" dxfId="419" priority="4" stopIfTrue="1" operator="greaterThan">
      <formula>0</formula>
    </cfRule>
    <cfRule type="cellIs" dxfId="418" priority="5" stopIfTrue="1" operator="greaterThan">
      <formula>0</formula>
    </cfRule>
    <cfRule type="cellIs" dxfId="417" priority="6" stopIfTrue="1" operator="greaterThan">
      <formula>0</formula>
    </cfRule>
  </conditionalFormatting>
  <conditionalFormatting sqref="M4:W138">
    <cfRule type="cellIs" dxfId="416" priority="19" stopIfTrue="1" operator="greaterThan">
      <formula>0</formula>
    </cfRule>
    <cfRule type="cellIs" dxfId="415" priority="20" stopIfTrue="1" operator="greaterThan">
      <formula>0</formula>
    </cfRule>
    <cfRule type="cellIs" dxfId="414" priority="21" stopIfTrue="1" operator="greaterThan">
      <formula>0</formula>
    </cfRule>
  </conditionalFormatting>
  <conditionalFormatting sqref="X4:X138">
    <cfRule type="cellIs" dxfId="413" priority="16" stopIfTrue="1" operator="greaterThan">
      <formula>0</formula>
    </cfRule>
    <cfRule type="cellIs" dxfId="412" priority="17" stopIfTrue="1" operator="greaterThan">
      <formula>0</formula>
    </cfRule>
    <cfRule type="cellIs" dxfId="411" priority="18" stopIfTrue="1" operator="greaterThan">
      <formula>0</formula>
    </cfRule>
  </conditionalFormatting>
  <conditionalFormatting sqref="Y4:Y138">
    <cfRule type="cellIs" dxfId="410" priority="13" stopIfTrue="1" operator="greaterThan">
      <formula>0</formula>
    </cfRule>
    <cfRule type="cellIs" dxfId="409" priority="14" stopIfTrue="1" operator="greaterThan">
      <formula>0</formula>
    </cfRule>
    <cfRule type="cellIs" dxfId="408" priority="15" stopIfTrue="1" operator="greaterThan">
      <formula>0</formula>
    </cfRule>
  </conditionalFormatting>
  <conditionalFormatting sqref="Z4:Z138">
    <cfRule type="cellIs" dxfId="407" priority="10" stopIfTrue="1" operator="greaterThan">
      <formula>0</formula>
    </cfRule>
    <cfRule type="cellIs" dxfId="406" priority="11" stopIfTrue="1" operator="greaterThan">
      <formula>0</formula>
    </cfRule>
    <cfRule type="cellIs" dxfId="405" priority="12" stopIfTrue="1" operator="greaterThan">
      <formula>0</formula>
    </cfRule>
  </conditionalFormatting>
  <conditionalFormatting sqref="AU4:AU138">
    <cfRule type="cellIs" dxfId="404" priority="1" stopIfTrue="1" operator="greaterThan">
      <formula>0</formula>
    </cfRule>
    <cfRule type="cellIs" dxfId="403" priority="2" stopIfTrue="1" operator="greaterThan">
      <formula>0</formula>
    </cfRule>
    <cfRule type="cellIs" dxfId="402" priority="3"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69"/>
  <sheetViews>
    <sheetView zoomScale="80" zoomScaleNormal="80" workbookViewId="0">
      <selection activeCell="E4" sqref="E4"/>
    </sheetView>
  </sheetViews>
  <sheetFormatPr defaultColWidth="9.7109375" defaultRowHeight="15" x14ac:dyDescent="0.25"/>
  <cols>
    <col min="1" max="1" width="14.5703125" style="49" customWidth="1"/>
    <col min="2" max="2" width="7.140625" style="71" customWidth="1"/>
    <col min="3" max="3" width="6" style="43" bestFit="1" customWidth="1"/>
    <col min="4" max="4" width="53.85546875" style="71" bestFit="1" customWidth="1"/>
    <col min="5" max="5" width="18.7109375" style="71" customWidth="1"/>
    <col min="6" max="6" width="9.85546875" style="71" bestFit="1" customWidth="1"/>
    <col min="7" max="7" width="13.140625" style="71" customWidth="1"/>
    <col min="8" max="8" width="13.42578125" style="71" customWidth="1"/>
    <col min="9" max="9" width="12.7109375" style="71" bestFit="1" customWidth="1"/>
    <col min="10" max="10" width="12.5703125" style="19" customWidth="1"/>
    <col min="11" max="11" width="13.28515625" style="44" customWidth="1"/>
    <col min="12" max="12" width="12.5703125" style="16" customWidth="1"/>
    <col min="13" max="13" width="13.85546875" style="24" customWidth="1"/>
    <col min="14" max="20" width="13.85546875" style="17" customWidth="1"/>
    <col min="21" max="21" width="12.7109375" style="17" customWidth="1"/>
    <col min="22" max="34" width="13.85546875" style="17" customWidth="1"/>
    <col min="35" max="16384" width="9.7109375" style="14"/>
  </cols>
  <sheetData>
    <row r="1" spans="1:34" ht="33" customHeight="1" x14ac:dyDescent="0.25">
      <c r="A1" s="151" t="s">
        <v>270</v>
      </c>
      <c r="B1" s="151"/>
      <c r="C1" s="151"/>
      <c r="D1" s="151" t="s">
        <v>37</v>
      </c>
      <c r="E1" s="151"/>
      <c r="F1" s="151"/>
      <c r="G1" s="151"/>
      <c r="H1" s="151"/>
      <c r="I1" s="151"/>
      <c r="J1" s="151" t="s">
        <v>271</v>
      </c>
      <c r="K1" s="151"/>
      <c r="L1" s="151"/>
      <c r="M1" s="170" t="s">
        <v>522</v>
      </c>
      <c r="N1" s="170" t="s">
        <v>523</v>
      </c>
      <c r="O1" s="170" t="s">
        <v>524</v>
      </c>
      <c r="P1" s="170" t="s">
        <v>525</v>
      </c>
      <c r="Q1" s="170" t="s">
        <v>526</v>
      </c>
      <c r="R1" s="170" t="s">
        <v>527</v>
      </c>
      <c r="S1" s="170" t="s">
        <v>528</v>
      </c>
      <c r="T1" s="170" t="s">
        <v>529</v>
      </c>
      <c r="U1" s="170" t="s">
        <v>530</v>
      </c>
      <c r="V1" s="170" t="s">
        <v>531</v>
      </c>
      <c r="W1" s="170" t="s">
        <v>532</v>
      </c>
      <c r="X1" s="170" t="s">
        <v>783</v>
      </c>
      <c r="Y1" s="170" t="s">
        <v>784</v>
      </c>
      <c r="Z1" s="170" t="s">
        <v>785</v>
      </c>
      <c r="AA1" s="170" t="s">
        <v>786</v>
      </c>
      <c r="AB1" s="170" t="s">
        <v>787</v>
      </c>
      <c r="AC1" s="170" t="s">
        <v>788</v>
      </c>
      <c r="AD1" s="170" t="s">
        <v>789</v>
      </c>
      <c r="AE1" s="170" t="s">
        <v>790</v>
      </c>
      <c r="AF1" s="170" t="s">
        <v>791</v>
      </c>
      <c r="AG1" s="170" t="s">
        <v>792</v>
      </c>
      <c r="AH1" s="170" t="s">
        <v>793</v>
      </c>
    </row>
    <row r="2" spans="1:34" ht="21.75" customHeight="1" x14ac:dyDescent="0.25">
      <c r="A2" s="151" t="s">
        <v>521</v>
      </c>
      <c r="B2" s="151"/>
      <c r="C2" s="151"/>
      <c r="D2" s="151"/>
      <c r="E2" s="151"/>
      <c r="F2" s="151"/>
      <c r="G2" s="151"/>
      <c r="H2" s="151"/>
      <c r="I2" s="151"/>
      <c r="J2" s="151"/>
      <c r="K2" s="151"/>
      <c r="L2" s="151"/>
      <c r="M2" s="170"/>
      <c r="N2" s="170"/>
      <c r="O2" s="170"/>
      <c r="P2" s="170"/>
      <c r="Q2" s="170"/>
      <c r="R2" s="170"/>
      <c r="S2" s="170"/>
      <c r="T2" s="170"/>
      <c r="U2" s="170"/>
      <c r="V2" s="170"/>
      <c r="W2" s="170"/>
      <c r="X2" s="170"/>
      <c r="Y2" s="170"/>
      <c r="Z2" s="170"/>
      <c r="AA2" s="170"/>
      <c r="AB2" s="170"/>
      <c r="AC2" s="170"/>
      <c r="AD2" s="170"/>
      <c r="AE2" s="170"/>
      <c r="AF2" s="170"/>
      <c r="AG2" s="170"/>
      <c r="AH2" s="170"/>
    </row>
    <row r="3" spans="1:34" s="15" customFormat="1" ht="45" x14ac:dyDescent="0.2">
      <c r="A3" s="48" t="s">
        <v>2</v>
      </c>
      <c r="B3" s="36" t="s">
        <v>1</v>
      </c>
      <c r="C3" s="37" t="s">
        <v>3</v>
      </c>
      <c r="D3" s="37" t="s">
        <v>5</v>
      </c>
      <c r="E3" s="37" t="s">
        <v>137</v>
      </c>
      <c r="F3" s="37" t="s">
        <v>28</v>
      </c>
      <c r="G3" s="37" t="s">
        <v>29</v>
      </c>
      <c r="H3" s="37" t="s">
        <v>34</v>
      </c>
      <c r="I3" s="38" t="s">
        <v>4</v>
      </c>
      <c r="J3" s="39" t="s">
        <v>27</v>
      </c>
      <c r="K3" s="40" t="s">
        <v>0</v>
      </c>
      <c r="L3" s="36" t="s">
        <v>6</v>
      </c>
      <c r="M3" s="35">
        <v>42684</v>
      </c>
      <c r="N3" s="35">
        <v>42684</v>
      </c>
      <c r="O3" s="35">
        <v>42675</v>
      </c>
      <c r="P3" s="35">
        <v>42684</v>
      </c>
      <c r="Q3" s="35">
        <v>42684</v>
      </c>
      <c r="R3" s="35">
        <v>42821</v>
      </c>
      <c r="S3" s="35">
        <v>42809</v>
      </c>
      <c r="T3" s="35">
        <v>42821</v>
      </c>
      <c r="U3" s="35">
        <v>42809</v>
      </c>
      <c r="V3" s="35">
        <v>42821</v>
      </c>
      <c r="W3" s="35">
        <v>42821</v>
      </c>
      <c r="X3" s="35">
        <v>42836</v>
      </c>
      <c r="Y3" s="35">
        <v>42858</v>
      </c>
      <c r="Z3" s="35" t="s">
        <v>794</v>
      </c>
      <c r="AA3" s="35">
        <v>42930</v>
      </c>
      <c r="AB3" s="35">
        <v>42930</v>
      </c>
      <c r="AC3" s="35">
        <v>42989</v>
      </c>
      <c r="AD3" s="35">
        <v>42989</v>
      </c>
      <c r="AE3" s="35">
        <v>42989</v>
      </c>
      <c r="AF3" s="35">
        <v>42998</v>
      </c>
      <c r="AG3" s="35">
        <v>42989</v>
      </c>
      <c r="AH3" s="35">
        <v>42989</v>
      </c>
    </row>
    <row r="4" spans="1:34" ht="195" x14ac:dyDescent="0.25">
      <c r="A4" s="50" t="s">
        <v>272</v>
      </c>
      <c r="B4" s="76">
        <v>1</v>
      </c>
      <c r="C4" s="76">
        <v>1</v>
      </c>
      <c r="D4" s="77" t="s">
        <v>417</v>
      </c>
      <c r="E4" s="78" t="s">
        <v>138</v>
      </c>
      <c r="F4" s="79" t="s">
        <v>58</v>
      </c>
      <c r="G4" s="79" t="s">
        <v>67</v>
      </c>
      <c r="H4" s="79" t="s">
        <v>50</v>
      </c>
      <c r="I4" s="80">
        <v>44.27</v>
      </c>
      <c r="J4" s="124">
        <v>170</v>
      </c>
      <c r="K4" s="41">
        <f>J4-(SUM(M4:AH4))</f>
        <v>35</v>
      </c>
      <c r="L4" s="42" t="str">
        <f>IF(K4&lt;0,"ATENÇÃO","OK")</f>
        <v>OK</v>
      </c>
      <c r="M4" s="18">
        <v>0</v>
      </c>
      <c r="N4" s="18">
        <v>0</v>
      </c>
      <c r="O4" s="18">
        <v>0</v>
      </c>
      <c r="P4" s="18">
        <v>0</v>
      </c>
      <c r="Q4" s="18">
        <v>0</v>
      </c>
      <c r="R4" s="18">
        <v>0</v>
      </c>
      <c r="S4" s="18">
        <v>0</v>
      </c>
      <c r="T4" s="18">
        <v>85</v>
      </c>
      <c r="U4" s="18">
        <v>0</v>
      </c>
      <c r="V4" s="18">
        <v>0</v>
      </c>
      <c r="W4" s="18">
        <v>0</v>
      </c>
      <c r="X4" s="18">
        <v>0</v>
      </c>
      <c r="Y4" s="18">
        <v>0</v>
      </c>
      <c r="Z4" s="18">
        <v>0</v>
      </c>
      <c r="AA4" s="18">
        <v>0</v>
      </c>
      <c r="AB4" s="18">
        <v>0</v>
      </c>
      <c r="AC4" s="18">
        <v>0</v>
      </c>
      <c r="AD4" s="18">
        <v>0</v>
      </c>
      <c r="AE4" s="18">
        <v>0</v>
      </c>
      <c r="AF4" s="18">
        <v>50</v>
      </c>
      <c r="AG4" s="18">
        <v>0</v>
      </c>
      <c r="AH4" s="18">
        <v>0</v>
      </c>
    </row>
    <row r="5" spans="1:34" ht="195" x14ac:dyDescent="0.25">
      <c r="A5" s="69" t="s">
        <v>273</v>
      </c>
      <c r="B5" s="87">
        <v>2</v>
      </c>
      <c r="C5" s="82">
        <v>2</v>
      </c>
      <c r="D5" s="83" t="s">
        <v>418</v>
      </c>
      <c r="E5" s="84" t="s">
        <v>139</v>
      </c>
      <c r="F5" s="85" t="s">
        <v>59</v>
      </c>
      <c r="G5" s="85" t="s">
        <v>68</v>
      </c>
      <c r="H5" s="85" t="s">
        <v>50</v>
      </c>
      <c r="I5" s="86">
        <v>30.3</v>
      </c>
      <c r="J5" s="124"/>
      <c r="K5" s="41">
        <f t="shared" ref="K5:K68" si="0">J5-(SUM(M5:AH5))</f>
        <v>0</v>
      </c>
      <c r="L5" s="42" t="str">
        <f t="shared" ref="L5:L68" si="1">IF(K5&lt;0,"ATENÇÃO","OK")</f>
        <v>OK</v>
      </c>
      <c r="M5" s="18">
        <v>0</v>
      </c>
      <c r="N5" s="18">
        <v>0</v>
      </c>
      <c r="O5" s="18">
        <v>0</v>
      </c>
      <c r="P5" s="18">
        <v>0</v>
      </c>
      <c r="Q5" s="18">
        <v>0</v>
      </c>
      <c r="R5" s="18">
        <v>0</v>
      </c>
      <c r="S5" s="18">
        <v>0</v>
      </c>
      <c r="T5" s="18">
        <v>0</v>
      </c>
      <c r="U5" s="18">
        <v>0</v>
      </c>
      <c r="V5" s="18">
        <v>0</v>
      </c>
      <c r="W5" s="18">
        <v>0</v>
      </c>
      <c r="X5" s="18">
        <v>0</v>
      </c>
      <c r="Y5" s="18">
        <v>0</v>
      </c>
      <c r="Z5" s="18">
        <v>0</v>
      </c>
      <c r="AA5" s="18">
        <v>0</v>
      </c>
      <c r="AB5" s="18">
        <v>0</v>
      </c>
      <c r="AC5" s="18">
        <v>0</v>
      </c>
      <c r="AD5" s="18">
        <v>0</v>
      </c>
      <c r="AE5" s="18">
        <v>0</v>
      </c>
      <c r="AF5" s="18">
        <v>0</v>
      </c>
      <c r="AG5" s="18">
        <v>0</v>
      </c>
      <c r="AH5" s="18">
        <v>0</v>
      </c>
    </row>
    <row r="6" spans="1:34" ht="255" customHeight="1" x14ac:dyDescent="0.25">
      <c r="A6" s="72" t="s">
        <v>273</v>
      </c>
      <c r="B6" s="76">
        <v>3</v>
      </c>
      <c r="C6" s="76">
        <v>3</v>
      </c>
      <c r="D6" s="77" t="s">
        <v>419</v>
      </c>
      <c r="E6" s="78" t="s">
        <v>140</v>
      </c>
      <c r="F6" s="79" t="s">
        <v>60</v>
      </c>
      <c r="G6" s="79" t="s">
        <v>68</v>
      </c>
      <c r="H6" s="79" t="s">
        <v>50</v>
      </c>
      <c r="I6" s="80">
        <v>9.3000000000000007</v>
      </c>
      <c r="J6" s="124">
        <v>2000</v>
      </c>
      <c r="K6" s="41">
        <f t="shared" si="0"/>
        <v>800</v>
      </c>
      <c r="L6" s="42" t="str">
        <f t="shared" si="1"/>
        <v>OK</v>
      </c>
      <c r="M6" s="18">
        <v>0</v>
      </c>
      <c r="N6" s="18">
        <v>0</v>
      </c>
      <c r="O6" s="18">
        <v>0</v>
      </c>
      <c r="P6" s="18">
        <v>0</v>
      </c>
      <c r="Q6" s="18">
        <v>0</v>
      </c>
      <c r="R6" s="18">
        <v>0</v>
      </c>
      <c r="S6" s="18">
        <v>600</v>
      </c>
      <c r="T6" s="18">
        <v>0</v>
      </c>
      <c r="U6" s="18">
        <v>0</v>
      </c>
      <c r="V6" s="18">
        <v>0</v>
      </c>
      <c r="W6" s="18">
        <v>0</v>
      </c>
      <c r="X6" s="18">
        <v>0</v>
      </c>
      <c r="Y6" s="18">
        <v>0</v>
      </c>
      <c r="Z6" s="18">
        <v>0</v>
      </c>
      <c r="AA6" s="18">
        <v>0</v>
      </c>
      <c r="AB6" s="18">
        <v>0</v>
      </c>
      <c r="AC6" s="18">
        <v>0</v>
      </c>
      <c r="AD6" s="18">
        <v>0</v>
      </c>
      <c r="AE6" s="18">
        <v>600</v>
      </c>
      <c r="AF6" s="18">
        <v>0</v>
      </c>
      <c r="AG6" s="18">
        <v>0</v>
      </c>
      <c r="AH6" s="18">
        <v>0</v>
      </c>
    </row>
    <row r="7" spans="1:34" ht="240" x14ac:dyDescent="0.25">
      <c r="A7" s="69" t="s">
        <v>274</v>
      </c>
      <c r="B7" s="87">
        <v>4</v>
      </c>
      <c r="C7" s="87">
        <v>4</v>
      </c>
      <c r="D7" s="83" t="s">
        <v>297</v>
      </c>
      <c r="E7" s="84" t="s">
        <v>141</v>
      </c>
      <c r="F7" s="85" t="s">
        <v>39</v>
      </c>
      <c r="G7" s="85" t="s">
        <v>69</v>
      </c>
      <c r="H7" s="85" t="s">
        <v>50</v>
      </c>
      <c r="I7" s="86">
        <v>1.81</v>
      </c>
      <c r="J7" s="124">
        <v>180</v>
      </c>
      <c r="K7" s="41">
        <f t="shared" si="0"/>
        <v>48</v>
      </c>
      <c r="L7" s="42" t="str">
        <f t="shared" si="1"/>
        <v>OK</v>
      </c>
      <c r="M7" s="18">
        <v>0</v>
      </c>
      <c r="N7" s="18">
        <v>0</v>
      </c>
      <c r="O7" s="18">
        <v>60</v>
      </c>
      <c r="P7" s="18">
        <v>0</v>
      </c>
      <c r="Q7" s="18">
        <v>0</v>
      </c>
      <c r="R7" s="18">
        <v>0</v>
      </c>
      <c r="S7" s="18">
        <v>0</v>
      </c>
      <c r="T7" s="18">
        <v>0</v>
      </c>
      <c r="U7" s="18">
        <v>0</v>
      </c>
      <c r="V7" s="18">
        <v>0</v>
      </c>
      <c r="W7" s="18">
        <v>0</v>
      </c>
      <c r="X7" s="18">
        <v>0</v>
      </c>
      <c r="Y7" s="18">
        <v>0</v>
      </c>
      <c r="Z7" s="18">
        <v>0</v>
      </c>
      <c r="AA7" s="18">
        <v>0</v>
      </c>
      <c r="AB7" s="18">
        <v>0</v>
      </c>
      <c r="AC7" s="18">
        <v>0</v>
      </c>
      <c r="AD7" s="18">
        <v>72</v>
      </c>
      <c r="AE7" s="18">
        <v>0</v>
      </c>
      <c r="AF7" s="18">
        <v>0</v>
      </c>
      <c r="AG7" s="18">
        <v>0</v>
      </c>
      <c r="AH7" s="18">
        <v>0</v>
      </c>
    </row>
    <row r="8" spans="1:34" ht="330" x14ac:dyDescent="0.25">
      <c r="A8" s="152" t="s">
        <v>275</v>
      </c>
      <c r="B8" s="148">
        <v>5</v>
      </c>
      <c r="C8" s="88">
        <v>5</v>
      </c>
      <c r="D8" s="89" t="s">
        <v>298</v>
      </c>
      <c r="E8" s="90" t="s">
        <v>142</v>
      </c>
      <c r="F8" s="20" t="s">
        <v>61</v>
      </c>
      <c r="G8" s="20" t="s">
        <v>43</v>
      </c>
      <c r="H8" s="20" t="s">
        <v>70</v>
      </c>
      <c r="I8" s="91">
        <v>4.13</v>
      </c>
      <c r="J8" s="124">
        <v>300</v>
      </c>
      <c r="K8" s="41">
        <f t="shared" si="0"/>
        <v>0</v>
      </c>
      <c r="L8" s="42" t="str">
        <f t="shared" si="1"/>
        <v>OK</v>
      </c>
      <c r="M8" s="18">
        <v>120</v>
      </c>
      <c r="N8" s="18">
        <v>0</v>
      </c>
      <c r="O8" s="18">
        <v>0</v>
      </c>
      <c r="P8" s="18">
        <v>0</v>
      </c>
      <c r="Q8" s="18">
        <v>0</v>
      </c>
      <c r="R8" s="18">
        <v>0</v>
      </c>
      <c r="S8" s="18">
        <v>0</v>
      </c>
      <c r="T8" s="18">
        <v>0</v>
      </c>
      <c r="U8" s="18">
        <v>0</v>
      </c>
      <c r="V8" s="18">
        <v>0</v>
      </c>
      <c r="W8" s="18">
        <v>0</v>
      </c>
      <c r="X8" s="18">
        <v>0</v>
      </c>
      <c r="Y8" s="18">
        <v>0</v>
      </c>
      <c r="Z8" s="18">
        <v>180</v>
      </c>
      <c r="AA8" s="18">
        <v>0</v>
      </c>
      <c r="AB8" s="18">
        <v>0</v>
      </c>
      <c r="AC8" s="18">
        <v>0</v>
      </c>
      <c r="AD8" s="18">
        <v>0</v>
      </c>
      <c r="AE8" s="18">
        <v>0</v>
      </c>
      <c r="AF8" s="18">
        <v>0</v>
      </c>
      <c r="AG8" s="18">
        <v>0</v>
      </c>
      <c r="AH8" s="18">
        <v>0</v>
      </c>
    </row>
    <row r="9" spans="1:34" ht="345" x14ac:dyDescent="0.25">
      <c r="A9" s="152"/>
      <c r="B9" s="150"/>
      <c r="C9" s="92">
        <v>6</v>
      </c>
      <c r="D9" s="89" t="s">
        <v>299</v>
      </c>
      <c r="E9" s="90" t="s">
        <v>143</v>
      </c>
      <c r="F9" s="20" t="s">
        <v>60</v>
      </c>
      <c r="G9" s="20" t="s">
        <v>43</v>
      </c>
      <c r="H9" s="20" t="s">
        <v>70</v>
      </c>
      <c r="I9" s="91">
        <v>3.7</v>
      </c>
      <c r="J9" s="124">
        <v>96</v>
      </c>
      <c r="K9" s="41">
        <f t="shared" si="0"/>
        <v>24</v>
      </c>
      <c r="L9" s="42" t="str">
        <f t="shared" si="1"/>
        <v>OK</v>
      </c>
      <c r="M9" s="18">
        <v>24</v>
      </c>
      <c r="N9" s="18">
        <v>0</v>
      </c>
      <c r="O9" s="18">
        <v>0</v>
      </c>
      <c r="P9" s="18">
        <v>0</v>
      </c>
      <c r="Q9" s="18">
        <v>0</v>
      </c>
      <c r="R9" s="18">
        <v>0</v>
      </c>
      <c r="S9" s="18">
        <v>0</v>
      </c>
      <c r="T9" s="18">
        <v>0</v>
      </c>
      <c r="U9" s="18">
        <v>0</v>
      </c>
      <c r="V9" s="18">
        <v>0</v>
      </c>
      <c r="W9" s="18">
        <v>0</v>
      </c>
      <c r="X9" s="18">
        <v>0</v>
      </c>
      <c r="Y9" s="18">
        <v>0</v>
      </c>
      <c r="Z9" s="18">
        <v>48</v>
      </c>
      <c r="AA9" s="18">
        <v>0</v>
      </c>
      <c r="AB9" s="18">
        <v>0</v>
      </c>
      <c r="AC9" s="18">
        <v>0</v>
      </c>
      <c r="AD9" s="18">
        <v>0</v>
      </c>
      <c r="AE9" s="18">
        <v>0</v>
      </c>
      <c r="AF9" s="18">
        <v>0</v>
      </c>
      <c r="AG9" s="18">
        <v>0</v>
      </c>
      <c r="AH9" s="18">
        <v>0</v>
      </c>
    </row>
    <row r="10" spans="1:34" ht="285" x14ac:dyDescent="0.25">
      <c r="A10" s="69" t="s">
        <v>275</v>
      </c>
      <c r="B10" s="87">
        <v>6</v>
      </c>
      <c r="C10" s="87">
        <v>7</v>
      </c>
      <c r="D10" s="93" t="s">
        <v>300</v>
      </c>
      <c r="E10" s="84" t="s">
        <v>144</v>
      </c>
      <c r="F10" s="85" t="s">
        <v>30</v>
      </c>
      <c r="G10" s="85" t="s">
        <v>43</v>
      </c>
      <c r="H10" s="85" t="s">
        <v>50</v>
      </c>
      <c r="I10" s="86">
        <v>1.98</v>
      </c>
      <c r="J10" s="124">
        <v>72</v>
      </c>
      <c r="K10" s="41">
        <f t="shared" si="0"/>
        <v>72</v>
      </c>
      <c r="L10" s="42" t="str">
        <f t="shared" si="1"/>
        <v>OK</v>
      </c>
      <c r="M10" s="18">
        <v>0</v>
      </c>
      <c r="N10" s="18">
        <v>0</v>
      </c>
      <c r="O10" s="18">
        <v>0</v>
      </c>
      <c r="P10" s="18">
        <v>0</v>
      </c>
      <c r="Q10" s="18">
        <v>0</v>
      </c>
      <c r="R10" s="18">
        <v>0</v>
      </c>
      <c r="S10" s="18">
        <v>0</v>
      </c>
      <c r="T10" s="18">
        <v>0</v>
      </c>
      <c r="U10" s="18">
        <v>0</v>
      </c>
      <c r="V10" s="18">
        <v>0</v>
      </c>
      <c r="W10" s="18">
        <v>0</v>
      </c>
      <c r="X10" s="18">
        <v>0</v>
      </c>
      <c r="Y10" s="18">
        <v>0</v>
      </c>
      <c r="Z10" s="18">
        <v>0</v>
      </c>
      <c r="AA10" s="18">
        <v>0</v>
      </c>
      <c r="AB10" s="18">
        <v>0</v>
      </c>
      <c r="AC10" s="18">
        <v>0</v>
      </c>
      <c r="AD10" s="18">
        <v>0</v>
      </c>
      <c r="AE10" s="18">
        <v>0</v>
      </c>
      <c r="AF10" s="18">
        <v>0</v>
      </c>
      <c r="AG10" s="18">
        <v>0</v>
      </c>
      <c r="AH10" s="18">
        <v>0</v>
      </c>
    </row>
    <row r="11" spans="1:34" ht="120" x14ac:dyDescent="0.25">
      <c r="A11" s="152" t="s">
        <v>276</v>
      </c>
      <c r="B11" s="148">
        <v>7</v>
      </c>
      <c r="C11" s="92">
        <v>8</v>
      </c>
      <c r="D11" s="89" t="s">
        <v>301</v>
      </c>
      <c r="E11" s="90" t="s">
        <v>145</v>
      </c>
      <c r="F11" s="94" t="s">
        <v>62</v>
      </c>
      <c r="G11" s="94" t="s">
        <v>71</v>
      </c>
      <c r="H11" s="94" t="s">
        <v>50</v>
      </c>
      <c r="I11" s="91">
        <v>36.5</v>
      </c>
      <c r="J11" s="124"/>
      <c r="K11" s="41">
        <f t="shared" si="0"/>
        <v>0</v>
      </c>
      <c r="L11" s="42" t="str">
        <f t="shared" si="1"/>
        <v>OK</v>
      </c>
      <c r="M11" s="18">
        <v>0</v>
      </c>
      <c r="N11" s="18">
        <v>0</v>
      </c>
      <c r="O11" s="18">
        <v>0</v>
      </c>
      <c r="P11" s="18">
        <v>0</v>
      </c>
      <c r="Q11" s="18">
        <v>0</v>
      </c>
      <c r="R11" s="18">
        <v>0</v>
      </c>
      <c r="S11" s="18">
        <v>0</v>
      </c>
      <c r="T11" s="18">
        <v>0</v>
      </c>
      <c r="U11" s="18">
        <v>0</v>
      </c>
      <c r="V11" s="18">
        <v>0</v>
      </c>
      <c r="W11" s="18">
        <v>0</v>
      </c>
      <c r="X11" s="18">
        <v>0</v>
      </c>
      <c r="Y11" s="18">
        <v>0</v>
      </c>
      <c r="Z11" s="18">
        <v>0</v>
      </c>
      <c r="AA11" s="18">
        <v>0</v>
      </c>
      <c r="AB11" s="18">
        <v>0</v>
      </c>
      <c r="AC11" s="18">
        <v>0</v>
      </c>
      <c r="AD11" s="18">
        <v>0</v>
      </c>
      <c r="AE11" s="18">
        <v>0</v>
      </c>
      <c r="AF11" s="18">
        <v>0</v>
      </c>
      <c r="AG11" s="18">
        <v>0</v>
      </c>
      <c r="AH11" s="18">
        <v>0</v>
      </c>
    </row>
    <row r="12" spans="1:34" ht="105" x14ac:dyDescent="0.25">
      <c r="A12" s="152"/>
      <c r="B12" s="149"/>
      <c r="C12" s="92">
        <v>9</v>
      </c>
      <c r="D12" s="89" t="s">
        <v>302</v>
      </c>
      <c r="E12" s="90" t="s">
        <v>146</v>
      </c>
      <c r="F12" s="94" t="s">
        <v>62</v>
      </c>
      <c r="G12" s="94" t="s">
        <v>71</v>
      </c>
      <c r="H12" s="94" t="s">
        <v>50</v>
      </c>
      <c r="I12" s="91">
        <v>45.1</v>
      </c>
      <c r="J12" s="124"/>
      <c r="K12" s="41">
        <f t="shared" si="0"/>
        <v>0</v>
      </c>
      <c r="L12" s="42" t="str">
        <f t="shared" si="1"/>
        <v>OK</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8">
        <v>0</v>
      </c>
      <c r="AD12" s="18">
        <v>0</v>
      </c>
      <c r="AE12" s="18">
        <v>0</v>
      </c>
      <c r="AF12" s="18">
        <v>0</v>
      </c>
      <c r="AG12" s="18">
        <v>0</v>
      </c>
      <c r="AH12" s="18">
        <v>0</v>
      </c>
    </row>
    <row r="13" spans="1:34" ht="105" x14ac:dyDescent="0.25">
      <c r="A13" s="152"/>
      <c r="B13" s="149"/>
      <c r="C13" s="88">
        <v>10</v>
      </c>
      <c r="D13" s="95" t="s">
        <v>303</v>
      </c>
      <c r="E13" s="90" t="s">
        <v>147</v>
      </c>
      <c r="F13" s="96" t="s">
        <v>60</v>
      </c>
      <c r="G13" s="94" t="s">
        <v>71</v>
      </c>
      <c r="H13" s="94" t="s">
        <v>50</v>
      </c>
      <c r="I13" s="91">
        <v>40.299999999999997</v>
      </c>
      <c r="J13" s="125"/>
      <c r="K13" s="41">
        <f t="shared" si="0"/>
        <v>0</v>
      </c>
      <c r="L13" s="42" t="str">
        <f t="shared" si="1"/>
        <v>OK</v>
      </c>
      <c r="M13" s="18">
        <v>0</v>
      </c>
      <c r="N13" s="18">
        <v>0</v>
      </c>
      <c r="O13" s="18">
        <v>0</v>
      </c>
      <c r="P13" s="18">
        <v>0</v>
      </c>
      <c r="Q13" s="18">
        <v>0</v>
      </c>
      <c r="R13" s="18">
        <v>0</v>
      </c>
      <c r="S13" s="18">
        <v>0</v>
      </c>
      <c r="T13" s="18">
        <v>0</v>
      </c>
      <c r="U13" s="18">
        <v>0</v>
      </c>
      <c r="V13" s="18">
        <v>0</v>
      </c>
      <c r="W13" s="18">
        <v>0</v>
      </c>
      <c r="X13" s="18">
        <v>0</v>
      </c>
      <c r="Y13" s="18">
        <v>0</v>
      </c>
      <c r="Z13" s="18">
        <v>0</v>
      </c>
      <c r="AA13" s="18">
        <v>0</v>
      </c>
      <c r="AB13" s="18">
        <v>0</v>
      </c>
      <c r="AC13" s="18">
        <v>0</v>
      </c>
      <c r="AD13" s="18">
        <v>0</v>
      </c>
      <c r="AE13" s="18">
        <v>0</v>
      </c>
      <c r="AF13" s="18">
        <v>0</v>
      </c>
      <c r="AG13" s="18">
        <v>0</v>
      </c>
      <c r="AH13" s="18">
        <v>0</v>
      </c>
    </row>
    <row r="14" spans="1:34" ht="75" x14ac:dyDescent="0.25">
      <c r="A14" s="152"/>
      <c r="B14" s="150"/>
      <c r="C14" s="92">
        <v>11</v>
      </c>
      <c r="D14" s="89" t="s">
        <v>304</v>
      </c>
      <c r="E14" s="90" t="s">
        <v>148</v>
      </c>
      <c r="F14" s="94" t="s">
        <v>60</v>
      </c>
      <c r="G14" s="94" t="s">
        <v>72</v>
      </c>
      <c r="H14" s="94" t="s">
        <v>70</v>
      </c>
      <c r="I14" s="91">
        <v>12.5</v>
      </c>
      <c r="J14" s="124"/>
      <c r="K14" s="41">
        <f t="shared" si="0"/>
        <v>0</v>
      </c>
      <c r="L14" s="42" t="str">
        <f t="shared" si="1"/>
        <v>OK</v>
      </c>
      <c r="M14" s="18">
        <v>0</v>
      </c>
      <c r="N14" s="18">
        <v>0</v>
      </c>
      <c r="O14" s="18">
        <v>0</v>
      </c>
      <c r="P14" s="18">
        <v>0</v>
      </c>
      <c r="Q14" s="18">
        <v>0</v>
      </c>
      <c r="R14" s="18">
        <v>0</v>
      </c>
      <c r="S14" s="18">
        <v>0</v>
      </c>
      <c r="T14" s="18">
        <v>0</v>
      </c>
      <c r="U14" s="18">
        <v>0</v>
      </c>
      <c r="V14" s="18">
        <v>0</v>
      </c>
      <c r="W14" s="18">
        <v>0</v>
      </c>
      <c r="X14" s="18">
        <v>0</v>
      </c>
      <c r="Y14" s="18">
        <v>0</v>
      </c>
      <c r="Z14" s="18">
        <v>0</v>
      </c>
      <c r="AA14" s="18">
        <v>0</v>
      </c>
      <c r="AB14" s="18">
        <v>0</v>
      </c>
      <c r="AC14" s="18">
        <v>0</v>
      </c>
      <c r="AD14" s="18">
        <v>0</v>
      </c>
      <c r="AE14" s="18">
        <v>0</v>
      </c>
      <c r="AF14" s="18">
        <v>0</v>
      </c>
      <c r="AG14" s="18">
        <v>0</v>
      </c>
      <c r="AH14" s="18">
        <v>0</v>
      </c>
    </row>
    <row r="15" spans="1:34" ht="75" x14ac:dyDescent="0.25">
      <c r="A15" s="153" t="s">
        <v>276</v>
      </c>
      <c r="B15" s="145">
        <v>8</v>
      </c>
      <c r="C15" s="87">
        <v>12</v>
      </c>
      <c r="D15" s="83" t="s">
        <v>305</v>
      </c>
      <c r="E15" s="84" t="s">
        <v>149</v>
      </c>
      <c r="F15" s="97" t="s">
        <v>60</v>
      </c>
      <c r="G15" s="97" t="s">
        <v>73</v>
      </c>
      <c r="H15" s="97" t="s">
        <v>50</v>
      </c>
      <c r="I15" s="86">
        <v>12.5</v>
      </c>
      <c r="J15" s="124"/>
      <c r="K15" s="41">
        <f t="shared" si="0"/>
        <v>0</v>
      </c>
      <c r="L15" s="42" t="str">
        <f t="shared" si="1"/>
        <v>OK</v>
      </c>
      <c r="M15" s="18">
        <v>0</v>
      </c>
      <c r="N15" s="18">
        <v>0</v>
      </c>
      <c r="O15" s="18">
        <v>0</v>
      </c>
      <c r="P15" s="18">
        <v>0</v>
      </c>
      <c r="Q15" s="18">
        <v>0</v>
      </c>
      <c r="R15" s="18">
        <v>0</v>
      </c>
      <c r="S15" s="18">
        <v>0</v>
      </c>
      <c r="T15" s="18">
        <v>0</v>
      </c>
      <c r="U15" s="18">
        <v>0</v>
      </c>
      <c r="V15" s="18">
        <v>0</v>
      </c>
      <c r="W15" s="18">
        <v>0</v>
      </c>
      <c r="X15" s="18">
        <v>0</v>
      </c>
      <c r="Y15" s="18">
        <v>0</v>
      </c>
      <c r="Z15" s="18">
        <v>0</v>
      </c>
      <c r="AA15" s="18">
        <v>0</v>
      </c>
      <c r="AB15" s="18">
        <v>0</v>
      </c>
      <c r="AC15" s="18">
        <v>0</v>
      </c>
      <c r="AD15" s="18">
        <v>0</v>
      </c>
      <c r="AE15" s="18">
        <v>0</v>
      </c>
      <c r="AF15" s="18">
        <v>0</v>
      </c>
      <c r="AG15" s="18">
        <v>0</v>
      </c>
      <c r="AH15" s="18">
        <v>0</v>
      </c>
    </row>
    <row r="16" spans="1:34" ht="90" x14ac:dyDescent="0.25">
      <c r="A16" s="153"/>
      <c r="B16" s="146"/>
      <c r="C16" s="82">
        <v>13</v>
      </c>
      <c r="D16" s="83" t="s">
        <v>306</v>
      </c>
      <c r="E16" s="84" t="s">
        <v>150</v>
      </c>
      <c r="F16" s="97" t="s">
        <v>38</v>
      </c>
      <c r="G16" s="97" t="s">
        <v>42</v>
      </c>
      <c r="H16" s="97" t="s">
        <v>50</v>
      </c>
      <c r="I16" s="86">
        <v>13.59</v>
      </c>
      <c r="J16" s="124"/>
      <c r="K16" s="41">
        <f t="shared" si="0"/>
        <v>0</v>
      </c>
      <c r="L16" s="42" t="str">
        <f t="shared" si="1"/>
        <v>OK</v>
      </c>
      <c r="M16" s="18">
        <v>0</v>
      </c>
      <c r="N16" s="18">
        <v>0</v>
      </c>
      <c r="O16" s="18">
        <v>0</v>
      </c>
      <c r="P16" s="18">
        <v>0</v>
      </c>
      <c r="Q16" s="18">
        <v>0</v>
      </c>
      <c r="R16" s="18">
        <v>0</v>
      </c>
      <c r="S16" s="18">
        <v>0</v>
      </c>
      <c r="T16" s="18">
        <v>0</v>
      </c>
      <c r="U16" s="18">
        <v>0</v>
      </c>
      <c r="V16" s="18">
        <v>0</v>
      </c>
      <c r="W16" s="18">
        <v>0</v>
      </c>
      <c r="X16" s="18">
        <v>0</v>
      </c>
      <c r="Y16" s="18">
        <v>0</v>
      </c>
      <c r="Z16" s="18">
        <v>0</v>
      </c>
      <c r="AA16" s="18">
        <v>0</v>
      </c>
      <c r="AB16" s="18">
        <v>0</v>
      </c>
      <c r="AC16" s="18">
        <v>0</v>
      </c>
      <c r="AD16" s="18">
        <v>0</v>
      </c>
      <c r="AE16" s="18">
        <v>0</v>
      </c>
      <c r="AF16" s="18">
        <v>0</v>
      </c>
      <c r="AG16" s="18">
        <v>0</v>
      </c>
      <c r="AH16" s="18">
        <v>0</v>
      </c>
    </row>
    <row r="17" spans="1:34" ht="60" x14ac:dyDescent="0.25">
      <c r="A17" s="153"/>
      <c r="B17" s="146"/>
      <c r="C17" s="82">
        <v>14</v>
      </c>
      <c r="D17" s="83" t="s">
        <v>307</v>
      </c>
      <c r="E17" s="84" t="s">
        <v>151</v>
      </c>
      <c r="F17" s="97" t="s">
        <v>62</v>
      </c>
      <c r="G17" s="97" t="s">
        <v>74</v>
      </c>
      <c r="H17" s="97" t="s">
        <v>70</v>
      </c>
      <c r="I17" s="86">
        <v>28.07</v>
      </c>
      <c r="J17" s="124"/>
      <c r="K17" s="41">
        <f t="shared" si="0"/>
        <v>0</v>
      </c>
      <c r="L17" s="42" t="str">
        <f t="shared" si="1"/>
        <v>OK</v>
      </c>
      <c r="M17" s="18">
        <v>0</v>
      </c>
      <c r="N17" s="18">
        <v>0</v>
      </c>
      <c r="O17" s="18">
        <v>0</v>
      </c>
      <c r="P17" s="18">
        <v>0</v>
      </c>
      <c r="Q17" s="18">
        <v>0</v>
      </c>
      <c r="R17" s="18">
        <v>0</v>
      </c>
      <c r="S17" s="18">
        <v>0</v>
      </c>
      <c r="T17" s="18">
        <v>0</v>
      </c>
      <c r="U17" s="18">
        <v>0</v>
      </c>
      <c r="V17" s="18">
        <v>0</v>
      </c>
      <c r="W17" s="18">
        <v>0</v>
      </c>
      <c r="X17" s="18">
        <v>0</v>
      </c>
      <c r="Y17" s="18">
        <v>0</v>
      </c>
      <c r="Z17" s="18">
        <v>0</v>
      </c>
      <c r="AA17" s="18">
        <v>0</v>
      </c>
      <c r="AB17" s="18">
        <v>0</v>
      </c>
      <c r="AC17" s="18">
        <v>0</v>
      </c>
      <c r="AD17" s="18">
        <v>0</v>
      </c>
      <c r="AE17" s="18">
        <v>0</v>
      </c>
      <c r="AF17" s="18">
        <v>0</v>
      </c>
      <c r="AG17" s="18">
        <v>0</v>
      </c>
      <c r="AH17" s="18">
        <v>0</v>
      </c>
    </row>
    <row r="18" spans="1:34" ht="210" customHeight="1" x14ac:dyDescent="0.25">
      <c r="A18" s="153"/>
      <c r="B18" s="146"/>
      <c r="C18" s="82">
        <v>15</v>
      </c>
      <c r="D18" s="83" t="s">
        <v>308</v>
      </c>
      <c r="E18" s="84" t="s">
        <v>152</v>
      </c>
      <c r="F18" s="85" t="s">
        <v>60</v>
      </c>
      <c r="G18" s="85" t="s">
        <v>75</v>
      </c>
      <c r="H18" s="85" t="s">
        <v>50</v>
      </c>
      <c r="I18" s="86">
        <v>10.5</v>
      </c>
      <c r="J18" s="124"/>
      <c r="K18" s="41">
        <f t="shared" si="0"/>
        <v>0</v>
      </c>
      <c r="L18" s="42" t="str">
        <f t="shared" si="1"/>
        <v>OK</v>
      </c>
      <c r="M18" s="18">
        <v>0</v>
      </c>
      <c r="N18" s="18">
        <v>0</v>
      </c>
      <c r="O18" s="18">
        <v>0</v>
      </c>
      <c r="P18" s="18">
        <v>0</v>
      </c>
      <c r="Q18" s="18">
        <v>0</v>
      </c>
      <c r="R18" s="18">
        <v>0</v>
      </c>
      <c r="S18" s="18">
        <v>0</v>
      </c>
      <c r="T18" s="18">
        <v>0</v>
      </c>
      <c r="U18" s="18">
        <v>0</v>
      </c>
      <c r="V18" s="18">
        <v>0</v>
      </c>
      <c r="W18" s="18">
        <v>0</v>
      </c>
      <c r="X18" s="18">
        <v>0</v>
      </c>
      <c r="Y18" s="18">
        <v>0</v>
      </c>
      <c r="Z18" s="18">
        <v>0</v>
      </c>
      <c r="AA18" s="18">
        <v>0</v>
      </c>
      <c r="AB18" s="18">
        <v>0</v>
      </c>
      <c r="AC18" s="18">
        <v>0</v>
      </c>
      <c r="AD18" s="18">
        <v>0</v>
      </c>
      <c r="AE18" s="18">
        <v>0</v>
      </c>
      <c r="AF18" s="18">
        <v>0</v>
      </c>
      <c r="AG18" s="18">
        <v>0</v>
      </c>
      <c r="AH18" s="18">
        <v>0</v>
      </c>
    </row>
    <row r="19" spans="1:34" ht="135" x14ac:dyDescent="0.25">
      <c r="A19" s="153"/>
      <c r="B19" s="147"/>
      <c r="C19" s="87">
        <v>16</v>
      </c>
      <c r="D19" s="83" t="s">
        <v>309</v>
      </c>
      <c r="E19" s="84" t="s">
        <v>153</v>
      </c>
      <c r="F19" s="97" t="s">
        <v>60</v>
      </c>
      <c r="G19" s="97" t="s">
        <v>76</v>
      </c>
      <c r="H19" s="97" t="s">
        <v>50</v>
      </c>
      <c r="I19" s="86">
        <v>47.3</v>
      </c>
      <c r="J19" s="124"/>
      <c r="K19" s="41">
        <f t="shared" si="0"/>
        <v>0</v>
      </c>
      <c r="L19" s="42" t="str">
        <f t="shared" si="1"/>
        <v>OK</v>
      </c>
      <c r="M19" s="18">
        <v>0</v>
      </c>
      <c r="N19" s="18">
        <v>0</v>
      </c>
      <c r="O19" s="18">
        <v>0</v>
      </c>
      <c r="P19" s="18">
        <v>0</v>
      </c>
      <c r="Q19" s="18">
        <v>0</v>
      </c>
      <c r="R19" s="18">
        <v>0</v>
      </c>
      <c r="S19" s="18">
        <v>0</v>
      </c>
      <c r="T19" s="18">
        <v>0</v>
      </c>
      <c r="U19" s="18">
        <v>0</v>
      </c>
      <c r="V19" s="18">
        <v>0</v>
      </c>
      <c r="W19" s="18">
        <v>0</v>
      </c>
      <c r="X19" s="18">
        <v>0</v>
      </c>
      <c r="Y19" s="18">
        <v>0</v>
      </c>
      <c r="Z19" s="18">
        <v>0</v>
      </c>
      <c r="AA19" s="18">
        <v>0</v>
      </c>
      <c r="AB19" s="18">
        <v>0</v>
      </c>
      <c r="AC19" s="18">
        <v>0</v>
      </c>
      <c r="AD19" s="18">
        <v>0</v>
      </c>
      <c r="AE19" s="18">
        <v>0</v>
      </c>
      <c r="AF19" s="18">
        <v>0</v>
      </c>
      <c r="AG19" s="18">
        <v>0</v>
      </c>
      <c r="AH19" s="18">
        <v>0</v>
      </c>
    </row>
    <row r="20" spans="1:34" ht="195" x14ac:dyDescent="0.25">
      <c r="A20" s="157" t="s">
        <v>272</v>
      </c>
      <c r="B20" s="148">
        <v>9</v>
      </c>
      <c r="C20" s="92">
        <v>17</v>
      </c>
      <c r="D20" s="89" t="s">
        <v>420</v>
      </c>
      <c r="E20" s="90" t="s">
        <v>154</v>
      </c>
      <c r="F20" s="20" t="s">
        <v>40</v>
      </c>
      <c r="G20" s="20" t="s">
        <v>77</v>
      </c>
      <c r="H20" s="20" t="s">
        <v>51</v>
      </c>
      <c r="I20" s="91">
        <v>2.66</v>
      </c>
      <c r="J20" s="124">
        <v>800</v>
      </c>
      <c r="K20" s="41">
        <f t="shared" si="0"/>
        <v>100</v>
      </c>
      <c r="L20" s="42" t="str">
        <f t="shared" si="1"/>
        <v>OK</v>
      </c>
      <c r="M20" s="18">
        <v>0</v>
      </c>
      <c r="N20" s="18">
        <v>0</v>
      </c>
      <c r="O20" s="18">
        <v>0</v>
      </c>
      <c r="P20" s="18">
        <v>0</v>
      </c>
      <c r="Q20" s="18">
        <v>0</v>
      </c>
      <c r="R20" s="18">
        <v>0</v>
      </c>
      <c r="S20" s="18">
        <v>0</v>
      </c>
      <c r="T20" s="18">
        <v>200</v>
      </c>
      <c r="U20" s="18">
        <v>0</v>
      </c>
      <c r="V20" s="18">
        <v>0</v>
      </c>
      <c r="W20" s="18">
        <v>0</v>
      </c>
      <c r="X20" s="18">
        <v>0</v>
      </c>
      <c r="Y20" s="18">
        <v>0</v>
      </c>
      <c r="Z20" s="18">
        <v>0</v>
      </c>
      <c r="AA20" s="18">
        <v>0</v>
      </c>
      <c r="AB20" s="18">
        <v>0</v>
      </c>
      <c r="AC20" s="18">
        <v>0</v>
      </c>
      <c r="AD20" s="18">
        <v>0</v>
      </c>
      <c r="AE20" s="18">
        <v>0</v>
      </c>
      <c r="AF20" s="18">
        <v>500</v>
      </c>
      <c r="AG20" s="18">
        <v>0</v>
      </c>
      <c r="AH20" s="18">
        <v>0</v>
      </c>
    </row>
    <row r="21" spans="1:34" ht="195" x14ac:dyDescent="0.25">
      <c r="A21" s="157"/>
      <c r="B21" s="150"/>
      <c r="C21" s="88">
        <v>18</v>
      </c>
      <c r="D21" s="89" t="s">
        <v>421</v>
      </c>
      <c r="E21" s="90" t="s">
        <v>155</v>
      </c>
      <c r="F21" s="20" t="s">
        <v>40</v>
      </c>
      <c r="G21" s="20" t="s">
        <v>78</v>
      </c>
      <c r="H21" s="20" t="s">
        <v>51</v>
      </c>
      <c r="I21" s="91">
        <v>0.9</v>
      </c>
      <c r="J21" s="124"/>
      <c r="K21" s="41">
        <f t="shared" si="0"/>
        <v>0</v>
      </c>
      <c r="L21" s="42" t="str">
        <f t="shared" si="1"/>
        <v>OK</v>
      </c>
      <c r="M21" s="18">
        <v>0</v>
      </c>
      <c r="N21" s="18">
        <v>0</v>
      </c>
      <c r="O21" s="18">
        <v>0</v>
      </c>
      <c r="P21" s="18">
        <v>0</v>
      </c>
      <c r="Q21" s="18">
        <v>0</v>
      </c>
      <c r="R21" s="18">
        <v>0</v>
      </c>
      <c r="S21" s="18">
        <v>0</v>
      </c>
      <c r="T21" s="18">
        <v>0</v>
      </c>
      <c r="U21" s="18">
        <v>0</v>
      </c>
      <c r="V21" s="18">
        <v>0</v>
      </c>
      <c r="W21" s="18">
        <v>0</v>
      </c>
      <c r="X21" s="18">
        <v>0</v>
      </c>
      <c r="Y21" s="18">
        <v>0</v>
      </c>
      <c r="Z21" s="18">
        <v>0</v>
      </c>
      <c r="AA21" s="18">
        <v>0</v>
      </c>
      <c r="AB21" s="18">
        <v>0</v>
      </c>
      <c r="AC21" s="18">
        <v>0</v>
      </c>
      <c r="AD21" s="18">
        <v>0</v>
      </c>
      <c r="AE21" s="18">
        <v>0</v>
      </c>
      <c r="AF21" s="18">
        <v>0</v>
      </c>
      <c r="AG21" s="18">
        <v>0</v>
      </c>
      <c r="AH21" s="18">
        <v>0</v>
      </c>
    </row>
    <row r="22" spans="1:34" ht="105" x14ac:dyDescent="0.25">
      <c r="A22" s="153" t="s">
        <v>274</v>
      </c>
      <c r="B22" s="145">
        <v>10</v>
      </c>
      <c r="C22" s="87">
        <v>19</v>
      </c>
      <c r="D22" s="83" t="s">
        <v>310</v>
      </c>
      <c r="E22" s="84" t="s">
        <v>156</v>
      </c>
      <c r="F22" s="85" t="s">
        <v>62</v>
      </c>
      <c r="G22" s="85" t="s">
        <v>69</v>
      </c>
      <c r="H22" s="85" t="s">
        <v>50</v>
      </c>
      <c r="I22" s="86">
        <v>10.09</v>
      </c>
      <c r="J22" s="124"/>
      <c r="K22" s="41">
        <f t="shared" si="0"/>
        <v>0</v>
      </c>
      <c r="L22" s="42" t="str">
        <f t="shared" si="1"/>
        <v>OK</v>
      </c>
      <c r="M22" s="18">
        <v>0</v>
      </c>
      <c r="N22" s="18">
        <v>0</v>
      </c>
      <c r="O22" s="18">
        <v>0</v>
      </c>
      <c r="P22" s="18">
        <v>0</v>
      </c>
      <c r="Q22" s="18">
        <v>0</v>
      </c>
      <c r="R22" s="18">
        <v>0</v>
      </c>
      <c r="S22" s="18">
        <v>0</v>
      </c>
      <c r="T22" s="18">
        <v>0</v>
      </c>
      <c r="U22" s="18">
        <v>0</v>
      </c>
      <c r="V22" s="18">
        <v>0</v>
      </c>
      <c r="W22" s="18">
        <v>0</v>
      </c>
      <c r="X22" s="18">
        <v>0</v>
      </c>
      <c r="Y22" s="18">
        <v>0</v>
      </c>
      <c r="Z22" s="18">
        <v>0</v>
      </c>
      <c r="AA22" s="18">
        <v>0</v>
      </c>
      <c r="AB22" s="18">
        <v>0</v>
      </c>
      <c r="AC22" s="18">
        <v>0</v>
      </c>
      <c r="AD22" s="18">
        <v>0</v>
      </c>
      <c r="AE22" s="18">
        <v>0</v>
      </c>
      <c r="AF22" s="18">
        <v>0</v>
      </c>
      <c r="AG22" s="18">
        <v>0</v>
      </c>
      <c r="AH22" s="18">
        <v>0</v>
      </c>
    </row>
    <row r="23" spans="1:34" ht="210" customHeight="1" x14ac:dyDescent="0.25">
      <c r="A23" s="153"/>
      <c r="B23" s="147"/>
      <c r="C23" s="87">
        <v>20</v>
      </c>
      <c r="D23" s="83" t="s">
        <v>311</v>
      </c>
      <c r="E23" s="84" t="s">
        <v>157</v>
      </c>
      <c r="F23" s="85" t="s">
        <v>60</v>
      </c>
      <c r="G23" s="85" t="s">
        <v>79</v>
      </c>
      <c r="H23" s="85" t="s">
        <v>50</v>
      </c>
      <c r="I23" s="86">
        <v>3.5</v>
      </c>
      <c r="J23" s="124">
        <v>96</v>
      </c>
      <c r="K23" s="41">
        <f t="shared" si="0"/>
        <v>12</v>
      </c>
      <c r="L23" s="42" t="str">
        <f t="shared" si="1"/>
        <v>OK</v>
      </c>
      <c r="M23" s="18">
        <v>0</v>
      </c>
      <c r="N23" s="18">
        <v>0</v>
      </c>
      <c r="O23" s="18">
        <v>24</v>
      </c>
      <c r="P23" s="18">
        <v>0</v>
      </c>
      <c r="Q23" s="18">
        <v>0</v>
      </c>
      <c r="R23" s="18">
        <v>0</v>
      </c>
      <c r="S23" s="18">
        <v>0</v>
      </c>
      <c r="T23" s="18">
        <v>0</v>
      </c>
      <c r="U23" s="18">
        <v>0</v>
      </c>
      <c r="V23" s="18">
        <v>0</v>
      </c>
      <c r="W23" s="18">
        <v>0</v>
      </c>
      <c r="X23" s="18">
        <v>0</v>
      </c>
      <c r="Y23" s="18">
        <v>0</v>
      </c>
      <c r="Z23" s="18">
        <v>0</v>
      </c>
      <c r="AA23" s="18">
        <v>0</v>
      </c>
      <c r="AB23" s="18">
        <v>0</v>
      </c>
      <c r="AC23" s="18">
        <v>0</v>
      </c>
      <c r="AD23" s="18">
        <v>60</v>
      </c>
      <c r="AE23" s="18">
        <v>0</v>
      </c>
      <c r="AF23" s="18">
        <v>0</v>
      </c>
      <c r="AG23" s="18">
        <v>0</v>
      </c>
      <c r="AH23" s="18">
        <v>0</v>
      </c>
    </row>
    <row r="24" spans="1:34" ht="90" x14ac:dyDescent="0.25">
      <c r="A24" s="152" t="s">
        <v>276</v>
      </c>
      <c r="B24" s="148">
        <v>11</v>
      </c>
      <c r="C24" s="92">
        <v>21</v>
      </c>
      <c r="D24" s="89" t="s">
        <v>312</v>
      </c>
      <c r="E24" s="90" t="s">
        <v>158</v>
      </c>
      <c r="F24" s="94" t="s">
        <v>63</v>
      </c>
      <c r="G24" s="94" t="s">
        <v>80</v>
      </c>
      <c r="H24" s="94" t="s">
        <v>50</v>
      </c>
      <c r="I24" s="91">
        <v>8.1300000000000008</v>
      </c>
      <c r="J24" s="124">
        <v>72</v>
      </c>
      <c r="K24" s="41">
        <f t="shared" si="0"/>
        <v>60</v>
      </c>
      <c r="L24" s="42" t="str">
        <f t="shared" si="1"/>
        <v>OK</v>
      </c>
      <c r="M24" s="18">
        <v>0</v>
      </c>
      <c r="N24" s="18">
        <v>0</v>
      </c>
      <c r="O24" s="18">
        <v>0</v>
      </c>
      <c r="P24" s="18">
        <v>0</v>
      </c>
      <c r="Q24" s="18">
        <v>0</v>
      </c>
      <c r="R24" s="18">
        <v>0</v>
      </c>
      <c r="S24" s="18">
        <v>0</v>
      </c>
      <c r="T24" s="18">
        <v>0</v>
      </c>
      <c r="U24" s="18">
        <v>0</v>
      </c>
      <c r="V24" s="18">
        <v>0</v>
      </c>
      <c r="W24" s="18">
        <v>0</v>
      </c>
      <c r="X24" s="18">
        <v>0</v>
      </c>
      <c r="Y24" s="18">
        <v>0</v>
      </c>
      <c r="Z24" s="18">
        <v>0</v>
      </c>
      <c r="AA24" s="18">
        <v>12</v>
      </c>
      <c r="AB24" s="18">
        <v>0</v>
      </c>
      <c r="AC24" s="18">
        <v>0</v>
      </c>
      <c r="AD24" s="18">
        <v>0</v>
      </c>
      <c r="AE24" s="18">
        <v>0</v>
      </c>
      <c r="AF24" s="18">
        <v>0</v>
      </c>
      <c r="AG24" s="18">
        <v>0</v>
      </c>
      <c r="AH24" s="18">
        <v>0</v>
      </c>
    </row>
    <row r="25" spans="1:34" ht="270" x14ac:dyDescent="0.25">
      <c r="A25" s="152"/>
      <c r="B25" s="149"/>
      <c r="C25" s="88">
        <v>22</v>
      </c>
      <c r="D25" s="89" t="s">
        <v>313</v>
      </c>
      <c r="E25" s="90" t="s">
        <v>159</v>
      </c>
      <c r="F25" s="20" t="s">
        <v>30</v>
      </c>
      <c r="G25" s="20" t="s">
        <v>81</v>
      </c>
      <c r="H25" s="20" t="s">
        <v>50</v>
      </c>
      <c r="I25" s="91">
        <v>1.0900000000000001</v>
      </c>
      <c r="J25" s="124">
        <v>300</v>
      </c>
      <c r="K25" s="41">
        <f t="shared" si="0"/>
        <v>0</v>
      </c>
      <c r="L25" s="42" t="str">
        <f t="shared" si="1"/>
        <v>OK</v>
      </c>
      <c r="M25" s="18">
        <v>0</v>
      </c>
      <c r="N25" s="18">
        <v>0</v>
      </c>
      <c r="O25" s="18">
        <v>0</v>
      </c>
      <c r="P25" s="18">
        <v>100</v>
      </c>
      <c r="Q25" s="18">
        <v>0</v>
      </c>
      <c r="R25" s="18">
        <v>0</v>
      </c>
      <c r="S25" s="18">
        <v>0</v>
      </c>
      <c r="T25" s="18">
        <v>0</v>
      </c>
      <c r="U25" s="18">
        <v>0</v>
      </c>
      <c r="V25" s="18">
        <v>0</v>
      </c>
      <c r="W25" s="18">
        <v>0</v>
      </c>
      <c r="X25" s="18">
        <v>0</v>
      </c>
      <c r="Y25" s="18">
        <v>0</v>
      </c>
      <c r="Z25" s="18">
        <v>0</v>
      </c>
      <c r="AA25" s="18">
        <v>200</v>
      </c>
      <c r="AB25" s="18">
        <v>0</v>
      </c>
      <c r="AC25" s="18">
        <v>0</v>
      </c>
      <c r="AD25" s="18">
        <v>0</v>
      </c>
      <c r="AE25" s="18">
        <v>0</v>
      </c>
      <c r="AF25" s="18">
        <v>0</v>
      </c>
      <c r="AG25" s="18">
        <v>0</v>
      </c>
      <c r="AH25" s="18">
        <v>0</v>
      </c>
    </row>
    <row r="26" spans="1:34" ht="75" x14ac:dyDescent="0.25">
      <c r="A26" s="69" t="s">
        <v>277</v>
      </c>
      <c r="B26" s="87">
        <v>12</v>
      </c>
      <c r="C26" s="87">
        <v>23</v>
      </c>
      <c r="D26" s="98" t="s">
        <v>314</v>
      </c>
      <c r="E26" s="84" t="s">
        <v>160</v>
      </c>
      <c r="F26" s="85" t="s">
        <v>30</v>
      </c>
      <c r="G26" s="85" t="s">
        <v>82</v>
      </c>
      <c r="H26" s="85" t="s">
        <v>50</v>
      </c>
      <c r="I26" s="86">
        <v>6.61</v>
      </c>
      <c r="J26" s="124">
        <v>100</v>
      </c>
      <c r="K26" s="41">
        <f t="shared" si="0"/>
        <v>100</v>
      </c>
      <c r="L26" s="42" t="str">
        <f t="shared" si="1"/>
        <v>OK</v>
      </c>
      <c r="M26" s="18">
        <v>0</v>
      </c>
      <c r="N26" s="18">
        <v>0</v>
      </c>
      <c r="O26" s="18">
        <v>0</v>
      </c>
      <c r="P26" s="18">
        <v>0</v>
      </c>
      <c r="Q26" s="18">
        <v>0</v>
      </c>
      <c r="R26" s="18">
        <v>0</v>
      </c>
      <c r="S26" s="18">
        <v>0</v>
      </c>
      <c r="T26" s="18">
        <v>0</v>
      </c>
      <c r="U26" s="18">
        <v>0</v>
      </c>
      <c r="V26" s="18">
        <v>0</v>
      </c>
      <c r="W26" s="18">
        <v>0</v>
      </c>
      <c r="X26" s="18">
        <v>0</v>
      </c>
      <c r="Y26" s="18">
        <v>0</v>
      </c>
      <c r="Z26" s="18">
        <v>0</v>
      </c>
      <c r="AA26" s="18">
        <v>0</v>
      </c>
      <c r="AB26" s="18">
        <v>0</v>
      </c>
      <c r="AC26" s="18">
        <v>0</v>
      </c>
      <c r="AD26" s="18">
        <v>0</v>
      </c>
      <c r="AE26" s="18">
        <v>0</v>
      </c>
      <c r="AF26" s="18">
        <v>0</v>
      </c>
      <c r="AG26" s="18">
        <v>0</v>
      </c>
      <c r="AH26" s="18">
        <v>0</v>
      </c>
    </row>
    <row r="27" spans="1:34" ht="210" x14ac:dyDescent="0.25">
      <c r="A27" s="152" t="s">
        <v>276</v>
      </c>
      <c r="B27" s="148">
        <v>13</v>
      </c>
      <c r="C27" s="92">
        <v>24</v>
      </c>
      <c r="D27" s="89" t="s">
        <v>422</v>
      </c>
      <c r="E27" s="90" t="s">
        <v>161</v>
      </c>
      <c r="F27" s="20" t="s">
        <v>64</v>
      </c>
      <c r="G27" s="20" t="s">
        <v>83</v>
      </c>
      <c r="H27" s="20" t="s">
        <v>50</v>
      </c>
      <c r="I27" s="91">
        <v>2.79</v>
      </c>
      <c r="J27" s="124"/>
      <c r="K27" s="41">
        <f t="shared" si="0"/>
        <v>0</v>
      </c>
      <c r="L27" s="42" t="str">
        <f t="shared" si="1"/>
        <v>OK</v>
      </c>
      <c r="M27" s="18">
        <v>0</v>
      </c>
      <c r="N27" s="18">
        <v>0</v>
      </c>
      <c r="O27" s="18">
        <v>0</v>
      </c>
      <c r="P27" s="18">
        <v>0</v>
      </c>
      <c r="Q27" s="18">
        <v>0</v>
      </c>
      <c r="R27" s="18">
        <v>0</v>
      </c>
      <c r="S27" s="18">
        <v>0</v>
      </c>
      <c r="T27" s="18">
        <v>0</v>
      </c>
      <c r="U27" s="18">
        <v>0</v>
      </c>
      <c r="V27" s="18">
        <v>0</v>
      </c>
      <c r="W27" s="18">
        <v>0</v>
      </c>
      <c r="X27" s="18">
        <v>0</v>
      </c>
      <c r="Y27" s="18">
        <v>0</v>
      </c>
      <c r="Z27" s="18">
        <v>0</v>
      </c>
      <c r="AA27" s="18">
        <v>0</v>
      </c>
      <c r="AB27" s="18">
        <v>0</v>
      </c>
      <c r="AC27" s="18">
        <v>0</v>
      </c>
      <c r="AD27" s="18">
        <v>0</v>
      </c>
      <c r="AE27" s="18">
        <v>0</v>
      </c>
      <c r="AF27" s="18">
        <v>0</v>
      </c>
      <c r="AG27" s="18">
        <v>0</v>
      </c>
      <c r="AH27" s="18">
        <v>0</v>
      </c>
    </row>
    <row r="28" spans="1:34" ht="315" customHeight="1" x14ac:dyDescent="0.25">
      <c r="A28" s="152"/>
      <c r="B28" s="150"/>
      <c r="C28" s="88">
        <v>25</v>
      </c>
      <c r="D28" s="89" t="s">
        <v>423</v>
      </c>
      <c r="E28" s="90" t="s">
        <v>162</v>
      </c>
      <c r="F28" s="20" t="s">
        <v>32</v>
      </c>
      <c r="G28" s="20" t="s">
        <v>69</v>
      </c>
      <c r="H28" s="20" t="s">
        <v>50</v>
      </c>
      <c r="I28" s="91">
        <v>1.44</v>
      </c>
      <c r="J28" s="124">
        <v>400</v>
      </c>
      <c r="K28" s="41">
        <f t="shared" si="0"/>
        <v>40</v>
      </c>
      <c r="L28" s="42" t="str">
        <f t="shared" si="1"/>
        <v>OK</v>
      </c>
      <c r="M28" s="18">
        <v>0</v>
      </c>
      <c r="N28" s="18">
        <v>0</v>
      </c>
      <c r="O28" s="18">
        <v>0</v>
      </c>
      <c r="P28" s="18">
        <v>120</v>
      </c>
      <c r="Q28" s="18">
        <v>0</v>
      </c>
      <c r="R28" s="18">
        <v>0</v>
      </c>
      <c r="S28" s="18">
        <v>0</v>
      </c>
      <c r="T28" s="18">
        <v>0</v>
      </c>
      <c r="U28" s="18">
        <v>0</v>
      </c>
      <c r="V28" s="18">
        <v>0</v>
      </c>
      <c r="W28" s="18">
        <v>0</v>
      </c>
      <c r="X28" s="18">
        <v>0</v>
      </c>
      <c r="Y28" s="18">
        <v>0</v>
      </c>
      <c r="Z28" s="18">
        <v>0</v>
      </c>
      <c r="AA28" s="18">
        <v>240</v>
      </c>
      <c r="AB28" s="18">
        <v>0</v>
      </c>
      <c r="AC28" s="18">
        <v>0</v>
      </c>
      <c r="AD28" s="18">
        <v>0</v>
      </c>
      <c r="AE28" s="18">
        <v>0</v>
      </c>
      <c r="AF28" s="18">
        <v>0</v>
      </c>
      <c r="AG28" s="18">
        <v>0</v>
      </c>
      <c r="AH28" s="18">
        <v>0</v>
      </c>
    </row>
    <row r="29" spans="1:34" ht="45" x14ac:dyDescent="0.25">
      <c r="A29" s="153" t="s">
        <v>278</v>
      </c>
      <c r="B29" s="145">
        <v>14</v>
      </c>
      <c r="C29" s="87">
        <v>26</v>
      </c>
      <c r="D29" s="98" t="s">
        <v>315</v>
      </c>
      <c r="E29" s="84" t="s">
        <v>163</v>
      </c>
      <c r="F29" s="85" t="s">
        <v>30</v>
      </c>
      <c r="G29" s="85" t="s">
        <v>84</v>
      </c>
      <c r="H29" s="85" t="s">
        <v>50</v>
      </c>
      <c r="I29" s="86">
        <v>35.549999999999997</v>
      </c>
      <c r="J29" s="124"/>
      <c r="K29" s="41">
        <f t="shared" si="0"/>
        <v>0</v>
      </c>
      <c r="L29" s="42" t="str">
        <f t="shared" si="1"/>
        <v>OK</v>
      </c>
      <c r="M29" s="18">
        <v>0</v>
      </c>
      <c r="N29" s="18">
        <v>0</v>
      </c>
      <c r="O29" s="18">
        <v>0</v>
      </c>
      <c r="P29" s="18">
        <v>0</v>
      </c>
      <c r="Q29" s="18">
        <v>0</v>
      </c>
      <c r="R29" s="18">
        <v>0</v>
      </c>
      <c r="S29" s="18">
        <v>0</v>
      </c>
      <c r="T29" s="18">
        <v>0</v>
      </c>
      <c r="U29" s="18">
        <v>0</v>
      </c>
      <c r="V29" s="18">
        <v>0</v>
      </c>
      <c r="W29" s="18">
        <v>0</v>
      </c>
      <c r="X29" s="18">
        <v>0</v>
      </c>
      <c r="Y29" s="18">
        <v>0</v>
      </c>
      <c r="Z29" s="18">
        <v>0</v>
      </c>
      <c r="AA29" s="18">
        <v>0</v>
      </c>
      <c r="AB29" s="18">
        <v>0</v>
      </c>
      <c r="AC29" s="18">
        <v>0</v>
      </c>
      <c r="AD29" s="18">
        <v>0</v>
      </c>
      <c r="AE29" s="18">
        <v>0</v>
      </c>
      <c r="AF29" s="18">
        <v>0</v>
      </c>
      <c r="AG29" s="18">
        <v>0</v>
      </c>
      <c r="AH29" s="18">
        <v>0</v>
      </c>
    </row>
    <row r="30" spans="1:34" ht="45" x14ac:dyDescent="0.25">
      <c r="A30" s="153"/>
      <c r="B30" s="146"/>
      <c r="C30" s="87">
        <v>27</v>
      </c>
      <c r="D30" s="98" t="s">
        <v>316</v>
      </c>
      <c r="E30" s="84" t="s">
        <v>164</v>
      </c>
      <c r="F30" s="85" t="s">
        <v>30</v>
      </c>
      <c r="G30" s="85" t="s">
        <v>84</v>
      </c>
      <c r="H30" s="85" t="s">
        <v>50</v>
      </c>
      <c r="I30" s="86">
        <v>35.549999999999997</v>
      </c>
      <c r="J30" s="124"/>
      <c r="K30" s="41">
        <f t="shared" si="0"/>
        <v>0</v>
      </c>
      <c r="L30" s="42" t="str">
        <f t="shared" si="1"/>
        <v>OK</v>
      </c>
      <c r="M30" s="18">
        <v>0</v>
      </c>
      <c r="N30" s="18">
        <v>0</v>
      </c>
      <c r="O30" s="18">
        <v>0</v>
      </c>
      <c r="P30" s="18">
        <v>0</v>
      </c>
      <c r="Q30" s="18">
        <v>0</v>
      </c>
      <c r="R30" s="18">
        <v>0</v>
      </c>
      <c r="S30" s="18">
        <v>0</v>
      </c>
      <c r="T30" s="18">
        <v>0</v>
      </c>
      <c r="U30" s="18">
        <v>0</v>
      </c>
      <c r="V30" s="18">
        <v>0</v>
      </c>
      <c r="W30" s="18">
        <v>0</v>
      </c>
      <c r="X30" s="18">
        <v>0</v>
      </c>
      <c r="Y30" s="18">
        <v>0</v>
      </c>
      <c r="Z30" s="18">
        <v>0</v>
      </c>
      <c r="AA30" s="18">
        <v>0</v>
      </c>
      <c r="AB30" s="18">
        <v>0</v>
      </c>
      <c r="AC30" s="18">
        <v>0</v>
      </c>
      <c r="AD30" s="18">
        <v>0</v>
      </c>
      <c r="AE30" s="18">
        <v>0</v>
      </c>
      <c r="AF30" s="18">
        <v>0</v>
      </c>
      <c r="AG30" s="18">
        <v>0</v>
      </c>
      <c r="AH30" s="18">
        <v>0</v>
      </c>
    </row>
    <row r="31" spans="1:34" ht="45" x14ac:dyDescent="0.25">
      <c r="A31" s="153"/>
      <c r="B31" s="146"/>
      <c r="C31" s="82">
        <v>28</v>
      </c>
      <c r="D31" s="98" t="s">
        <v>317</v>
      </c>
      <c r="E31" s="84" t="s">
        <v>165</v>
      </c>
      <c r="F31" s="85" t="s">
        <v>30</v>
      </c>
      <c r="G31" s="85" t="s">
        <v>84</v>
      </c>
      <c r="H31" s="85" t="s">
        <v>50</v>
      </c>
      <c r="I31" s="86">
        <v>35.549999999999997</v>
      </c>
      <c r="J31" s="124"/>
      <c r="K31" s="41">
        <f t="shared" si="0"/>
        <v>0</v>
      </c>
      <c r="L31" s="42" t="str">
        <f t="shared" si="1"/>
        <v>OK</v>
      </c>
      <c r="M31" s="18">
        <v>0</v>
      </c>
      <c r="N31" s="18">
        <v>0</v>
      </c>
      <c r="O31" s="18">
        <v>0</v>
      </c>
      <c r="P31" s="18">
        <v>0</v>
      </c>
      <c r="Q31" s="18">
        <v>0</v>
      </c>
      <c r="R31" s="18">
        <v>0</v>
      </c>
      <c r="S31" s="18">
        <v>0</v>
      </c>
      <c r="T31" s="18">
        <v>0</v>
      </c>
      <c r="U31" s="18">
        <v>0</v>
      </c>
      <c r="V31" s="18">
        <v>0</v>
      </c>
      <c r="W31" s="18">
        <v>0</v>
      </c>
      <c r="X31" s="18">
        <v>0</v>
      </c>
      <c r="Y31" s="18">
        <v>0</v>
      </c>
      <c r="Z31" s="18">
        <v>0</v>
      </c>
      <c r="AA31" s="18">
        <v>0</v>
      </c>
      <c r="AB31" s="18">
        <v>0</v>
      </c>
      <c r="AC31" s="18">
        <v>0</v>
      </c>
      <c r="AD31" s="18">
        <v>0</v>
      </c>
      <c r="AE31" s="18">
        <v>0</v>
      </c>
      <c r="AF31" s="18">
        <v>0</v>
      </c>
      <c r="AG31" s="18">
        <v>0</v>
      </c>
      <c r="AH31" s="18">
        <v>0</v>
      </c>
    </row>
    <row r="32" spans="1:34" ht="30" x14ac:dyDescent="0.25">
      <c r="A32" s="153"/>
      <c r="B32" s="146"/>
      <c r="C32" s="87">
        <v>29</v>
      </c>
      <c r="D32" s="98" t="s">
        <v>318</v>
      </c>
      <c r="E32" s="84" t="s">
        <v>166</v>
      </c>
      <c r="F32" s="85" t="s">
        <v>30</v>
      </c>
      <c r="G32" s="85" t="s">
        <v>84</v>
      </c>
      <c r="H32" s="85" t="s">
        <v>50</v>
      </c>
      <c r="I32" s="86">
        <v>81.96</v>
      </c>
      <c r="J32" s="124"/>
      <c r="K32" s="41">
        <f t="shared" si="0"/>
        <v>0</v>
      </c>
      <c r="L32" s="42" t="str">
        <f t="shared" si="1"/>
        <v>OK</v>
      </c>
      <c r="M32" s="18">
        <v>0</v>
      </c>
      <c r="N32" s="18">
        <v>0</v>
      </c>
      <c r="O32" s="18">
        <v>0</v>
      </c>
      <c r="P32" s="18">
        <v>0</v>
      </c>
      <c r="Q32" s="18">
        <v>0</v>
      </c>
      <c r="R32" s="18">
        <v>0</v>
      </c>
      <c r="S32" s="18">
        <v>0</v>
      </c>
      <c r="T32" s="18">
        <v>0</v>
      </c>
      <c r="U32" s="18">
        <v>0</v>
      </c>
      <c r="V32" s="18">
        <v>0</v>
      </c>
      <c r="W32" s="18">
        <v>0</v>
      </c>
      <c r="X32" s="18">
        <v>0</v>
      </c>
      <c r="Y32" s="18">
        <v>0</v>
      </c>
      <c r="Z32" s="18">
        <v>0</v>
      </c>
      <c r="AA32" s="18">
        <v>0</v>
      </c>
      <c r="AB32" s="18">
        <v>0</v>
      </c>
      <c r="AC32" s="18">
        <v>0</v>
      </c>
      <c r="AD32" s="18">
        <v>0</v>
      </c>
      <c r="AE32" s="18">
        <v>0</v>
      </c>
      <c r="AF32" s="18">
        <v>0</v>
      </c>
      <c r="AG32" s="18">
        <v>0</v>
      </c>
      <c r="AH32" s="18">
        <v>0</v>
      </c>
    </row>
    <row r="33" spans="1:34" ht="45" x14ac:dyDescent="0.25">
      <c r="A33" s="153"/>
      <c r="B33" s="146"/>
      <c r="C33" s="87">
        <v>30</v>
      </c>
      <c r="D33" s="98" t="s">
        <v>319</v>
      </c>
      <c r="E33" s="84" t="s">
        <v>167</v>
      </c>
      <c r="F33" s="85" t="s">
        <v>30</v>
      </c>
      <c r="G33" s="85" t="s">
        <v>84</v>
      </c>
      <c r="H33" s="85" t="s">
        <v>50</v>
      </c>
      <c r="I33" s="86">
        <v>55.33</v>
      </c>
      <c r="J33" s="125"/>
      <c r="K33" s="41">
        <f t="shared" si="0"/>
        <v>0</v>
      </c>
      <c r="L33" s="42" t="str">
        <f t="shared" si="1"/>
        <v>OK</v>
      </c>
      <c r="M33" s="18">
        <v>0</v>
      </c>
      <c r="N33" s="18">
        <v>0</v>
      </c>
      <c r="O33" s="18">
        <v>0</v>
      </c>
      <c r="P33" s="18">
        <v>0</v>
      </c>
      <c r="Q33" s="18">
        <v>0</v>
      </c>
      <c r="R33" s="18">
        <v>0</v>
      </c>
      <c r="S33" s="18">
        <v>0</v>
      </c>
      <c r="T33" s="18">
        <v>0</v>
      </c>
      <c r="U33" s="18">
        <v>0</v>
      </c>
      <c r="V33" s="18">
        <v>0</v>
      </c>
      <c r="W33" s="18">
        <v>0</v>
      </c>
      <c r="X33" s="18">
        <v>0</v>
      </c>
      <c r="Y33" s="18">
        <v>0</v>
      </c>
      <c r="Z33" s="18">
        <v>0</v>
      </c>
      <c r="AA33" s="18">
        <v>0</v>
      </c>
      <c r="AB33" s="18">
        <v>0</v>
      </c>
      <c r="AC33" s="18">
        <v>0</v>
      </c>
      <c r="AD33" s="18">
        <v>0</v>
      </c>
      <c r="AE33" s="18">
        <v>0</v>
      </c>
      <c r="AF33" s="18">
        <v>0</v>
      </c>
      <c r="AG33" s="18">
        <v>0</v>
      </c>
      <c r="AH33" s="18">
        <v>0</v>
      </c>
    </row>
    <row r="34" spans="1:34" ht="45" x14ac:dyDescent="0.25">
      <c r="A34" s="153"/>
      <c r="B34" s="146"/>
      <c r="C34" s="82">
        <v>31</v>
      </c>
      <c r="D34" s="98" t="s">
        <v>320</v>
      </c>
      <c r="E34" s="84" t="s">
        <v>168</v>
      </c>
      <c r="F34" s="85" t="s">
        <v>30</v>
      </c>
      <c r="G34" s="85" t="s">
        <v>84</v>
      </c>
      <c r="H34" s="85" t="s">
        <v>50</v>
      </c>
      <c r="I34" s="86">
        <v>19.16</v>
      </c>
      <c r="J34" s="125"/>
      <c r="K34" s="41">
        <f t="shared" si="0"/>
        <v>0</v>
      </c>
      <c r="L34" s="42" t="str">
        <f t="shared" si="1"/>
        <v>OK</v>
      </c>
      <c r="M34" s="18">
        <v>0</v>
      </c>
      <c r="N34" s="18">
        <v>0</v>
      </c>
      <c r="O34" s="18">
        <v>0</v>
      </c>
      <c r="P34" s="18">
        <v>0</v>
      </c>
      <c r="Q34" s="18">
        <v>0</v>
      </c>
      <c r="R34" s="18">
        <v>0</v>
      </c>
      <c r="S34" s="18">
        <v>0</v>
      </c>
      <c r="T34" s="18">
        <v>0</v>
      </c>
      <c r="U34" s="18">
        <v>0</v>
      </c>
      <c r="V34" s="18">
        <v>0</v>
      </c>
      <c r="W34" s="18">
        <v>0</v>
      </c>
      <c r="X34" s="18">
        <v>0</v>
      </c>
      <c r="Y34" s="18">
        <v>0</v>
      </c>
      <c r="Z34" s="18">
        <v>0</v>
      </c>
      <c r="AA34" s="18">
        <v>0</v>
      </c>
      <c r="AB34" s="18">
        <v>0</v>
      </c>
      <c r="AC34" s="18">
        <v>0</v>
      </c>
      <c r="AD34" s="18">
        <v>0</v>
      </c>
      <c r="AE34" s="18">
        <v>0</v>
      </c>
      <c r="AF34" s="18">
        <v>0</v>
      </c>
      <c r="AG34" s="18">
        <v>0</v>
      </c>
      <c r="AH34" s="18">
        <v>0</v>
      </c>
    </row>
    <row r="35" spans="1:34" ht="30" x14ac:dyDescent="0.25">
      <c r="A35" s="153"/>
      <c r="B35" s="146"/>
      <c r="C35" s="87">
        <v>32</v>
      </c>
      <c r="D35" s="98" t="s">
        <v>433</v>
      </c>
      <c r="E35" s="84" t="s">
        <v>169</v>
      </c>
      <c r="F35" s="99" t="s">
        <v>30</v>
      </c>
      <c r="G35" s="85" t="s">
        <v>84</v>
      </c>
      <c r="H35" s="85" t="s">
        <v>50</v>
      </c>
      <c r="I35" s="86">
        <v>19.16</v>
      </c>
      <c r="J35" s="125"/>
      <c r="K35" s="41">
        <f t="shared" si="0"/>
        <v>0</v>
      </c>
      <c r="L35" s="42" t="str">
        <f t="shared" si="1"/>
        <v>OK</v>
      </c>
      <c r="M35" s="18">
        <v>0</v>
      </c>
      <c r="N35" s="18">
        <v>0</v>
      </c>
      <c r="O35" s="18">
        <v>0</v>
      </c>
      <c r="P35" s="18">
        <v>0</v>
      </c>
      <c r="Q35" s="18">
        <v>0</v>
      </c>
      <c r="R35" s="18">
        <v>0</v>
      </c>
      <c r="S35" s="18">
        <v>0</v>
      </c>
      <c r="T35" s="18">
        <v>0</v>
      </c>
      <c r="U35" s="18">
        <v>0</v>
      </c>
      <c r="V35" s="18">
        <v>0</v>
      </c>
      <c r="W35" s="18">
        <v>0</v>
      </c>
      <c r="X35" s="18">
        <v>0</v>
      </c>
      <c r="Y35" s="18">
        <v>0</v>
      </c>
      <c r="Z35" s="18">
        <v>0</v>
      </c>
      <c r="AA35" s="18">
        <v>0</v>
      </c>
      <c r="AB35" s="18">
        <v>0</v>
      </c>
      <c r="AC35" s="18">
        <v>0</v>
      </c>
      <c r="AD35" s="18">
        <v>0</v>
      </c>
      <c r="AE35" s="18">
        <v>0</v>
      </c>
      <c r="AF35" s="18">
        <v>0</v>
      </c>
      <c r="AG35" s="18">
        <v>0</v>
      </c>
      <c r="AH35" s="18">
        <v>0</v>
      </c>
    </row>
    <row r="36" spans="1:34" ht="45" x14ac:dyDescent="0.25">
      <c r="A36" s="153"/>
      <c r="B36" s="147"/>
      <c r="C36" s="87">
        <v>33</v>
      </c>
      <c r="D36" s="98" t="s">
        <v>321</v>
      </c>
      <c r="E36" s="84" t="s">
        <v>166</v>
      </c>
      <c r="F36" s="85" t="s">
        <v>30</v>
      </c>
      <c r="G36" s="85" t="s">
        <v>84</v>
      </c>
      <c r="H36" s="85" t="s">
        <v>50</v>
      </c>
      <c r="I36" s="86">
        <v>65.760000000000005</v>
      </c>
      <c r="J36" s="125"/>
      <c r="K36" s="41">
        <f t="shared" si="0"/>
        <v>0</v>
      </c>
      <c r="L36" s="42" t="str">
        <f t="shared" si="1"/>
        <v>OK</v>
      </c>
      <c r="M36" s="18">
        <v>0</v>
      </c>
      <c r="N36" s="18">
        <v>0</v>
      </c>
      <c r="O36" s="18">
        <v>0</v>
      </c>
      <c r="P36" s="18">
        <v>0</v>
      </c>
      <c r="Q36" s="18">
        <v>0</v>
      </c>
      <c r="R36" s="18">
        <v>0</v>
      </c>
      <c r="S36" s="18">
        <v>0</v>
      </c>
      <c r="T36" s="18">
        <v>0</v>
      </c>
      <c r="U36" s="18">
        <v>0</v>
      </c>
      <c r="V36" s="18">
        <v>0</v>
      </c>
      <c r="W36" s="18">
        <v>0</v>
      </c>
      <c r="X36" s="18">
        <v>0</v>
      </c>
      <c r="Y36" s="18">
        <v>0</v>
      </c>
      <c r="Z36" s="18">
        <v>0</v>
      </c>
      <c r="AA36" s="18">
        <v>0</v>
      </c>
      <c r="AB36" s="18">
        <v>0</v>
      </c>
      <c r="AC36" s="18">
        <v>0</v>
      </c>
      <c r="AD36" s="18">
        <v>0</v>
      </c>
      <c r="AE36" s="18">
        <v>0</v>
      </c>
      <c r="AF36" s="18">
        <v>0</v>
      </c>
      <c r="AG36" s="18">
        <v>0</v>
      </c>
      <c r="AH36" s="18">
        <v>0</v>
      </c>
    </row>
    <row r="37" spans="1:34" ht="60" x14ac:dyDescent="0.25">
      <c r="A37" s="152" t="s">
        <v>279</v>
      </c>
      <c r="B37" s="148">
        <v>15</v>
      </c>
      <c r="C37" s="88">
        <v>34</v>
      </c>
      <c r="D37" s="89" t="s">
        <v>322</v>
      </c>
      <c r="E37" s="90" t="s">
        <v>170</v>
      </c>
      <c r="F37" s="20" t="s">
        <v>30</v>
      </c>
      <c r="G37" s="20" t="s">
        <v>49</v>
      </c>
      <c r="H37" s="20" t="s">
        <v>50</v>
      </c>
      <c r="I37" s="91">
        <v>6.05</v>
      </c>
      <c r="J37" s="124"/>
      <c r="K37" s="41">
        <f t="shared" si="0"/>
        <v>0</v>
      </c>
      <c r="L37" s="42" t="str">
        <f t="shared" si="1"/>
        <v>OK</v>
      </c>
      <c r="M37" s="18">
        <v>0</v>
      </c>
      <c r="N37" s="18">
        <v>0</v>
      </c>
      <c r="O37" s="18">
        <v>0</v>
      </c>
      <c r="P37" s="18">
        <v>0</v>
      </c>
      <c r="Q37" s="18">
        <v>0</v>
      </c>
      <c r="R37" s="18">
        <v>0</v>
      </c>
      <c r="S37" s="18">
        <v>0</v>
      </c>
      <c r="T37" s="18">
        <v>0</v>
      </c>
      <c r="U37" s="18">
        <v>0</v>
      </c>
      <c r="V37" s="18">
        <v>0</v>
      </c>
      <c r="W37" s="18">
        <v>0</v>
      </c>
      <c r="X37" s="18">
        <v>0</v>
      </c>
      <c r="Y37" s="18">
        <v>0</v>
      </c>
      <c r="Z37" s="18">
        <v>0</v>
      </c>
      <c r="AA37" s="18">
        <v>0</v>
      </c>
      <c r="AB37" s="18">
        <v>0</v>
      </c>
      <c r="AC37" s="18">
        <v>0</v>
      </c>
      <c r="AD37" s="18">
        <v>0</v>
      </c>
      <c r="AE37" s="18">
        <v>0</v>
      </c>
      <c r="AF37" s="18">
        <v>0</v>
      </c>
      <c r="AG37" s="18">
        <v>0</v>
      </c>
      <c r="AH37" s="18">
        <v>0</v>
      </c>
    </row>
    <row r="38" spans="1:34" ht="45" x14ac:dyDescent="0.25">
      <c r="A38" s="152"/>
      <c r="B38" s="149"/>
      <c r="C38" s="92">
        <v>35</v>
      </c>
      <c r="D38" s="89" t="s">
        <v>323</v>
      </c>
      <c r="E38" s="90" t="s">
        <v>171</v>
      </c>
      <c r="F38" s="20" t="s">
        <v>30</v>
      </c>
      <c r="G38" s="20" t="s">
        <v>85</v>
      </c>
      <c r="H38" s="20" t="s">
        <v>50</v>
      </c>
      <c r="I38" s="91">
        <v>6.33</v>
      </c>
      <c r="J38" s="124"/>
      <c r="K38" s="41">
        <f t="shared" si="0"/>
        <v>0</v>
      </c>
      <c r="L38" s="42" t="str">
        <f t="shared" si="1"/>
        <v>OK</v>
      </c>
      <c r="M38" s="18">
        <v>0</v>
      </c>
      <c r="N38" s="18">
        <v>0</v>
      </c>
      <c r="O38" s="18">
        <v>0</v>
      </c>
      <c r="P38" s="18">
        <v>0</v>
      </c>
      <c r="Q38" s="18">
        <v>0</v>
      </c>
      <c r="R38" s="18">
        <v>0</v>
      </c>
      <c r="S38" s="18">
        <v>0</v>
      </c>
      <c r="T38" s="18">
        <v>0</v>
      </c>
      <c r="U38" s="18">
        <v>0</v>
      </c>
      <c r="V38" s="18">
        <v>0</v>
      </c>
      <c r="W38" s="18">
        <v>0</v>
      </c>
      <c r="X38" s="18">
        <v>0</v>
      </c>
      <c r="Y38" s="18">
        <v>0</v>
      </c>
      <c r="Z38" s="18">
        <v>0</v>
      </c>
      <c r="AA38" s="18">
        <v>0</v>
      </c>
      <c r="AB38" s="18">
        <v>0</v>
      </c>
      <c r="AC38" s="18">
        <v>0</v>
      </c>
      <c r="AD38" s="18">
        <v>0</v>
      </c>
      <c r="AE38" s="18">
        <v>0</v>
      </c>
      <c r="AF38" s="18">
        <v>0</v>
      </c>
      <c r="AG38" s="18">
        <v>0</v>
      </c>
      <c r="AH38" s="18">
        <v>0</v>
      </c>
    </row>
    <row r="39" spans="1:34" ht="30" x14ac:dyDescent="0.25">
      <c r="A39" s="152"/>
      <c r="B39" s="149"/>
      <c r="C39" s="92">
        <v>36</v>
      </c>
      <c r="D39" s="50" t="s">
        <v>324</v>
      </c>
      <c r="E39" s="90" t="s">
        <v>172</v>
      </c>
      <c r="F39" s="20" t="s">
        <v>30</v>
      </c>
      <c r="G39" s="20" t="s">
        <v>86</v>
      </c>
      <c r="H39" s="20" t="s">
        <v>50</v>
      </c>
      <c r="I39" s="91">
        <v>10.45</v>
      </c>
      <c r="J39" s="124"/>
      <c r="K39" s="41">
        <f t="shared" si="0"/>
        <v>0</v>
      </c>
      <c r="L39" s="42" t="str">
        <f t="shared" si="1"/>
        <v>OK</v>
      </c>
      <c r="M39" s="18">
        <v>0</v>
      </c>
      <c r="N39" s="18">
        <v>0</v>
      </c>
      <c r="O39" s="18">
        <v>0</v>
      </c>
      <c r="P39" s="18">
        <v>0</v>
      </c>
      <c r="Q39" s="18">
        <v>0</v>
      </c>
      <c r="R39" s="18">
        <v>0</v>
      </c>
      <c r="S39" s="18">
        <v>0</v>
      </c>
      <c r="T39" s="18">
        <v>0</v>
      </c>
      <c r="U39" s="18">
        <v>0</v>
      </c>
      <c r="V39" s="18">
        <v>0</v>
      </c>
      <c r="W39" s="18">
        <v>0</v>
      </c>
      <c r="X39" s="18">
        <v>0</v>
      </c>
      <c r="Y39" s="18">
        <v>0</v>
      </c>
      <c r="Z39" s="18">
        <v>0</v>
      </c>
      <c r="AA39" s="18">
        <v>0</v>
      </c>
      <c r="AB39" s="18">
        <v>0</v>
      </c>
      <c r="AC39" s="18">
        <v>0</v>
      </c>
      <c r="AD39" s="18">
        <v>0</v>
      </c>
      <c r="AE39" s="18">
        <v>0</v>
      </c>
      <c r="AF39" s="18">
        <v>0</v>
      </c>
      <c r="AG39" s="18">
        <v>0</v>
      </c>
      <c r="AH39" s="18">
        <v>0</v>
      </c>
    </row>
    <row r="40" spans="1:34" ht="45" x14ac:dyDescent="0.25">
      <c r="A40" s="152"/>
      <c r="B40" s="149"/>
      <c r="C40" s="88">
        <v>37</v>
      </c>
      <c r="D40" s="50" t="s">
        <v>325</v>
      </c>
      <c r="E40" s="90" t="s">
        <v>173</v>
      </c>
      <c r="F40" s="20" t="s">
        <v>30</v>
      </c>
      <c r="G40" s="20" t="s">
        <v>87</v>
      </c>
      <c r="H40" s="20" t="s">
        <v>50</v>
      </c>
      <c r="I40" s="91">
        <v>27.16</v>
      </c>
      <c r="J40" s="73"/>
      <c r="K40" s="41">
        <f t="shared" si="0"/>
        <v>0</v>
      </c>
      <c r="L40" s="42" t="str">
        <f t="shared" si="1"/>
        <v>OK</v>
      </c>
      <c r="M40" s="18">
        <v>0</v>
      </c>
      <c r="N40" s="18">
        <v>0</v>
      </c>
      <c r="O40" s="18">
        <v>0</v>
      </c>
      <c r="P40" s="18">
        <v>0</v>
      </c>
      <c r="Q40" s="18">
        <v>0</v>
      </c>
      <c r="R40" s="18">
        <v>0</v>
      </c>
      <c r="S40" s="18">
        <v>0</v>
      </c>
      <c r="T40" s="18">
        <v>0</v>
      </c>
      <c r="U40" s="18">
        <v>0</v>
      </c>
      <c r="V40" s="18">
        <v>0</v>
      </c>
      <c r="W40" s="18">
        <v>0</v>
      </c>
      <c r="X40" s="18">
        <v>0</v>
      </c>
      <c r="Y40" s="18">
        <v>0</v>
      </c>
      <c r="Z40" s="18">
        <v>0</v>
      </c>
      <c r="AA40" s="18">
        <v>0</v>
      </c>
      <c r="AB40" s="18">
        <v>0</v>
      </c>
      <c r="AC40" s="18">
        <v>0</v>
      </c>
      <c r="AD40" s="18">
        <v>0</v>
      </c>
      <c r="AE40" s="18">
        <v>0</v>
      </c>
      <c r="AF40" s="18">
        <v>0</v>
      </c>
      <c r="AG40" s="18">
        <v>0</v>
      </c>
      <c r="AH40" s="18">
        <v>0</v>
      </c>
    </row>
    <row r="41" spans="1:34" ht="75" x14ac:dyDescent="0.25">
      <c r="A41" s="152"/>
      <c r="B41" s="149"/>
      <c r="C41" s="92">
        <v>38</v>
      </c>
      <c r="D41" s="89" t="s">
        <v>326</v>
      </c>
      <c r="E41" s="90" t="s">
        <v>174</v>
      </c>
      <c r="F41" s="20" t="s">
        <v>30</v>
      </c>
      <c r="G41" s="20" t="s">
        <v>88</v>
      </c>
      <c r="H41" s="20" t="s">
        <v>50</v>
      </c>
      <c r="I41" s="91">
        <v>1.22</v>
      </c>
      <c r="J41" s="124"/>
      <c r="K41" s="41">
        <f t="shared" si="0"/>
        <v>0</v>
      </c>
      <c r="L41" s="42" t="str">
        <f t="shared" si="1"/>
        <v>OK</v>
      </c>
      <c r="M41" s="18">
        <v>0</v>
      </c>
      <c r="N41" s="18">
        <v>0</v>
      </c>
      <c r="O41" s="18">
        <v>0</v>
      </c>
      <c r="P41" s="18">
        <v>0</v>
      </c>
      <c r="Q41" s="18">
        <v>0</v>
      </c>
      <c r="R41" s="18">
        <v>0</v>
      </c>
      <c r="S41" s="18">
        <v>0</v>
      </c>
      <c r="T41" s="18">
        <v>0</v>
      </c>
      <c r="U41" s="18">
        <v>0</v>
      </c>
      <c r="V41" s="18">
        <v>0</v>
      </c>
      <c r="W41" s="18">
        <v>0</v>
      </c>
      <c r="X41" s="18">
        <v>0</v>
      </c>
      <c r="Y41" s="18">
        <v>0</v>
      </c>
      <c r="Z41" s="18">
        <v>0</v>
      </c>
      <c r="AA41" s="18">
        <v>0</v>
      </c>
      <c r="AB41" s="18">
        <v>0</v>
      </c>
      <c r="AC41" s="18">
        <v>0</v>
      </c>
      <c r="AD41" s="18">
        <v>0</v>
      </c>
      <c r="AE41" s="18">
        <v>0</v>
      </c>
      <c r="AF41" s="18">
        <v>0</v>
      </c>
      <c r="AG41" s="18">
        <v>0</v>
      </c>
      <c r="AH41" s="18">
        <v>0</v>
      </c>
    </row>
    <row r="42" spans="1:34" ht="90" x14ac:dyDescent="0.25">
      <c r="A42" s="152"/>
      <c r="B42" s="149"/>
      <c r="C42" s="92">
        <v>39</v>
      </c>
      <c r="D42" s="89" t="s">
        <v>327</v>
      </c>
      <c r="E42" s="90" t="s">
        <v>175</v>
      </c>
      <c r="F42" s="20" t="s">
        <v>60</v>
      </c>
      <c r="G42" s="20" t="s">
        <v>84</v>
      </c>
      <c r="H42" s="20" t="s">
        <v>50</v>
      </c>
      <c r="I42" s="91">
        <v>0.72</v>
      </c>
      <c r="J42" s="124">
        <v>300</v>
      </c>
      <c r="K42" s="41">
        <f t="shared" si="0"/>
        <v>0</v>
      </c>
      <c r="L42" s="42" t="str">
        <f t="shared" si="1"/>
        <v>OK</v>
      </c>
      <c r="M42" s="18">
        <v>0</v>
      </c>
      <c r="N42" s="18">
        <v>0</v>
      </c>
      <c r="O42" s="18">
        <v>0</v>
      </c>
      <c r="P42" s="18">
        <v>0</v>
      </c>
      <c r="Q42" s="18">
        <v>150</v>
      </c>
      <c r="R42" s="18">
        <v>0</v>
      </c>
      <c r="S42" s="18">
        <v>0</v>
      </c>
      <c r="T42" s="18">
        <v>0</v>
      </c>
      <c r="U42" s="18">
        <v>0</v>
      </c>
      <c r="V42" s="18">
        <v>0</v>
      </c>
      <c r="W42" s="18">
        <v>0</v>
      </c>
      <c r="X42" s="18">
        <v>0</v>
      </c>
      <c r="Y42" s="18">
        <v>0</v>
      </c>
      <c r="Z42" s="18">
        <v>0</v>
      </c>
      <c r="AA42" s="18">
        <v>0</v>
      </c>
      <c r="AB42" s="18">
        <v>0</v>
      </c>
      <c r="AC42" s="18">
        <v>150</v>
      </c>
      <c r="AD42" s="18">
        <v>0</v>
      </c>
      <c r="AE42" s="18">
        <v>0</v>
      </c>
      <c r="AF42" s="18">
        <v>0</v>
      </c>
      <c r="AG42" s="18">
        <v>0</v>
      </c>
      <c r="AH42" s="18">
        <v>0</v>
      </c>
    </row>
    <row r="43" spans="1:34" ht="60" x14ac:dyDescent="0.25">
      <c r="A43" s="152"/>
      <c r="B43" s="149"/>
      <c r="C43" s="88">
        <v>40</v>
      </c>
      <c r="D43" s="89" t="s">
        <v>328</v>
      </c>
      <c r="E43" s="90" t="s">
        <v>176</v>
      </c>
      <c r="F43" s="20" t="s">
        <v>33</v>
      </c>
      <c r="G43" s="20" t="s">
        <v>89</v>
      </c>
      <c r="H43" s="20" t="s">
        <v>50</v>
      </c>
      <c r="I43" s="91">
        <v>1.63</v>
      </c>
      <c r="J43" s="124"/>
      <c r="K43" s="41">
        <f t="shared" si="0"/>
        <v>0</v>
      </c>
      <c r="L43" s="42" t="str">
        <f t="shared" si="1"/>
        <v>OK</v>
      </c>
      <c r="M43" s="18">
        <v>0</v>
      </c>
      <c r="N43" s="18">
        <v>0</v>
      </c>
      <c r="O43" s="18">
        <v>0</v>
      </c>
      <c r="P43" s="18">
        <v>0</v>
      </c>
      <c r="Q43" s="18">
        <v>0</v>
      </c>
      <c r="R43" s="18">
        <v>0</v>
      </c>
      <c r="S43" s="18">
        <v>0</v>
      </c>
      <c r="T43" s="18">
        <v>0</v>
      </c>
      <c r="U43" s="18">
        <v>0</v>
      </c>
      <c r="V43" s="18">
        <v>0</v>
      </c>
      <c r="W43" s="18">
        <v>0</v>
      </c>
      <c r="X43" s="18">
        <v>0</v>
      </c>
      <c r="Y43" s="18">
        <v>0</v>
      </c>
      <c r="Z43" s="18">
        <v>0</v>
      </c>
      <c r="AA43" s="18">
        <v>0</v>
      </c>
      <c r="AB43" s="18">
        <v>0</v>
      </c>
      <c r="AC43" s="18">
        <v>0</v>
      </c>
      <c r="AD43" s="18">
        <v>0</v>
      </c>
      <c r="AE43" s="18">
        <v>0</v>
      </c>
      <c r="AF43" s="18">
        <v>0</v>
      </c>
      <c r="AG43" s="18">
        <v>0</v>
      </c>
      <c r="AH43" s="18">
        <v>0</v>
      </c>
    </row>
    <row r="44" spans="1:34" ht="60" x14ac:dyDescent="0.25">
      <c r="A44" s="152"/>
      <c r="B44" s="149"/>
      <c r="C44" s="88">
        <v>41</v>
      </c>
      <c r="D44" s="89" t="s">
        <v>329</v>
      </c>
      <c r="E44" s="90" t="s">
        <v>177</v>
      </c>
      <c r="F44" s="20" t="s">
        <v>31</v>
      </c>
      <c r="G44" s="20" t="s">
        <v>90</v>
      </c>
      <c r="H44" s="20" t="s">
        <v>51</v>
      </c>
      <c r="I44" s="91">
        <v>3.57</v>
      </c>
      <c r="J44" s="124">
        <v>250</v>
      </c>
      <c r="K44" s="41">
        <f t="shared" si="0"/>
        <v>50</v>
      </c>
      <c r="L44" s="42" t="str">
        <f t="shared" si="1"/>
        <v>OK</v>
      </c>
      <c r="M44" s="18">
        <v>0</v>
      </c>
      <c r="N44" s="18">
        <v>0</v>
      </c>
      <c r="O44" s="18">
        <v>0</v>
      </c>
      <c r="P44" s="18">
        <v>0</v>
      </c>
      <c r="Q44" s="18">
        <v>0</v>
      </c>
      <c r="R44" s="18">
        <v>0</v>
      </c>
      <c r="S44" s="18">
        <v>0</v>
      </c>
      <c r="T44" s="18">
        <v>0</v>
      </c>
      <c r="U44" s="18">
        <v>0</v>
      </c>
      <c r="V44" s="18">
        <v>0</v>
      </c>
      <c r="W44" s="18">
        <v>0</v>
      </c>
      <c r="X44" s="18">
        <v>0</v>
      </c>
      <c r="Y44" s="18">
        <v>0</v>
      </c>
      <c r="Z44" s="18">
        <v>0</v>
      </c>
      <c r="AA44" s="18">
        <v>0</v>
      </c>
      <c r="AB44" s="18">
        <v>0</v>
      </c>
      <c r="AC44" s="18">
        <v>200</v>
      </c>
      <c r="AD44" s="18">
        <v>0</v>
      </c>
      <c r="AE44" s="18">
        <v>0</v>
      </c>
      <c r="AF44" s="18">
        <v>0</v>
      </c>
      <c r="AG44" s="18">
        <v>0</v>
      </c>
      <c r="AH44" s="18">
        <v>0</v>
      </c>
    </row>
    <row r="45" spans="1:34" ht="30" x14ac:dyDescent="0.25">
      <c r="A45" s="152"/>
      <c r="B45" s="149"/>
      <c r="C45" s="88">
        <v>42</v>
      </c>
      <c r="D45" s="89" t="s">
        <v>330</v>
      </c>
      <c r="E45" s="90" t="s">
        <v>178</v>
      </c>
      <c r="F45" s="20" t="s">
        <v>31</v>
      </c>
      <c r="G45" s="20" t="s">
        <v>91</v>
      </c>
      <c r="H45" s="20" t="s">
        <v>51</v>
      </c>
      <c r="I45" s="91">
        <v>2.88</v>
      </c>
      <c r="J45" s="124">
        <v>100</v>
      </c>
      <c r="K45" s="41">
        <f t="shared" si="0"/>
        <v>80</v>
      </c>
      <c r="L45" s="42" t="str">
        <f t="shared" si="1"/>
        <v>OK</v>
      </c>
      <c r="M45" s="18">
        <v>0</v>
      </c>
      <c r="N45" s="18">
        <v>0</v>
      </c>
      <c r="O45" s="18">
        <v>0</v>
      </c>
      <c r="P45" s="18">
        <v>0</v>
      </c>
      <c r="Q45" s="18">
        <v>20</v>
      </c>
      <c r="R45" s="18">
        <v>0</v>
      </c>
      <c r="S45" s="18">
        <v>0</v>
      </c>
      <c r="T45" s="18">
        <v>0</v>
      </c>
      <c r="U45" s="18">
        <v>0</v>
      </c>
      <c r="V45" s="18">
        <v>0</v>
      </c>
      <c r="W45" s="18">
        <v>0</v>
      </c>
      <c r="X45" s="18">
        <v>0</v>
      </c>
      <c r="Y45" s="18">
        <v>0</v>
      </c>
      <c r="Z45" s="18">
        <v>0</v>
      </c>
      <c r="AA45" s="18">
        <v>0</v>
      </c>
      <c r="AB45" s="18">
        <v>0</v>
      </c>
      <c r="AC45" s="18">
        <v>0</v>
      </c>
      <c r="AD45" s="18">
        <v>0</v>
      </c>
      <c r="AE45" s="18">
        <v>0</v>
      </c>
      <c r="AF45" s="18">
        <v>0</v>
      </c>
      <c r="AG45" s="18">
        <v>0</v>
      </c>
      <c r="AH45" s="18">
        <v>0</v>
      </c>
    </row>
    <row r="46" spans="1:34" ht="30" x14ac:dyDescent="0.25">
      <c r="A46" s="152"/>
      <c r="B46" s="150"/>
      <c r="C46" s="92">
        <v>43</v>
      </c>
      <c r="D46" s="89" t="s">
        <v>331</v>
      </c>
      <c r="E46" s="90" t="s">
        <v>179</v>
      </c>
      <c r="F46" s="20" t="s">
        <v>60</v>
      </c>
      <c r="G46" s="20" t="s">
        <v>85</v>
      </c>
      <c r="H46" s="20" t="s">
        <v>50</v>
      </c>
      <c r="I46" s="91">
        <v>8.8000000000000007</v>
      </c>
      <c r="J46" s="124">
        <v>5</v>
      </c>
      <c r="K46" s="41">
        <f t="shared" si="0"/>
        <v>0</v>
      </c>
      <c r="L46" s="42" t="str">
        <f t="shared" si="1"/>
        <v>OK</v>
      </c>
      <c r="M46" s="18">
        <v>0</v>
      </c>
      <c r="N46" s="18">
        <v>0</v>
      </c>
      <c r="O46" s="18">
        <v>0</v>
      </c>
      <c r="P46" s="18">
        <v>0</v>
      </c>
      <c r="Q46" s="18">
        <v>5</v>
      </c>
      <c r="R46" s="18">
        <v>0</v>
      </c>
      <c r="S46" s="18">
        <v>0</v>
      </c>
      <c r="T46" s="18">
        <v>0</v>
      </c>
      <c r="U46" s="18">
        <v>0</v>
      </c>
      <c r="V46" s="18">
        <v>0</v>
      </c>
      <c r="W46" s="18">
        <v>0</v>
      </c>
      <c r="X46" s="18">
        <v>0</v>
      </c>
      <c r="Y46" s="18">
        <v>0</v>
      </c>
      <c r="Z46" s="18">
        <v>0</v>
      </c>
      <c r="AA46" s="18">
        <v>0</v>
      </c>
      <c r="AB46" s="18">
        <v>0</v>
      </c>
      <c r="AC46" s="18">
        <v>0</v>
      </c>
      <c r="AD46" s="18">
        <v>0</v>
      </c>
      <c r="AE46" s="18">
        <v>0</v>
      </c>
      <c r="AF46" s="18">
        <v>0</v>
      </c>
      <c r="AG46" s="18">
        <v>0</v>
      </c>
      <c r="AH46" s="18">
        <v>0</v>
      </c>
    </row>
    <row r="47" spans="1:34" ht="45" x14ac:dyDescent="0.25">
      <c r="A47" s="153" t="s">
        <v>280</v>
      </c>
      <c r="B47" s="154">
        <v>16</v>
      </c>
      <c r="C47" s="87">
        <v>44</v>
      </c>
      <c r="D47" s="83" t="s">
        <v>332</v>
      </c>
      <c r="E47" s="84" t="s">
        <v>180</v>
      </c>
      <c r="F47" s="97" t="s">
        <v>60</v>
      </c>
      <c r="G47" s="97" t="s">
        <v>92</v>
      </c>
      <c r="H47" s="97" t="s">
        <v>50</v>
      </c>
      <c r="I47" s="86">
        <v>21.85</v>
      </c>
      <c r="J47" s="124"/>
      <c r="K47" s="41">
        <f t="shared" si="0"/>
        <v>0</v>
      </c>
      <c r="L47" s="42" t="str">
        <f t="shared" si="1"/>
        <v>OK</v>
      </c>
      <c r="M47" s="18">
        <v>0</v>
      </c>
      <c r="N47" s="18">
        <v>0</v>
      </c>
      <c r="O47" s="18">
        <v>0</v>
      </c>
      <c r="P47" s="18">
        <v>0</v>
      </c>
      <c r="Q47" s="18">
        <v>0</v>
      </c>
      <c r="R47" s="18">
        <v>0</v>
      </c>
      <c r="S47" s="18">
        <v>0</v>
      </c>
      <c r="T47" s="18">
        <v>0</v>
      </c>
      <c r="U47" s="18">
        <v>0</v>
      </c>
      <c r="V47" s="18">
        <v>0</v>
      </c>
      <c r="W47" s="18">
        <v>0</v>
      </c>
      <c r="X47" s="18">
        <v>0</v>
      </c>
      <c r="Y47" s="18">
        <v>0</v>
      </c>
      <c r="Z47" s="18">
        <v>0</v>
      </c>
      <c r="AA47" s="18">
        <v>0</v>
      </c>
      <c r="AB47" s="18">
        <v>0</v>
      </c>
      <c r="AC47" s="18">
        <v>0</v>
      </c>
      <c r="AD47" s="18">
        <v>0</v>
      </c>
      <c r="AE47" s="18">
        <v>0</v>
      </c>
      <c r="AF47" s="18">
        <v>0</v>
      </c>
      <c r="AG47" s="18">
        <v>0</v>
      </c>
      <c r="AH47" s="18">
        <v>0</v>
      </c>
    </row>
    <row r="48" spans="1:34" ht="60" x14ac:dyDescent="0.25">
      <c r="A48" s="153"/>
      <c r="B48" s="155"/>
      <c r="C48" s="87">
        <v>45</v>
      </c>
      <c r="D48" s="83" t="s">
        <v>333</v>
      </c>
      <c r="E48" s="84" t="s">
        <v>181</v>
      </c>
      <c r="F48" s="85" t="s">
        <v>30</v>
      </c>
      <c r="G48" s="97" t="s">
        <v>92</v>
      </c>
      <c r="H48" s="85" t="s">
        <v>50</v>
      </c>
      <c r="I48" s="86">
        <v>1.76</v>
      </c>
      <c r="J48" s="124">
        <v>250</v>
      </c>
      <c r="K48" s="41">
        <f t="shared" si="0"/>
        <v>250</v>
      </c>
      <c r="L48" s="42" t="str">
        <f t="shared" si="1"/>
        <v>OK</v>
      </c>
      <c r="M48" s="18">
        <v>0</v>
      </c>
      <c r="N48" s="130">
        <v>0</v>
      </c>
      <c r="O48" s="18">
        <v>0</v>
      </c>
      <c r="P48" s="18">
        <v>0</v>
      </c>
      <c r="Q48" s="18">
        <v>0</v>
      </c>
      <c r="R48" s="18">
        <v>0</v>
      </c>
      <c r="S48" s="18">
        <v>0</v>
      </c>
      <c r="T48" s="18">
        <v>0</v>
      </c>
      <c r="U48" s="18">
        <v>0</v>
      </c>
      <c r="V48" s="18">
        <v>0</v>
      </c>
      <c r="W48" s="18">
        <v>0</v>
      </c>
      <c r="X48" s="18">
        <v>0</v>
      </c>
      <c r="Y48" s="18">
        <v>0</v>
      </c>
      <c r="Z48" s="18">
        <v>0</v>
      </c>
      <c r="AA48" s="18">
        <v>0</v>
      </c>
      <c r="AB48" s="18">
        <v>0</v>
      </c>
      <c r="AC48" s="18">
        <v>0</v>
      </c>
      <c r="AD48" s="18">
        <v>0</v>
      </c>
      <c r="AE48" s="18">
        <v>0</v>
      </c>
      <c r="AF48" s="18">
        <v>0</v>
      </c>
      <c r="AG48" s="18">
        <v>0</v>
      </c>
      <c r="AH48" s="18">
        <v>0</v>
      </c>
    </row>
    <row r="49" spans="1:34" ht="120" x14ac:dyDescent="0.25">
      <c r="A49" s="153"/>
      <c r="B49" s="155"/>
      <c r="C49" s="87">
        <v>46</v>
      </c>
      <c r="D49" s="83" t="s">
        <v>334</v>
      </c>
      <c r="E49" s="84" t="s">
        <v>182</v>
      </c>
      <c r="F49" s="85" t="s">
        <v>30</v>
      </c>
      <c r="G49" s="97" t="s">
        <v>92</v>
      </c>
      <c r="H49" s="85" t="s">
        <v>51</v>
      </c>
      <c r="I49" s="86">
        <v>2.54</v>
      </c>
      <c r="J49" s="124">
        <v>200</v>
      </c>
      <c r="K49" s="41">
        <f t="shared" si="0"/>
        <v>200</v>
      </c>
      <c r="L49" s="42" t="str">
        <f t="shared" si="1"/>
        <v>OK</v>
      </c>
      <c r="M49" s="18">
        <v>0</v>
      </c>
      <c r="N49" s="130">
        <v>0</v>
      </c>
      <c r="O49" s="18">
        <v>0</v>
      </c>
      <c r="P49" s="18">
        <v>0</v>
      </c>
      <c r="Q49" s="18">
        <v>0</v>
      </c>
      <c r="R49" s="18">
        <v>0</v>
      </c>
      <c r="S49" s="18">
        <v>0</v>
      </c>
      <c r="T49" s="18">
        <v>0</v>
      </c>
      <c r="U49" s="18">
        <v>0</v>
      </c>
      <c r="V49" s="18">
        <v>0</v>
      </c>
      <c r="W49" s="18">
        <v>0</v>
      </c>
      <c r="X49" s="18">
        <v>0</v>
      </c>
      <c r="Y49" s="18">
        <v>0</v>
      </c>
      <c r="Z49" s="18">
        <v>0</v>
      </c>
      <c r="AA49" s="18">
        <v>0</v>
      </c>
      <c r="AB49" s="18">
        <v>0</v>
      </c>
      <c r="AC49" s="18">
        <v>0</v>
      </c>
      <c r="AD49" s="18">
        <v>0</v>
      </c>
      <c r="AE49" s="18">
        <v>0</v>
      </c>
      <c r="AF49" s="18">
        <v>0</v>
      </c>
      <c r="AG49" s="18">
        <v>0</v>
      </c>
      <c r="AH49" s="18">
        <v>0</v>
      </c>
    </row>
    <row r="50" spans="1:34" ht="30" x14ac:dyDescent="0.25">
      <c r="A50" s="153"/>
      <c r="B50" s="155"/>
      <c r="C50" s="87">
        <v>47</v>
      </c>
      <c r="D50" s="98" t="s">
        <v>335</v>
      </c>
      <c r="E50" s="84" t="s">
        <v>183</v>
      </c>
      <c r="F50" s="85" t="s">
        <v>58</v>
      </c>
      <c r="G50" s="97" t="s">
        <v>93</v>
      </c>
      <c r="H50" s="85" t="s">
        <v>50</v>
      </c>
      <c r="I50" s="86">
        <v>3.4</v>
      </c>
      <c r="J50" s="124"/>
      <c r="K50" s="41">
        <f t="shared" si="0"/>
        <v>0</v>
      </c>
      <c r="L50" s="42" t="str">
        <f t="shared" si="1"/>
        <v>OK</v>
      </c>
      <c r="M50" s="18">
        <v>0</v>
      </c>
      <c r="N50" s="18">
        <v>0</v>
      </c>
      <c r="O50" s="18">
        <v>0</v>
      </c>
      <c r="P50" s="18">
        <v>0</v>
      </c>
      <c r="Q50" s="18">
        <v>0</v>
      </c>
      <c r="R50" s="18">
        <v>0</v>
      </c>
      <c r="S50" s="18">
        <v>0</v>
      </c>
      <c r="T50" s="18">
        <v>0</v>
      </c>
      <c r="U50" s="18">
        <v>0</v>
      </c>
      <c r="V50" s="18">
        <v>0</v>
      </c>
      <c r="W50" s="18">
        <v>0</v>
      </c>
      <c r="X50" s="18">
        <v>0</v>
      </c>
      <c r="Y50" s="18">
        <v>0</v>
      </c>
      <c r="Z50" s="18">
        <v>0</v>
      </c>
      <c r="AA50" s="18">
        <v>0</v>
      </c>
      <c r="AB50" s="18">
        <v>0</v>
      </c>
      <c r="AC50" s="18">
        <v>0</v>
      </c>
      <c r="AD50" s="18">
        <v>0</v>
      </c>
      <c r="AE50" s="18">
        <v>0</v>
      </c>
      <c r="AF50" s="18">
        <v>0</v>
      </c>
      <c r="AG50" s="18">
        <v>0</v>
      </c>
      <c r="AH50" s="18">
        <v>0</v>
      </c>
    </row>
    <row r="51" spans="1:34" ht="135" x14ac:dyDescent="0.25">
      <c r="A51" s="153"/>
      <c r="B51" s="155"/>
      <c r="C51" s="82">
        <v>48</v>
      </c>
      <c r="D51" s="83" t="s">
        <v>336</v>
      </c>
      <c r="E51" s="84" t="s">
        <v>184</v>
      </c>
      <c r="F51" s="97" t="s">
        <v>30</v>
      </c>
      <c r="G51" s="97" t="s">
        <v>92</v>
      </c>
      <c r="H51" s="97" t="s">
        <v>50</v>
      </c>
      <c r="I51" s="86">
        <v>4.4400000000000004</v>
      </c>
      <c r="J51" s="124"/>
      <c r="K51" s="41">
        <f t="shared" si="0"/>
        <v>0</v>
      </c>
      <c r="L51" s="42" t="str">
        <f t="shared" si="1"/>
        <v>OK</v>
      </c>
      <c r="M51" s="18">
        <v>0</v>
      </c>
      <c r="N51" s="18">
        <v>0</v>
      </c>
      <c r="O51" s="18">
        <v>0</v>
      </c>
      <c r="P51" s="18">
        <v>0</v>
      </c>
      <c r="Q51" s="18">
        <v>0</v>
      </c>
      <c r="R51" s="18">
        <v>0</v>
      </c>
      <c r="S51" s="18">
        <v>0</v>
      </c>
      <c r="T51" s="18">
        <v>0</v>
      </c>
      <c r="U51" s="18">
        <v>0</v>
      </c>
      <c r="V51" s="18">
        <v>0</v>
      </c>
      <c r="W51" s="18">
        <v>0</v>
      </c>
      <c r="X51" s="18">
        <v>0</v>
      </c>
      <c r="Y51" s="18">
        <v>0</v>
      </c>
      <c r="Z51" s="18">
        <v>0</v>
      </c>
      <c r="AA51" s="18">
        <v>0</v>
      </c>
      <c r="AB51" s="18">
        <v>0</v>
      </c>
      <c r="AC51" s="18">
        <v>0</v>
      </c>
      <c r="AD51" s="18">
        <v>0</v>
      </c>
      <c r="AE51" s="18">
        <v>0</v>
      </c>
      <c r="AF51" s="18">
        <v>0</v>
      </c>
      <c r="AG51" s="18">
        <v>0</v>
      </c>
      <c r="AH51" s="18">
        <v>0</v>
      </c>
    </row>
    <row r="52" spans="1:34" ht="60" x14ac:dyDescent="0.25">
      <c r="A52" s="153"/>
      <c r="B52" s="156"/>
      <c r="C52" s="87">
        <v>49</v>
      </c>
      <c r="D52" s="98" t="s">
        <v>337</v>
      </c>
      <c r="E52" s="84" t="s">
        <v>185</v>
      </c>
      <c r="F52" s="97" t="s">
        <v>30</v>
      </c>
      <c r="G52" s="97" t="s">
        <v>92</v>
      </c>
      <c r="H52" s="97" t="s">
        <v>50</v>
      </c>
      <c r="I52" s="86">
        <v>6.7</v>
      </c>
      <c r="J52" s="124">
        <v>100</v>
      </c>
      <c r="K52" s="41">
        <f t="shared" si="0"/>
        <v>100</v>
      </c>
      <c r="L52" s="42" t="str">
        <f t="shared" si="1"/>
        <v>OK</v>
      </c>
      <c r="M52" s="18">
        <v>0</v>
      </c>
      <c r="N52" s="18">
        <v>0</v>
      </c>
      <c r="O52" s="18">
        <v>0</v>
      </c>
      <c r="P52" s="18">
        <v>0</v>
      </c>
      <c r="Q52" s="18">
        <v>0</v>
      </c>
      <c r="R52" s="18">
        <v>0</v>
      </c>
      <c r="S52" s="18">
        <v>0</v>
      </c>
      <c r="T52" s="18">
        <v>0</v>
      </c>
      <c r="U52" s="18">
        <v>0</v>
      </c>
      <c r="V52" s="18">
        <v>0</v>
      </c>
      <c r="W52" s="18">
        <v>0</v>
      </c>
      <c r="X52" s="18">
        <v>0</v>
      </c>
      <c r="Y52" s="18">
        <v>0</v>
      </c>
      <c r="Z52" s="18">
        <v>0</v>
      </c>
      <c r="AA52" s="18">
        <v>0</v>
      </c>
      <c r="AB52" s="18">
        <v>0</v>
      </c>
      <c r="AC52" s="18">
        <v>0</v>
      </c>
      <c r="AD52" s="18">
        <v>0</v>
      </c>
      <c r="AE52" s="18">
        <v>0</v>
      </c>
      <c r="AF52" s="18">
        <v>0</v>
      </c>
      <c r="AG52" s="18">
        <v>0</v>
      </c>
      <c r="AH52" s="18">
        <v>0</v>
      </c>
    </row>
    <row r="53" spans="1:34" ht="105" x14ac:dyDescent="0.25">
      <c r="A53" s="152" t="s">
        <v>281</v>
      </c>
      <c r="B53" s="148">
        <v>17</v>
      </c>
      <c r="C53" s="92">
        <v>50</v>
      </c>
      <c r="D53" s="89" t="s">
        <v>338</v>
      </c>
      <c r="E53" s="90" t="s">
        <v>186</v>
      </c>
      <c r="F53" s="20" t="s">
        <v>30</v>
      </c>
      <c r="G53" s="20" t="s">
        <v>94</v>
      </c>
      <c r="H53" s="20" t="s">
        <v>51</v>
      </c>
      <c r="I53" s="91">
        <v>38.47</v>
      </c>
      <c r="J53" s="124"/>
      <c r="K53" s="41">
        <f t="shared" si="0"/>
        <v>0</v>
      </c>
      <c r="L53" s="42" t="str">
        <f t="shared" si="1"/>
        <v>OK</v>
      </c>
      <c r="M53" s="18">
        <v>0</v>
      </c>
      <c r="N53" s="18">
        <v>0</v>
      </c>
      <c r="O53" s="18">
        <v>0</v>
      </c>
      <c r="P53" s="18">
        <v>0</v>
      </c>
      <c r="Q53" s="18">
        <v>0</v>
      </c>
      <c r="R53" s="18">
        <v>0</v>
      </c>
      <c r="S53" s="18">
        <v>0</v>
      </c>
      <c r="T53" s="18">
        <v>0</v>
      </c>
      <c r="U53" s="18">
        <v>0</v>
      </c>
      <c r="V53" s="18">
        <v>0</v>
      </c>
      <c r="W53" s="18">
        <v>0</v>
      </c>
      <c r="X53" s="18">
        <v>0</v>
      </c>
      <c r="Y53" s="18">
        <v>0</v>
      </c>
      <c r="Z53" s="18">
        <v>0</v>
      </c>
      <c r="AA53" s="18">
        <v>0</v>
      </c>
      <c r="AB53" s="18">
        <v>0</v>
      </c>
      <c r="AC53" s="18">
        <v>0</v>
      </c>
      <c r="AD53" s="18">
        <v>0</v>
      </c>
      <c r="AE53" s="18">
        <v>0</v>
      </c>
      <c r="AF53" s="18">
        <v>0</v>
      </c>
      <c r="AG53" s="18">
        <v>0</v>
      </c>
      <c r="AH53" s="18">
        <v>0</v>
      </c>
    </row>
    <row r="54" spans="1:34" ht="105" x14ac:dyDescent="0.25">
      <c r="A54" s="152"/>
      <c r="B54" s="149"/>
      <c r="C54" s="92">
        <v>51</v>
      </c>
      <c r="D54" s="89" t="s">
        <v>339</v>
      </c>
      <c r="E54" s="90" t="s">
        <v>187</v>
      </c>
      <c r="F54" s="20" t="s">
        <v>30</v>
      </c>
      <c r="G54" s="20" t="s">
        <v>94</v>
      </c>
      <c r="H54" s="20" t="s">
        <v>51</v>
      </c>
      <c r="I54" s="91">
        <v>50.8</v>
      </c>
      <c r="J54" s="124">
        <v>40</v>
      </c>
      <c r="K54" s="41">
        <f t="shared" si="0"/>
        <v>15</v>
      </c>
      <c r="L54" s="42" t="str">
        <f t="shared" si="1"/>
        <v>OK</v>
      </c>
      <c r="M54" s="18">
        <v>0</v>
      </c>
      <c r="N54" s="18">
        <v>0</v>
      </c>
      <c r="O54" s="18">
        <v>0</v>
      </c>
      <c r="P54" s="18">
        <v>0</v>
      </c>
      <c r="Q54" s="18">
        <v>0</v>
      </c>
      <c r="R54" s="18">
        <v>0</v>
      </c>
      <c r="S54" s="18">
        <v>0</v>
      </c>
      <c r="T54" s="18">
        <v>0</v>
      </c>
      <c r="U54" s="18">
        <v>0</v>
      </c>
      <c r="V54" s="18">
        <v>15</v>
      </c>
      <c r="W54" s="18">
        <v>0</v>
      </c>
      <c r="X54" s="18">
        <v>0</v>
      </c>
      <c r="Y54" s="18">
        <v>0</v>
      </c>
      <c r="Z54" s="18">
        <v>0</v>
      </c>
      <c r="AA54" s="18">
        <v>0</v>
      </c>
      <c r="AB54" s="18">
        <v>0</v>
      </c>
      <c r="AC54" s="18">
        <v>0</v>
      </c>
      <c r="AD54" s="18">
        <v>0</v>
      </c>
      <c r="AE54" s="18">
        <v>0</v>
      </c>
      <c r="AF54" s="18">
        <v>0</v>
      </c>
      <c r="AG54" s="18">
        <v>10</v>
      </c>
      <c r="AH54" s="18">
        <v>0</v>
      </c>
    </row>
    <row r="55" spans="1:34" ht="60" x14ac:dyDescent="0.25">
      <c r="A55" s="152"/>
      <c r="B55" s="150"/>
      <c r="C55" s="88">
        <v>52</v>
      </c>
      <c r="D55" s="89" t="s">
        <v>340</v>
      </c>
      <c r="E55" s="90" t="s">
        <v>188</v>
      </c>
      <c r="F55" s="20" t="s">
        <v>30</v>
      </c>
      <c r="G55" s="20" t="s">
        <v>94</v>
      </c>
      <c r="H55" s="20" t="s">
        <v>51</v>
      </c>
      <c r="I55" s="91">
        <v>94.06</v>
      </c>
      <c r="J55" s="124">
        <v>40</v>
      </c>
      <c r="K55" s="41">
        <f t="shared" si="0"/>
        <v>40</v>
      </c>
      <c r="L55" s="42" t="str">
        <f t="shared" si="1"/>
        <v>OK</v>
      </c>
      <c r="M55" s="18">
        <v>0</v>
      </c>
      <c r="N55" s="18">
        <v>0</v>
      </c>
      <c r="O55" s="18">
        <v>0</v>
      </c>
      <c r="P55" s="18">
        <v>0</v>
      </c>
      <c r="Q55" s="18">
        <v>0</v>
      </c>
      <c r="R55" s="18">
        <v>0</v>
      </c>
      <c r="S55" s="18">
        <v>0</v>
      </c>
      <c r="T55" s="18">
        <v>0</v>
      </c>
      <c r="U55" s="18">
        <v>0</v>
      </c>
      <c r="V55" s="18">
        <v>0</v>
      </c>
      <c r="W55" s="18">
        <v>0</v>
      </c>
      <c r="X55" s="18">
        <v>0</v>
      </c>
      <c r="Y55" s="18">
        <v>0</v>
      </c>
      <c r="Z55" s="18">
        <v>0</v>
      </c>
      <c r="AA55" s="18">
        <v>0</v>
      </c>
      <c r="AB55" s="18">
        <v>0</v>
      </c>
      <c r="AC55" s="18">
        <v>0</v>
      </c>
      <c r="AD55" s="18">
        <v>0</v>
      </c>
      <c r="AE55" s="18">
        <v>0</v>
      </c>
      <c r="AF55" s="18">
        <v>0</v>
      </c>
      <c r="AG55" s="18">
        <v>0</v>
      </c>
      <c r="AH55" s="18">
        <v>0</v>
      </c>
    </row>
    <row r="56" spans="1:34" ht="300" x14ac:dyDescent="0.25">
      <c r="A56" s="153" t="s">
        <v>282</v>
      </c>
      <c r="B56" s="145">
        <v>18</v>
      </c>
      <c r="C56" s="87">
        <v>53</v>
      </c>
      <c r="D56" s="83" t="s">
        <v>425</v>
      </c>
      <c r="E56" s="84" t="s">
        <v>189</v>
      </c>
      <c r="F56" s="85" t="s">
        <v>32</v>
      </c>
      <c r="G56" s="85" t="s">
        <v>43</v>
      </c>
      <c r="H56" s="85" t="s">
        <v>50</v>
      </c>
      <c r="I56" s="86">
        <v>2.52</v>
      </c>
      <c r="J56" s="124"/>
      <c r="K56" s="41">
        <f t="shared" si="0"/>
        <v>0</v>
      </c>
      <c r="L56" s="42" t="str">
        <f t="shared" si="1"/>
        <v>OK</v>
      </c>
      <c r="M56" s="18">
        <v>0</v>
      </c>
      <c r="N56" s="18">
        <v>0</v>
      </c>
      <c r="O56" s="18">
        <v>0</v>
      </c>
      <c r="P56" s="18">
        <v>0</v>
      </c>
      <c r="Q56" s="18">
        <v>0</v>
      </c>
      <c r="R56" s="18">
        <v>0</v>
      </c>
      <c r="S56" s="18">
        <v>0</v>
      </c>
      <c r="T56" s="18">
        <v>0</v>
      </c>
      <c r="U56" s="18">
        <v>0</v>
      </c>
      <c r="V56" s="18">
        <v>0</v>
      </c>
      <c r="W56" s="18">
        <v>0</v>
      </c>
      <c r="X56" s="18">
        <v>0</v>
      </c>
      <c r="Y56" s="18">
        <v>0</v>
      </c>
      <c r="Z56" s="18">
        <v>0</v>
      </c>
      <c r="AA56" s="18">
        <v>0</v>
      </c>
      <c r="AB56" s="18">
        <v>0</v>
      </c>
      <c r="AC56" s="18">
        <v>0</v>
      </c>
      <c r="AD56" s="18">
        <v>0</v>
      </c>
      <c r="AE56" s="18">
        <v>0</v>
      </c>
      <c r="AF56" s="18">
        <v>0</v>
      </c>
      <c r="AG56" s="18">
        <v>0</v>
      </c>
      <c r="AH56" s="18">
        <v>0</v>
      </c>
    </row>
    <row r="57" spans="1:34" ht="315" x14ac:dyDescent="0.25">
      <c r="A57" s="153"/>
      <c r="B57" s="146"/>
      <c r="C57" s="87">
        <v>54</v>
      </c>
      <c r="D57" s="83" t="s">
        <v>341</v>
      </c>
      <c r="E57" s="84" t="s">
        <v>190</v>
      </c>
      <c r="F57" s="85" t="s">
        <v>32</v>
      </c>
      <c r="G57" s="85" t="s">
        <v>43</v>
      </c>
      <c r="H57" s="85" t="s">
        <v>50</v>
      </c>
      <c r="I57" s="86">
        <v>2.58</v>
      </c>
      <c r="J57" s="124"/>
      <c r="K57" s="41">
        <f t="shared" si="0"/>
        <v>0</v>
      </c>
      <c r="L57" s="42" t="str">
        <f t="shared" si="1"/>
        <v>OK</v>
      </c>
      <c r="M57" s="18">
        <v>0</v>
      </c>
      <c r="N57" s="18">
        <v>0</v>
      </c>
      <c r="O57" s="18">
        <v>0</v>
      </c>
      <c r="P57" s="18">
        <v>0</v>
      </c>
      <c r="Q57" s="18">
        <v>0</v>
      </c>
      <c r="R57" s="18">
        <v>0</v>
      </c>
      <c r="S57" s="18">
        <v>0</v>
      </c>
      <c r="T57" s="18">
        <v>0</v>
      </c>
      <c r="U57" s="18">
        <v>0</v>
      </c>
      <c r="V57" s="18">
        <v>0</v>
      </c>
      <c r="W57" s="18">
        <v>0</v>
      </c>
      <c r="X57" s="18">
        <v>0</v>
      </c>
      <c r="Y57" s="18">
        <v>0</v>
      </c>
      <c r="Z57" s="18">
        <v>0</v>
      </c>
      <c r="AA57" s="18">
        <v>0</v>
      </c>
      <c r="AB57" s="18">
        <v>0</v>
      </c>
      <c r="AC57" s="18">
        <v>0</v>
      </c>
      <c r="AD57" s="18">
        <v>0</v>
      </c>
      <c r="AE57" s="18">
        <v>0</v>
      </c>
      <c r="AF57" s="18">
        <v>0</v>
      </c>
      <c r="AG57" s="18">
        <v>0</v>
      </c>
      <c r="AH57" s="18">
        <v>0</v>
      </c>
    </row>
    <row r="58" spans="1:34" ht="255" x14ac:dyDescent="0.25">
      <c r="A58" s="153"/>
      <c r="B58" s="146"/>
      <c r="C58" s="87">
        <v>55</v>
      </c>
      <c r="D58" s="83" t="s">
        <v>342</v>
      </c>
      <c r="E58" s="84" t="s">
        <v>191</v>
      </c>
      <c r="F58" s="85" t="s">
        <v>30</v>
      </c>
      <c r="G58" s="85" t="s">
        <v>45</v>
      </c>
      <c r="H58" s="85" t="s">
        <v>95</v>
      </c>
      <c r="I58" s="86">
        <v>3.31</v>
      </c>
      <c r="J58" s="124"/>
      <c r="K58" s="41">
        <f t="shared" si="0"/>
        <v>0</v>
      </c>
      <c r="L58" s="42" t="str">
        <f t="shared" si="1"/>
        <v>OK</v>
      </c>
      <c r="M58" s="18">
        <v>0</v>
      </c>
      <c r="N58" s="18">
        <v>0</v>
      </c>
      <c r="O58" s="18">
        <v>0</v>
      </c>
      <c r="P58" s="18">
        <v>0</v>
      </c>
      <c r="Q58" s="18">
        <v>0</v>
      </c>
      <c r="R58" s="18">
        <v>0</v>
      </c>
      <c r="S58" s="18">
        <v>0</v>
      </c>
      <c r="T58" s="18">
        <v>0</v>
      </c>
      <c r="U58" s="18">
        <v>0</v>
      </c>
      <c r="V58" s="18">
        <v>0</v>
      </c>
      <c r="W58" s="18">
        <v>0</v>
      </c>
      <c r="X58" s="18">
        <v>0</v>
      </c>
      <c r="Y58" s="18">
        <v>0</v>
      </c>
      <c r="Z58" s="18">
        <v>0</v>
      </c>
      <c r="AA58" s="18">
        <v>0</v>
      </c>
      <c r="AB58" s="18">
        <v>0</v>
      </c>
      <c r="AC58" s="18">
        <v>0</v>
      </c>
      <c r="AD58" s="18">
        <v>0</v>
      </c>
      <c r="AE58" s="18">
        <v>0</v>
      </c>
      <c r="AF58" s="18">
        <v>0</v>
      </c>
      <c r="AG58" s="18">
        <v>0</v>
      </c>
      <c r="AH58" s="18">
        <v>0</v>
      </c>
    </row>
    <row r="59" spans="1:34" ht="105" x14ac:dyDescent="0.25">
      <c r="A59" s="153"/>
      <c r="B59" s="147"/>
      <c r="C59" s="87">
        <v>56</v>
      </c>
      <c r="D59" s="83" t="s">
        <v>343</v>
      </c>
      <c r="E59" s="84" t="s">
        <v>192</v>
      </c>
      <c r="F59" s="97" t="s">
        <v>60</v>
      </c>
      <c r="G59" s="97" t="s">
        <v>96</v>
      </c>
      <c r="H59" s="97" t="s">
        <v>50</v>
      </c>
      <c r="I59" s="86">
        <v>5.7</v>
      </c>
      <c r="J59" s="124"/>
      <c r="K59" s="41">
        <f t="shared" si="0"/>
        <v>0</v>
      </c>
      <c r="L59" s="42" t="str">
        <f t="shared" si="1"/>
        <v>OK</v>
      </c>
      <c r="M59" s="18">
        <v>0</v>
      </c>
      <c r="N59" s="18">
        <v>0</v>
      </c>
      <c r="O59" s="18">
        <v>0</v>
      </c>
      <c r="P59" s="18">
        <v>0</v>
      </c>
      <c r="Q59" s="18">
        <v>0</v>
      </c>
      <c r="R59" s="18">
        <v>0</v>
      </c>
      <c r="S59" s="18">
        <v>0</v>
      </c>
      <c r="T59" s="18">
        <v>0</v>
      </c>
      <c r="U59" s="18">
        <v>0</v>
      </c>
      <c r="V59" s="18">
        <v>0</v>
      </c>
      <c r="W59" s="18">
        <v>0</v>
      </c>
      <c r="X59" s="18">
        <v>0</v>
      </c>
      <c r="Y59" s="18">
        <v>0</v>
      </c>
      <c r="Z59" s="18">
        <v>0</v>
      </c>
      <c r="AA59" s="18">
        <v>0</v>
      </c>
      <c r="AB59" s="18">
        <v>0</v>
      </c>
      <c r="AC59" s="18">
        <v>0</v>
      </c>
      <c r="AD59" s="18">
        <v>0</v>
      </c>
      <c r="AE59" s="18">
        <v>0</v>
      </c>
      <c r="AF59" s="18">
        <v>0</v>
      </c>
      <c r="AG59" s="18">
        <v>0</v>
      </c>
      <c r="AH59" s="18">
        <v>0</v>
      </c>
    </row>
    <row r="60" spans="1:34" ht="45" x14ac:dyDescent="0.25">
      <c r="A60" s="152" t="s">
        <v>283</v>
      </c>
      <c r="B60" s="148">
        <v>19</v>
      </c>
      <c r="C60" s="88">
        <v>57</v>
      </c>
      <c r="D60" s="50" t="s">
        <v>344</v>
      </c>
      <c r="E60" s="90" t="s">
        <v>193</v>
      </c>
      <c r="F60" s="94" t="s">
        <v>60</v>
      </c>
      <c r="G60" s="94" t="s">
        <v>97</v>
      </c>
      <c r="H60" s="94" t="s">
        <v>50</v>
      </c>
      <c r="I60" s="91">
        <v>23</v>
      </c>
      <c r="J60" s="124">
        <v>30</v>
      </c>
      <c r="K60" s="41">
        <f t="shared" si="0"/>
        <v>20</v>
      </c>
      <c r="L60" s="42" t="str">
        <f t="shared" si="1"/>
        <v>OK</v>
      </c>
      <c r="M60" s="18">
        <v>0</v>
      </c>
      <c r="N60" s="18">
        <v>0</v>
      </c>
      <c r="O60" s="18">
        <v>0</v>
      </c>
      <c r="P60" s="18">
        <v>0</v>
      </c>
      <c r="Q60" s="18">
        <v>0</v>
      </c>
      <c r="R60" s="18">
        <v>0</v>
      </c>
      <c r="S60" s="18">
        <v>0</v>
      </c>
      <c r="T60" s="18">
        <v>0</v>
      </c>
      <c r="U60" s="18">
        <v>0</v>
      </c>
      <c r="V60" s="18">
        <v>0</v>
      </c>
      <c r="W60" s="18">
        <v>10</v>
      </c>
      <c r="X60" s="18">
        <v>0</v>
      </c>
      <c r="Y60" s="18">
        <v>0</v>
      </c>
      <c r="Z60" s="18">
        <v>0</v>
      </c>
      <c r="AA60" s="18">
        <v>0</v>
      </c>
      <c r="AB60" s="18">
        <v>0</v>
      </c>
      <c r="AC60" s="18">
        <v>0</v>
      </c>
      <c r="AD60" s="18">
        <v>0</v>
      </c>
      <c r="AE60" s="18">
        <v>0</v>
      </c>
      <c r="AF60" s="18">
        <v>0</v>
      </c>
      <c r="AG60" s="18">
        <v>0</v>
      </c>
      <c r="AH60" s="18">
        <v>0</v>
      </c>
    </row>
    <row r="61" spans="1:34" ht="30" x14ac:dyDescent="0.25">
      <c r="A61" s="152"/>
      <c r="B61" s="149"/>
      <c r="C61" s="92">
        <v>58</v>
      </c>
      <c r="D61" s="50" t="s">
        <v>345</v>
      </c>
      <c r="E61" s="90" t="s">
        <v>194</v>
      </c>
      <c r="F61" s="94" t="s">
        <v>60</v>
      </c>
      <c r="G61" s="94" t="s">
        <v>98</v>
      </c>
      <c r="H61" s="94" t="s">
        <v>50</v>
      </c>
      <c r="I61" s="91">
        <v>42.6</v>
      </c>
      <c r="J61" s="124"/>
      <c r="K61" s="41">
        <f t="shared" si="0"/>
        <v>0</v>
      </c>
      <c r="L61" s="42" t="str">
        <f t="shared" si="1"/>
        <v>OK</v>
      </c>
      <c r="M61" s="18">
        <v>0</v>
      </c>
      <c r="N61" s="18">
        <v>0</v>
      </c>
      <c r="O61" s="18">
        <v>0</v>
      </c>
      <c r="P61" s="18">
        <v>0</v>
      </c>
      <c r="Q61" s="18">
        <v>0</v>
      </c>
      <c r="R61" s="18">
        <v>0</v>
      </c>
      <c r="S61" s="18">
        <v>0</v>
      </c>
      <c r="T61" s="18">
        <v>0</v>
      </c>
      <c r="U61" s="18">
        <v>0</v>
      </c>
      <c r="V61" s="18">
        <v>0</v>
      </c>
      <c r="W61" s="18">
        <v>0</v>
      </c>
      <c r="X61" s="18">
        <v>0</v>
      </c>
      <c r="Y61" s="18">
        <v>0</v>
      </c>
      <c r="Z61" s="18">
        <v>0</v>
      </c>
      <c r="AA61" s="18">
        <v>0</v>
      </c>
      <c r="AB61" s="18">
        <v>0</v>
      </c>
      <c r="AC61" s="18">
        <v>0</v>
      </c>
      <c r="AD61" s="18">
        <v>0</v>
      </c>
      <c r="AE61" s="18">
        <v>0</v>
      </c>
      <c r="AF61" s="18">
        <v>0</v>
      </c>
      <c r="AG61" s="18">
        <v>0</v>
      </c>
      <c r="AH61" s="18">
        <v>0</v>
      </c>
    </row>
    <row r="62" spans="1:34" ht="45" x14ac:dyDescent="0.25">
      <c r="A62" s="152"/>
      <c r="B62" s="149"/>
      <c r="C62" s="92">
        <v>59</v>
      </c>
      <c r="D62" s="50" t="s">
        <v>346</v>
      </c>
      <c r="E62" s="90" t="s">
        <v>195</v>
      </c>
      <c r="F62" s="94" t="s">
        <v>60</v>
      </c>
      <c r="G62" s="94" t="s">
        <v>99</v>
      </c>
      <c r="H62" s="94" t="s">
        <v>50</v>
      </c>
      <c r="I62" s="91">
        <v>16.5</v>
      </c>
      <c r="J62" s="124">
        <v>50</v>
      </c>
      <c r="K62" s="41">
        <f t="shared" si="0"/>
        <v>35</v>
      </c>
      <c r="L62" s="42" t="str">
        <f t="shared" si="1"/>
        <v>OK</v>
      </c>
      <c r="M62" s="18">
        <v>0</v>
      </c>
      <c r="N62" s="18">
        <v>0</v>
      </c>
      <c r="O62" s="18">
        <v>0</v>
      </c>
      <c r="P62" s="18">
        <v>0</v>
      </c>
      <c r="Q62" s="18">
        <v>0</v>
      </c>
      <c r="R62" s="18">
        <v>0</v>
      </c>
      <c r="S62" s="18">
        <v>0</v>
      </c>
      <c r="T62" s="18">
        <v>0</v>
      </c>
      <c r="U62" s="18">
        <v>0</v>
      </c>
      <c r="V62" s="18">
        <v>0</v>
      </c>
      <c r="W62" s="18">
        <v>15</v>
      </c>
      <c r="X62" s="18">
        <v>0</v>
      </c>
      <c r="Y62" s="18">
        <v>0</v>
      </c>
      <c r="Z62" s="18">
        <v>0</v>
      </c>
      <c r="AA62" s="18">
        <v>0</v>
      </c>
      <c r="AB62" s="18">
        <v>0</v>
      </c>
      <c r="AC62" s="18">
        <v>0</v>
      </c>
      <c r="AD62" s="18">
        <v>0</v>
      </c>
      <c r="AE62" s="18">
        <v>0</v>
      </c>
      <c r="AF62" s="18">
        <v>0</v>
      </c>
      <c r="AG62" s="18">
        <v>0</v>
      </c>
      <c r="AH62" s="18">
        <v>0</v>
      </c>
    </row>
    <row r="63" spans="1:34" ht="30" x14ac:dyDescent="0.25">
      <c r="A63" s="152"/>
      <c r="B63" s="150"/>
      <c r="C63" s="88">
        <v>60</v>
      </c>
      <c r="D63" s="50" t="s">
        <v>347</v>
      </c>
      <c r="E63" s="90" t="s">
        <v>196</v>
      </c>
      <c r="F63" s="94" t="s">
        <v>60</v>
      </c>
      <c r="G63" s="94" t="s">
        <v>97</v>
      </c>
      <c r="H63" s="94" t="s">
        <v>50</v>
      </c>
      <c r="I63" s="91">
        <v>52.84</v>
      </c>
      <c r="J63" s="124">
        <v>30</v>
      </c>
      <c r="K63" s="41">
        <f t="shared" si="0"/>
        <v>25</v>
      </c>
      <c r="L63" s="42" t="str">
        <f t="shared" si="1"/>
        <v>OK</v>
      </c>
      <c r="M63" s="18">
        <v>0</v>
      </c>
      <c r="N63" s="18">
        <v>0</v>
      </c>
      <c r="O63" s="18">
        <v>0</v>
      </c>
      <c r="P63" s="18">
        <v>0</v>
      </c>
      <c r="Q63" s="18">
        <v>0</v>
      </c>
      <c r="R63" s="18">
        <v>0</v>
      </c>
      <c r="S63" s="18">
        <v>0</v>
      </c>
      <c r="T63" s="18">
        <v>0</v>
      </c>
      <c r="U63" s="18">
        <v>0</v>
      </c>
      <c r="V63" s="18">
        <v>0</v>
      </c>
      <c r="W63" s="18">
        <v>5</v>
      </c>
      <c r="X63" s="18">
        <v>0</v>
      </c>
      <c r="Y63" s="18">
        <v>0</v>
      </c>
      <c r="Z63" s="18">
        <v>0</v>
      </c>
      <c r="AA63" s="18">
        <v>0</v>
      </c>
      <c r="AB63" s="18">
        <v>0</v>
      </c>
      <c r="AC63" s="18">
        <v>0</v>
      </c>
      <c r="AD63" s="18">
        <v>0</v>
      </c>
      <c r="AE63" s="18">
        <v>0</v>
      </c>
      <c r="AF63" s="18">
        <v>0</v>
      </c>
      <c r="AG63" s="18">
        <v>0</v>
      </c>
      <c r="AH63" s="18">
        <v>0</v>
      </c>
    </row>
    <row r="64" spans="1:34" ht="30" x14ac:dyDescent="0.25">
      <c r="A64" s="153" t="s">
        <v>283</v>
      </c>
      <c r="B64" s="145">
        <v>20</v>
      </c>
      <c r="C64" s="87">
        <v>61</v>
      </c>
      <c r="D64" s="98" t="s">
        <v>348</v>
      </c>
      <c r="E64" s="84" t="s">
        <v>197</v>
      </c>
      <c r="F64" s="97" t="s">
        <v>60</v>
      </c>
      <c r="G64" s="97" t="s">
        <v>98</v>
      </c>
      <c r="H64" s="97" t="s">
        <v>50</v>
      </c>
      <c r="I64" s="86">
        <v>110</v>
      </c>
      <c r="J64" s="124"/>
      <c r="K64" s="41">
        <f t="shared" si="0"/>
        <v>0</v>
      </c>
      <c r="L64" s="42" t="str">
        <f t="shared" si="1"/>
        <v>OK</v>
      </c>
      <c r="M64" s="18">
        <v>0</v>
      </c>
      <c r="N64" s="18">
        <v>0</v>
      </c>
      <c r="O64" s="18">
        <v>0</v>
      </c>
      <c r="P64" s="18">
        <v>0</v>
      </c>
      <c r="Q64" s="18">
        <v>0</v>
      </c>
      <c r="R64" s="18">
        <v>0</v>
      </c>
      <c r="S64" s="18">
        <v>0</v>
      </c>
      <c r="T64" s="18">
        <v>0</v>
      </c>
      <c r="U64" s="18">
        <v>0</v>
      </c>
      <c r="V64" s="18">
        <v>0</v>
      </c>
      <c r="W64" s="18">
        <v>0</v>
      </c>
      <c r="X64" s="18">
        <v>0</v>
      </c>
      <c r="Y64" s="18">
        <v>0</v>
      </c>
      <c r="Z64" s="18">
        <v>0</v>
      </c>
      <c r="AA64" s="18">
        <v>0</v>
      </c>
      <c r="AB64" s="18">
        <v>0</v>
      </c>
      <c r="AC64" s="18">
        <v>0</v>
      </c>
      <c r="AD64" s="18">
        <v>0</v>
      </c>
      <c r="AE64" s="18">
        <v>0</v>
      </c>
      <c r="AF64" s="18">
        <v>0</v>
      </c>
      <c r="AG64" s="18">
        <v>0</v>
      </c>
      <c r="AH64" s="18">
        <v>0</v>
      </c>
    </row>
    <row r="65" spans="1:34" ht="75" customHeight="1" x14ac:dyDescent="0.25">
      <c r="A65" s="153"/>
      <c r="B65" s="146"/>
      <c r="C65" s="87">
        <v>62</v>
      </c>
      <c r="D65" s="98" t="s">
        <v>349</v>
      </c>
      <c r="E65" s="84" t="s">
        <v>198</v>
      </c>
      <c r="F65" s="97" t="s">
        <v>60</v>
      </c>
      <c r="G65" s="97" t="s">
        <v>87</v>
      </c>
      <c r="H65" s="97" t="s">
        <v>50</v>
      </c>
      <c r="I65" s="86">
        <v>50</v>
      </c>
      <c r="J65" s="124"/>
      <c r="K65" s="41">
        <f t="shared" si="0"/>
        <v>0</v>
      </c>
      <c r="L65" s="42" t="str">
        <f t="shared" si="1"/>
        <v>OK</v>
      </c>
      <c r="M65" s="18">
        <v>0</v>
      </c>
      <c r="N65" s="18">
        <v>0</v>
      </c>
      <c r="O65" s="18">
        <v>0</v>
      </c>
      <c r="P65" s="18">
        <v>0</v>
      </c>
      <c r="Q65" s="18">
        <v>0</v>
      </c>
      <c r="R65" s="18">
        <v>0</v>
      </c>
      <c r="S65" s="18">
        <v>0</v>
      </c>
      <c r="T65" s="18">
        <v>0</v>
      </c>
      <c r="U65" s="18">
        <v>0</v>
      </c>
      <c r="V65" s="18">
        <v>0</v>
      </c>
      <c r="W65" s="18">
        <v>0</v>
      </c>
      <c r="X65" s="18">
        <v>0</v>
      </c>
      <c r="Y65" s="18">
        <v>0</v>
      </c>
      <c r="Z65" s="18">
        <v>0</v>
      </c>
      <c r="AA65" s="18">
        <v>0</v>
      </c>
      <c r="AB65" s="18">
        <v>0</v>
      </c>
      <c r="AC65" s="18">
        <v>0</v>
      </c>
      <c r="AD65" s="18">
        <v>0</v>
      </c>
      <c r="AE65" s="18">
        <v>0</v>
      </c>
      <c r="AF65" s="18">
        <v>0</v>
      </c>
      <c r="AG65" s="18">
        <v>0</v>
      </c>
      <c r="AH65" s="18">
        <v>0</v>
      </c>
    </row>
    <row r="66" spans="1:34" ht="60" x14ac:dyDescent="0.25">
      <c r="A66" s="153"/>
      <c r="B66" s="146"/>
      <c r="C66" s="82">
        <v>63</v>
      </c>
      <c r="D66" s="98" t="s">
        <v>350</v>
      </c>
      <c r="E66" s="84" t="s">
        <v>199</v>
      </c>
      <c r="F66" s="97" t="s">
        <v>60</v>
      </c>
      <c r="G66" s="97" t="s">
        <v>100</v>
      </c>
      <c r="H66" s="97" t="s">
        <v>50</v>
      </c>
      <c r="I66" s="86">
        <v>59.65</v>
      </c>
      <c r="J66" s="124">
        <v>10</v>
      </c>
      <c r="K66" s="41">
        <f t="shared" si="0"/>
        <v>10</v>
      </c>
      <c r="L66" s="42" t="str">
        <f t="shared" si="1"/>
        <v>OK</v>
      </c>
      <c r="M66" s="18">
        <v>0</v>
      </c>
      <c r="N66" s="18">
        <v>0</v>
      </c>
      <c r="O66" s="18">
        <v>0</v>
      </c>
      <c r="P66" s="18">
        <v>0</v>
      </c>
      <c r="Q66" s="18">
        <v>0</v>
      </c>
      <c r="R66" s="18">
        <v>0</v>
      </c>
      <c r="S66" s="18">
        <v>0</v>
      </c>
      <c r="T66" s="18">
        <v>0</v>
      </c>
      <c r="U66" s="18">
        <v>0</v>
      </c>
      <c r="V66" s="18">
        <v>0</v>
      </c>
      <c r="W66" s="18">
        <v>0</v>
      </c>
      <c r="X66" s="18">
        <v>0</v>
      </c>
      <c r="Y66" s="18">
        <v>0</v>
      </c>
      <c r="Z66" s="18">
        <v>0</v>
      </c>
      <c r="AA66" s="18">
        <v>0</v>
      </c>
      <c r="AB66" s="18">
        <v>0</v>
      </c>
      <c r="AC66" s="18">
        <v>0</v>
      </c>
      <c r="AD66" s="18">
        <v>0</v>
      </c>
      <c r="AE66" s="18">
        <v>0</v>
      </c>
      <c r="AF66" s="18">
        <v>0</v>
      </c>
      <c r="AG66" s="18">
        <v>0</v>
      </c>
      <c r="AH66" s="18">
        <v>0</v>
      </c>
    </row>
    <row r="67" spans="1:34" ht="45" x14ac:dyDescent="0.25">
      <c r="A67" s="153"/>
      <c r="B67" s="147"/>
      <c r="C67" s="87">
        <v>64</v>
      </c>
      <c r="D67" s="98" t="s">
        <v>351</v>
      </c>
      <c r="E67" s="84" t="s">
        <v>200</v>
      </c>
      <c r="F67" s="97" t="s">
        <v>60</v>
      </c>
      <c r="G67" s="97" t="s">
        <v>97</v>
      </c>
      <c r="H67" s="97" t="s">
        <v>50</v>
      </c>
      <c r="I67" s="86">
        <v>15</v>
      </c>
      <c r="J67" s="124">
        <v>30</v>
      </c>
      <c r="K67" s="41">
        <f t="shared" si="0"/>
        <v>20</v>
      </c>
      <c r="L67" s="42" t="str">
        <f t="shared" si="1"/>
        <v>OK</v>
      </c>
      <c r="M67" s="18">
        <v>0</v>
      </c>
      <c r="N67" s="18">
        <v>0</v>
      </c>
      <c r="O67" s="18">
        <v>0</v>
      </c>
      <c r="P67" s="18">
        <v>0</v>
      </c>
      <c r="Q67" s="18">
        <v>0</v>
      </c>
      <c r="R67" s="18">
        <v>0</v>
      </c>
      <c r="S67" s="18">
        <v>0</v>
      </c>
      <c r="T67" s="18">
        <v>0</v>
      </c>
      <c r="U67" s="18">
        <v>0</v>
      </c>
      <c r="V67" s="18">
        <v>0</v>
      </c>
      <c r="W67" s="18">
        <v>10</v>
      </c>
      <c r="X67" s="18">
        <v>0</v>
      </c>
      <c r="Y67" s="18">
        <v>0</v>
      </c>
      <c r="Z67" s="18">
        <v>0</v>
      </c>
      <c r="AA67" s="18">
        <v>0</v>
      </c>
      <c r="AB67" s="18">
        <v>0</v>
      </c>
      <c r="AC67" s="18">
        <v>0</v>
      </c>
      <c r="AD67" s="18">
        <v>0</v>
      </c>
      <c r="AE67" s="18">
        <v>0</v>
      </c>
      <c r="AF67" s="18">
        <v>0</v>
      </c>
      <c r="AG67" s="18">
        <v>0</v>
      </c>
      <c r="AH67" s="18">
        <v>0</v>
      </c>
    </row>
    <row r="68" spans="1:34" ht="105" x14ac:dyDescent="0.25">
      <c r="A68" s="152" t="s">
        <v>282</v>
      </c>
      <c r="B68" s="148">
        <v>21</v>
      </c>
      <c r="C68" s="88">
        <v>65</v>
      </c>
      <c r="D68" s="89" t="s">
        <v>352</v>
      </c>
      <c r="E68" s="90" t="s">
        <v>201</v>
      </c>
      <c r="F68" s="20" t="s">
        <v>41</v>
      </c>
      <c r="G68" s="20" t="s">
        <v>101</v>
      </c>
      <c r="H68" s="20" t="s">
        <v>50</v>
      </c>
      <c r="I68" s="91">
        <v>2.34</v>
      </c>
      <c r="J68" s="124">
        <v>15</v>
      </c>
      <c r="K68" s="41">
        <f t="shared" si="0"/>
        <v>5</v>
      </c>
      <c r="L68" s="42" t="str">
        <f t="shared" si="1"/>
        <v>OK</v>
      </c>
      <c r="M68" s="18">
        <v>0</v>
      </c>
      <c r="N68" s="18">
        <v>0</v>
      </c>
      <c r="O68" s="18">
        <v>0</v>
      </c>
      <c r="P68" s="18">
        <v>0</v>
      </c>
      <c r="Q68" s="18">
        <v>0</v>
      </c>
      <c r="R68" s="18">
        <v>10</v>
      </c>
      <c r="S68" s="18">
        <v>0</v>
      </c>
      <c r="T68" s="18">
        <v>0</v>
      </c>
      <c r="U68" s="18">
        <v>0</v>
      </c>
      <c r="V68" s="18">
        <v>0</v>
      </c>
      <c r="W68" s="18">
        <v>0</v>
      </c>
      <c r="X68" s="18">
        <v>0</v>
      </c>
      <c r="Y68" s="18">
        <v>0</v>
      </c>
      <c r="Z68" s="18">
        <v>0</v>
      </c>
      <c r="AA68" s="18">
        <v>0</v>
      </c>
      <c r="AB68" s="18">
        <v>0</v>
      </c>
      <c r="AC68" s="18">
        <v>0</v>
      </c>
      <c r="AD68" s="18">
        <v>0</v>
      </c>
      <c r="AE68" s="18">
        <v>0</v>
      </c>
      <c r="AF68" s="18">
        <v>0</v>
      </c>
      <c r="AG68" s="18">
        <v>0</v>
      </c>
      <c r="AH68" s="18">
        <v>0</v>
      </c>
    </row>
    <row r="69" spans="1:34" ht="105" x14ac:dyDescent="0.25">
      <c r="A69" s="152"/>
      <c r="B69" s="149"/>
      <c r="C69" s="92">
        <v>66</v>
      </c>
      <c r="D69" s="89" t="s">
        <v>353</v>
      </c>
      <c r="E69" s="90" t="s">
        <v>202</v>
      </c>
      <c r="F69" s="20" t="s">
        <v>41</v>
      </c>
      <c r="G69" s="20" t="s">
        <v>101</v>
      </c>
      <c r="H69" s="20" t="s">
        <v>50</v>
      </c>
      <c r="I69" s="91">
        <v>2.33</v>
      </c>
      <c r="J69" s="124">
        <v>15</v>
      </c>
      <c r="K69" s="41">
        <f t="shared" ref="K69:K136" si="2">J69-(SUM(M69:AH69))</f>
        <v>5</v>
      </c>
      <c r="L69" s="42" t="str">
        <f t="shared" ref="L69:L136" si="3">IF(K69&lt;0,"ATENÇÃO","OK")</f>
        <v>OK</v>
      </c>
      <c r="M69" s="18">
        <v>0</v>
      </c>
      <c r="N69" s="18">
        <v>0</v>
      </c>
      <c r="O69" s="18">
        <v>0</v>
      </c>
      <c r="P69" s="18">
        <v>0</v>
      </c>
      <c r="Q69" s="18">
        <v>0</v>
      </c>
      <c r="R69" s="18">
        <v>10</v>
      </c>
      <c r="S69" s="18">
        <v>0</v>
      </c>
      <c r="T69" s="18">
        <v>0</v>
      </c>
      <c r="U69" s="18">
        <v>0</v>
      </c>
      <c r="V69" s="18">
        <v>0</v>
      </c>
      <c r="W69" s="18">
        <v>0</v>
      </c>
      <c r="X69" s="18">
        <v>0</v>
      </c>
      <c r="Y69" s="18">
        <v>0</v>
      </c>
      <c r="Z69" s="18">
        <v>0</v>
      </c>
      <c r="AA69" s="18">
        <v>0</v>
      </c>
      <c r="AB69" s="18">
        <v>0</v>
      </c>
      <c r="AC69" s="18">
        <v>0</v>
      </c>
      <c r="AD69" s="18">
        <v>0</v>
      </c>
      <c r="AE69" s="18">
        <v>0</v>
      </c>
      <c r="AF69" s="18">
        <v>0</v>
      </c>
      <c r="AG69" s="18">
        <v>0</v>
      </c>
      <c r="AH69" s="18">
        <v>0</v>
      </c>
    </row>
    <row r="70" spans="1:34" ht="105" x14ac:dyDescent="0.25">
      <c r="A70" s="152"/>
      <c r="B70" s="149"/>
      <c r="C70" s="92">
        <v>67</v>
      </c>
      <c r="D70" s="89" t="s">
        <v>354</v>
      </c>
      <c r="E70" s="90" t="s">
        <v>203</v>
      </c>
      <c r="F70" s="20" t="s">
        <v>41</v>
      </c>
      <c r="G70" s="20" t="s">
        <v>101</v>
      </c>
      <c r="H70" s="20" t="s">
        <v>50</v>
      </c>
      <c r="I70" s="91">
        <v>2.34</v>
      </c>
      <c r="J70" s="124">
        <v>15</v>
      </c>
      <c r="K70" s="41">
        <f t="shared" si="2"/>
        <v>5</v>
      </c>
      <c r="L70" s="42" t="str">
        <f t="shared" si="3"/>
        <v>OK</v>
      </c>
      <c r="M70" s="18">
        <v>0</v>
      </c>
      <c r="N70" s="18">
        <v>0</v>
      </c>
      <c r="O70" s="18">
        <v>0</v>
      </c>
      <c r="P70" s="18">
        <v>0</v>
      </c>
      <c r="Q70" s="18">
        <v>0</v>
      </c>
      <c r="R70" s="18">
        <v>10</v>
      </c>
      <c r="S70" s="18">
        <v>0</v>
      </c>
      <c r="T70" s="18">
        <v>0</v>
      </c>
      <c r="U70" s="18">
        <v>0</v>
      </c>
      <c r="V70" s="18">
        <v>0</v>
      </c>
      <c r="W70" s="18">
        <v>0</v>
      </c>
      <c r="X70" s="18">
        <v>0</v>
      </c>
      <c r="Y70" s="18">
        <v>0</v>
      </c>
      <c r="Z70" s="18">
        <v>0</v>
      </c>
      <c r="AA70" s="18">
        <v>0</v>
      </c>
      <c r="AB70" s="18">
        <v>0</v>
      </c>
      <c r="AC70" s="18">
        <v>0</v>
      </c>
      <c r="AD70" s="18">
        <v>0</v>
      </c>
      <c r="AE70" s="18">
        <v>0</v>
      </c>
      <c r="AF70" s="18">
        <v>0</v>
      </c>
      <c r="AG70" s="18">
        <v>0</v>
      </c>
      <c r="AH70" s="18">
        <v>0</v>
      </c>
    </row>
    <row r="71" spans="1:34" ht="45" x14ac:dyDescent="0.25">
      <c r="A71" s="152"/>
      <c r="B71" s="149"/>
      <c r="C71" s="88">
        <v>68</v>
      </c>
      <c r="D71" s="50" t="s">
        <v>355</v>
      </c>
      <c r="E71" s="90" t="s">
        <v>204</v>
      </c>
      <c r="F71" s="94" t="s">
        <v>58</v>
      </c>
      <c r="G71" s="94" t="s">
        <v>102</v>
      </c>
      <c r="H71" s="94" t="s">
        <v>103</v>
      </c>
      <c r="I71" s="91">
        <v>20.350000000000001</v>
      </c>
      <c r="J71" s="124">
        <v>20</v>
      </c>
      <c r="K71" s="41">
        <f t="shared" si="2"/>
        <v>0</v>
      </c>
      <c r="L71" s="42" t="str">
        <f t="shared" si="3"/>
        <v>OK</v>
      </c>
      <c r="M71" s="18">
        <v>0</v>
      </c>
      <c r="N71" s="18">
        <v>0</v>
      </c>
      <c r="O71" s="18">
        <v>0</v>
      </c>
      <c r="P71" s="18">
        <v>0</v>
      </c>
      <c r="Q71" s="18">
        <v>0</v>
      </c>
      <c r="R71" s="18">
        <v>10</v>
      </c>
      <c r="S71" s="18">
        <v>0</v>
      </c>
      <c r="T71" s="18">
        <v>0</v>
      </c>
      <c r="U71" s="18">
        <v>0</v>
      </c>
      <c r="V71" s="18">
        <v>0</v>
      </c>
      <c r="W71" s="18">
        <v>0</v>
      </c>
      <c r="X71" s="18">
        <v>0</v>
      </c>
      <c r="Y71" s="18">
        <v>0</v>
      </c>
      <c r="Z71" s="18">
        <v>0</v>
      </c>
      <c r="AA71" s="18">
        <v>0</v>
      </c>
      <c r="AB71" s="18">
        <v>10</v>
      </c>
      <c r="AC71" s="18">
        <v>0</v>
      </c>
      <c r="AD71" s="18">
        <v>0</v>
      </c>
      <c r="AE71" s="18">
        <v>0</v>
      </c>
      <c r="AF71" s="18">
        <v>0</v>
      </c>
      <c r="AG71" s="18">
        <v>0</v>
      </c>
      <c r="AH71" s="18">
        <v>0</v>
      </c>
    </row>
    <row r="72" spans="1:34" ht="45" x14ac:dyDescent="0.25">
      <c r="A72" s="152"/>
      <c r="B72" s="149"/>
      <c r="C72" s="92">
        <v>69</v>
      </c>
      <c r="D72" s="50" t="s">
        <v>356</v>
      </c>
      <c r="E72" s="90" t="s">
        <v>205</v>
      </c>
      <c r="F72" s="94" t="s">
        <v>58</v>
      </c>
      <c r="G72" s="94" t="s">
        <v>102</v>
      </c>
      <c r="H72" s="94" t="s">
        <v>103</v>
      </c>
      <c r="I72" s="91">
        <v>20.350000000000001</v>
      </c>
      <c r="J72" s="124">
        <v>20</v>
      </c>
      <c r="K72" s="41">
        <f t="shared" si="2"/>
        <v>0</v>
      </c>
      <c r="L72" s="42" t="str">
        <f t="shared" si="3"/>
        <v>OK</v>
      </c>
      <c r="M72" s="18">
        <v>0</v>
      </c>
      <c r="N72" s="18">
        <v>0</v>
      </c>
      <c r="O72" s="18">
        <v>0</v>
      </c>
      <c r="P72" s="18">
        <v>0</v>
      </c>
      <c r="Q72" s="18">
        <v>0</v>
      </c>
      <c r="R72" s="18">
        <v>10</v>
      </c>
      <c r="S72" s="18">
        <v>0</v>
      </c>
      <c r="T72" s="18">
        <v>0</v>
      </c>
      <c r="U72" s="18">
        <v>0</v>
      </c>
      <c r="V72" s="18">
        <v>0</v>
      </c>
      <c r="W72" s="18">
        <v>0</v>
      </c>
      <c r="X72" s="18">
        <v>0</v>
      </c>
      <c r="Y72" s="18">
        <v>0</v>
      </c>
      <c r="Z72" s="18">
        <v>0</v>
      </c>
      <c r="AA72" s="18">
        <v>0</v>
      </c>
      <c r="AB72" s="18">
        <v>10</v>
      </c>
      <c r="AC72" s="18">
        <v>0</v>
      </c>
      <c r="AD72" s="18">
        <v>0</v>
      </c>
      <c r="AE72" s="18">
        <v>0</v>
      </c>
      <c r="AF72" s="18">
        <v>0</v>
      </c>
      <c r="AG72" s="18">
        <v>0</v>
      </c>
      <c r="AH72" s="18">
        <v>0</v>
      </c>
    </row>
    <row r="73" spans="1:34" ht="45" x14ac:dyDescent="0.25">
      <c r="A73" s="152"/>
      <c r="B73" s="149"/>
      <c r="C73" s="92">
        <v>70</v>
      </c>
      <c r="D73" s="50" t="s">
        <v>357</v>
      </c>
      <c r="E73" s="90" t="s">
        <v>206</v>
      </c>
      <c r="F73" s="94" t="s">
        <v>65</v>
      </c>
      <c r="G73" s="94" t="s">
        <v>102</v>
      </c>
      <c r="H73" s="94" t="s">
        <v>103</v>
      </c>
      <c r="I73" s="91">
        <v>20.350000000000001</v>
      </c>
      <c r="J73" s="124">
        <v>20</v>
      </c>
      <c r="K73" s="41">
        <f t="shared" si="2"/>
        <v>0</v>
      </c>
      <c r="L73" s="42" t="str">
        <f t="shared" si="3"/>
        <v>OK</v>
      </c>
      <c r="M73" s="18">
        <v>0</v>
      </c>
      <c r="N73" s="18">
        <v>0</v>
      </c>
      <c r="O73" s="18">
        <v>0</v>
      </c>
      <c r="P73" s="18">
        <v>0</v>
      </c>
      <c r="Q73" s="18">
        <v>0</v>
      </c>
      <c r="R73" s="18">
        <v>10</v>
      </c>
      <c r="S73" s="18">
        <v>0</v>
      </c>
      <c r="T73" s="18">
        <v>0</v>
      </c>
      <c r="U73" s="18">
        <v>0</v>
      </c>
      <c r="V73" s="18">
        <v>0</v>
      </c>
      <c r="W73" s="18">
        <v>0</v>
      </c>
      <c r="X73" s="18">
        <v>0</v>
      </c>
      <c r="Y73" s="18">
        <v>0</v>
      </c>
      <c r="Z73" s="18">
        <v>0</v>
      </c>
      <c r="AA73" s="18">
        <v>0</v>
      </c>
      <c r="AB73" s="18">
        <v>10</v>
      </c>
      <c r="AC73" s="18">
        <v>0</v>
      </c>
      <c r="AD73" s="18">
        <v>0</v>
      </c>
      <c r="AE73" s="18">
        <v>0</v>
      </c>
      <c r="AF73" s="18">
        <v>0</v>
      </c>
      <c r="AG73" s="18">
        <v>0</v>
      </c>
      <c r="AH73" s="18">
        <v>0</v>
      </c>
    </row>
    <row r="74" spans="1:34" ht="30" x14ac:dyDescent="0.25">
      <c r="A74" s="152"/>
      <c r="B74" s="150"/>
      <c r="C74" s="88">
        <v>71</v>
      </c>
      <c r="D74" s="50" t="s">
        <v>358</v>
      </c>
      <c r="E74" s="90" t="s">
        <v>207</v>
      </c>
      <c r="F74" s="94" t="s">
        <v>60</v>
      </c>
      <c r="G74" s="94" t="s">
        <v>102</v>
      </c>
      <c r="H74" s="94" t="s">
        <v>104</v>
      </c>
      <c r="I74" s="91">
        <v>0.31</v>
      </c>
      <c r="J74" s="124"/>
      <c r="K74" s="41">
        <f t="shared" si="2"/>
        <v>0</v>
      </c>
      <c r="L74" s="42" t="str">
        <f t="shared" si="3"/>
        <v>OK</v>
      </c>
      <c r="M74" s="18">
        <v>0</v>
      </c>
      <c r="N74" s="18">
        <v>0</v>
      </c>
      <c r="O74" s="18">
        <v>0</v>
      </c>
      <c r="P74" s="18">
        <v>0</v>
      </c>
      <c r="Q74" s="18">
        <v>0</v>
      </c>
      <c r="R74" s="18">
        <v>0</v>
      </c>
      <c r="S74" s="18">
        <v>0</v>
      </c>
      <c r="T74" s="18">
        <v>0</v>
      </c>
      <c r="U74" s="18">
        <v>0</v>
      </c>
      <c r="V74" s="18">
        <v>0</v>
      </c>
      <c r="W74" s="18">
        <v>0</v>
      </c>
      <c r="X74" s="18">
        <v>0</v>
      </c>
      <c r="Y74" s="18">
        <v>0</v>
      </c>
      <c r="Z74" s="18">
        <v>0</v>
      </c>
      <c r="AA74" s="18">
        <v>0</v>
      </c>
      <c r="AB74" s="18">
        <v>0</v>
      </c>
      <c r="AC74" s="18">
        <v>0</v>
      </c>
      <c r="AD74" s="18">
        <v>0</v>
      </c>
      <c r="AE74" s="18">
        <v>0</v>
      </c>
      <c r="AF74" s="18">
        <v>0</v>
      </c>
      <c r="AG74" s="18">
        <v>0</v>
      </c>
      <c r="AH74" s="18">
        <v>0</v>
      </c>
    </row>
    <row r="75" spans="1:34" ht="45" x14ac:dyDescent="0.25">
      <c r="A75" s="153" t="s">
        <v>283</v>
      </c>
      <c r="B75" s="145">
        <v>22</v>
      </c>
      <c r="C75" s="87">
        <v>72</v>
      </c>
      <c r="D75" s="100" t="s">
        <v>359</v>
      </c>
      <c r="E75" s="84" t="s">
        <v>208</v>
      </c>
      <c r="F75" s="85" t="s">
        <v>30</v>
      </c>
      <c r="G75" s="85" t="s">
        <v>87</v>
      </c>
      <c r="H75" s="85" t="s">
        <v>50</v>
      </c>
      <c r="I75" s="86">
        <v>250</v>
      </c>
      <c r="J75" s="125"/>
      <c r="K75" s="41">
        <f t="shared" si="2"/>
        <v>0</v>
      </c>
      <c r="L75" s="42" t="str">
        <f t="shared" si="3"/>
        <v>OK</v>
      </c>
      <c r="M75" s="18">
        <v>0</v>
      </c>
      <c r="N75" s="18">
        <v>0</v>
      </c>
      <c r="O75" s="18">
        <v>0</v>
      </c>
      <c r="P75" s="18">
        <v>0</v>
      </c>
      <c r="Q75" s="18">
        <v>0</v>
      </c>
      <c r="R75" s="18">
        <v>0</v>
      </c>
      <c r="S75" s="18">
        <v>0</v>
      </c>
      <c r="T75" s="18">
        <v>0</v>
      </c>
      <c r="U75" s="18">
        <v>0</v>
      </c>
      <c r="V75" s="18">
        <v>0</v>
      </c>
      <c r="W75" s="18">
        <v>0</v>
      </c>
      <c r="X75" s="18">
        <v>0</v>
      </c>
      <c r="Y75" s="18">
        <v>0</v>
      </c>
      <c r="Z75" s="18">
        <v>0</v>
      </c>
      <c r="AA75" s="18">
        <v>0</v>
      </c>
      <c r="AB75" s="18">
        <v>0</v>
      </c>
      <c r="AC75" s="18">
        <v>0</v>
      </c>
      <c r="AD75" s="18">
        <v>0</v>
      </c>
      <c r="AE75" s="18">
        <v>0</v>
      </c>
      <c r="AF75" s="18">
        <v>0</v>
      </c>
      <c r="AG75" s="18">
        <v>0</v>
      </c>
      <c r="AH75" s="18">
        <v>0</v>
      </c>
    </row>
    <row r="76" spans="1:34" ht="75" x14ac:dyDescent="0.25">
      <c r="A76" s="153"/>
      <c r="B76" s="146"/>
      <c r="C76" s="87">
        <v>73</v>
      </c>
      <c r="D76" s="98" t="s">
        <v>360</v>
      </c>
      <c r="E76" s="84" t="s">
        <v>209</v>
      </c>
      <c r="F76" s="97" t="s">
        <v>60</v>
      </c>
      <c r="G76" s="85" t="s">
        <v>87</v>
      </c>
      <c r="H76" s="97" t="s">
        <v>50</v>
      </c>
      <c r="I76" s="86">
        <v>30</v>
      </c>
      <c r="J76" s="124"/>
      <c r="K76" s="41">
        <f t="shared" si="2"/>
        <v>0</v>
      </c>
      <c r="L76" s="42" t="str">
        <f t="shared" si="3"/>
        <v>OK</v>
      </c>
      <c r="M76" s="18">
        <v>0</v>
      </c>
      <c r="N76" s="18">
        <v>0</v>
      </c>
      <c r="O76" s="18">
        <v>0</v>
      </c>
      <c r="P76" s="18">
        <v>0</v>
      </c>
      <c r="Q76" s="18">
        <v>0</v>
      </c>
      <c r="R76" s="18">
        <v>0</v>
      </c>
      <c r="S76" s="18">
        <v>0</v>
      </c>
      <c r="T76" s="18">
        <v>0</v>
      </c>
      <c r="U76" s="18">
        <v>0</v>
      </c>
      <c r="V76" s="18">
        <v>0</v>
      </c>
      <c r="W76" s="18">
        <v>0</v>
      </c>
      <c r="X76" s="18">
        <v>0</v>
      </c>
      <c r="Y76" s="18">
        <v>0</v>
      </c>
      <c r="Z76" s="18">
        <v>0</v>
      </c>
      <c r="AA76" s="18">
        <v>0</v>
      </c>
      <c r="AB76" s="18">
        <v>0</v>
      </c>
      <c r="AC76" s="18">
        <v>0</v>
      </c>
      <c r="AD76" s="18">
        <v>0</v>
      </c>
      <c r="AE76" s="18">
        <v>0</v>
      </c>
      <c r="AF76" s="18">
        <v>0</v>
      </c>
      <c r="AG76" s="18">
        <v>0</v>
      </c>
      <c r="AH76" s="18">
        <v>0</v>
      </c>
    </row>
    <row r="77" spans="1:34" ht="30" x14ac:dyDescent="0.25">
      <c r="A77" s="153"/>
      <c r="B77" s="146"/>
      <c r="C77" s="82">
        <v>74</v>
      </c>
      <c r="D77" s="98" t="s">
        <v>361</v>
      </c>
      <c r="E77" s="84" t="s">
        <v>210</v>
      </c>
      <c r="F77" s="97" t="s">
        <v>60</v>
      </c>
      <c r="G77" s="85" t="s">
        <v>87</v>
      </c>
      <c r="H77" s="97" t="s">
        <v>50</v>
      </c>
      <c r="I77" s="86">
        <v>15</v>
      </c>
      <c r="J77" s="124"/>
      <c r="K77" s="41">
        <f t="shared" si="2"/>
        <v>0</v>
      </c>
      <c r="L77" s="42" t="str">
        <f t="shared" si="3"/>
        <v>OK</v>
      </c>
      <c r="M77" s="18">
        <v>0</v>
      </c>
      <c r="N77" s="18">
        <v>0</v>
      </c>
      <c r="O77" s="18">
        <v>0</v>
      </c>
      <c r="P77" s="18">
        <v>0</v>
      </c>
      <c r="Q77" s="18">
        <v>0</v>
      </c>
      <c r="R77" s="18">
        <v>0</v>
      </c>
      <c r="S77" s="18">
        <v>0</v>
      </c>
      <c r="T77" s="18">
        <v>0</v>
      </c>
      <c r="U77" s="18">
        <v>0</v>
      </c>
      <c r="V77" s="18">
        <v>0</v>
      </c>
      <c r="W77" s="18">
        <v>0</v>
      </c>
      <c r="X77" s="18">
        <v>0</v>
      </c>
      <c r="Y77" s="18">
        <v>0</v>
      </c>
      <c r="Z77" s="18">
        <v>0</v>
      </c>
      <c r="AA77" s="18">
        <v>0</v>
      </c>
      <c r="AB77" s="18">
        <v>0</v>
      </c>
      <c r="AC77" s="18">
        <v>0</v>
      </c>
      <c r="AD77" s="18">
        <v>0</v>
      </c>
      <c r="AE77" s="18">
        <v>0</v>
      </c>
      <c r="AF77" s="18">
        <v>0</v>
      </c>
      <c r="AG77" s="18">
        <v>0</v>
      </c>
      <c r="AH77" s="18">
        <v>0</v>
      </c>
    </row>
    <row r="78" spans="1:34" x14ac:dyDescent="0.25">
      <c r="A78" s="153"/>
      <c r="B78" s="146"/>
      <c r="C78" s="87">
        <v>75</v>
      </c>
      <c r="D78" s="98" t="s">
        <v>362</v>
      </c>
      <c r="E78" s="84" t="s">
        <v>211</v>
      </c>
      <c r="F78" s="97" t="s">
        <v>60</v>
      </c>
      <c r="G78" s="85" t="s">
        <v>87</v>
      </c>
      <c r="H78" s="97" t="s">
        <v>50</v>
      </c>
      <c r="I78" s="86">
        <v>10</v>
      </c>
      <c r="J78" s="124"/>
      <c r="K78" s="41">
        <f t="shared" si="2"/>
        <v>0</v>
      </c>
      <c r="L78" s="42" t="str">
        <f t="shared" si="3"/>
        <v>OK</v>
      </c>
      <c r="M78" s="18">
        <v>0</v>
      </c>
      <c r="N78" s="18">
        <v>0</v>
      </c>
      <c r="O78" s="18">
        <v>0</v>
      </c>
      <c r="P78" s="18">
        <v>0</v>
      </c>
      <c r="Q78" s="18">
        <v>0</v>
      </c>
      <c r="R78" s="18">
        <v>0</v>
      </c>
      <c r="S78" s="18">
        <v>0</v>
      </c>
      <c r="T78" s="18">
        <v>0</v>
      </c>
      <c r="U78" s="18">
        <v>0</v>
      </c>
      <c r="V78" s="18">
        <v>0</v>
      </c>
      <c r="W78" s="18">
        <v>0</v>
      </c>
      <c r="X78" s="18">
        <v>0</v>
      </c>
      <c r="Y78" s="18">
        <v>0</v>
      </c>
      <c r="Z78" s="18">
        <v>0</v>
      </c>
      <c r="AA78" s="18">
        <v>0</v>
      </c>
      <c r="AB78" s="18">
        <v>0</v>
      </c>
      <c r="AC78" s="18">
        <v>0</v>
      </c>
      <c r="AD78" s="18">
        <v>0</v>
      </c>
      <c r="AE78" s="18">
        <v>0</v>
      </c>
      <c r="AF78" s="18">
        <v>0</v>
      </c>
      <c r="AG78" s="18">
        <v>0</v>
      </c>
      <c r="AH78" s="18">
        <v>0</v>
      </c>
    </row>
    <row r="79" spans="1:34" ht="60" x14ac:dyDescent="0.25">
      <c r="A79" s="153"/>
      <c r="B79" s="146"/>
      <c r="C79" s="87">
        <v>76</v>
      </c>
      <c r="D79" s="98" t="s">
        <v>363</v>
      </c>
      <c r="E79" s="84" t="s">
        <v>212</v>
      </c>
      <c r="F79" s="97" t="s">
        <v>60</v>
      </c>
      <c r="G79" s="85" t="s">
        <v>87</v>
      </c>
      <c r="H79" s="97" t="s">
        <v>50</v>
      </c>
      <c r="I79" s="86">
        <v>50</v>
      </c>
      <c r="J79" s="124"/>
      <c r="K79" s="41">
        <f t="shared" si="2"/>
        <v>0</v>
      </c>
      <c r="L79" s="42" t="str">
        <f t="shared" si="3"/>
        <v>OK</v>
      </c>
      <c r="M79" s="18">
        <v>0</v>
      </c>
      <c r="N79" s="18">
        <v>0</v>
      </c>
      <c r="O79" s="18">
        <v>0</v>
      </c>
      <c r="P79" s="18">
        <v>0</v>
      </c>
      <c r="Q79" s="18">
        <v>0</v>
      </c>
      <c r="R79" s="18">
        <v>0</v>
      </c>
      <c r="S79" s="18">
        <v>0</v>
      </c>
      <c r="T79" s="18">
        <v>0</v>
      </c>
      <c r="U79" s="18">
        <v>0</v>
      </c>
      <c r="V79" s="18">
        <v>0</v>
      </c>
      <c r="W79" s="18">
        <v>0</v>
      </c>
      <c r="X79" s="18">
        <v>0</v>
      </c>
      <c r="Y79" s="18">
        <v>0</v>
      </c>
      <c r="Z79" s="18">
        <v>0</v>
      </c>
      <c r="AA79" s="18">
        <v>0</v>
      </c>
      <c r="AB79" s="18">
        <v>0</v>
      </c>
      <c r="AC79" s="18">
        <v>0</v>
      </c>
      <c r="AD79" s="18">
        <v>0</v>
      </c>
      <c r="AE79" s="18">
        <v>0</v>
      </c>
      <c r="AF79" s="18">
        <v>0</v>
      </c>
      <c r="AG79" s="18">
        <v>0</v>
      </c>
      <c r="AH79" s="18">
        <v>0</v>
      </c>
    </row>
    <row r="80" spans="1:34" ht="30" x14ac:dyDescent="0.25">
      <c r="A80" s="153"/>
      <c r="B80" s="147"/>
      <c r="C80" s="82">
        <v>77</v>
      </c>
      <c r="D80" s="98" t="s">
        <v>364</v>
      </c>
      <c r="E80" s="84" t="s">
        <v>213</v>
      </c>
      <c r="F80" s="97" t="s">
        <v>60</v>
      </c>
      <c r="G80" s="85" t="s">
        <v>87</v>
      </c>
      <c r="H80" s="97" t="s">
        <v>50</v>
      </c>
      <c r="I80" s="86">
        <v>25</v>
      </c>
      <c r="J80" s="124"/>
      <c r="K80" s="41">
        <f t="shared" si="2"/>
        <v>0</v>
      </c>
      <c r="L80" s="42" t="str">
        <f t="shared" si="3"/>
        <v>OK</v>
      </c>
      <c r="M80" s="18">
        <v>0</v>
      </c>
      <c r="N80" s="18">
        <v>0</v>
      </c>
      <c r="O80" s="18">
        <v>0</v>
      </c>
      <c r="P80" s="18">
        <v>0</v>
      </c>
      <c r="Q80" s="18">
        <v>0</v>
      </c>
      <c r="R80" s="18">
        <v>0</v>
      </c>
      <c r="S80" s="18">
        <v>0</v>
      </c>
      <c r="T80" s="18">
        <v>0</v>
      </c>
      <c r="U80" s="18">
        <v>0</v>
      </c>
      <c r="V80" s="18">
        <v>0</v>
      </c>
      <c r="W80" s="18">
        <v>0</v>
      </c>
      <c r="X80" s="18">
        <v>0</v>
      </c>
      <c r="Y80" s="18">
        <v>0</v>
      </c>
      <c r="Z80" s="18">
        <v>0</v>
      </c>
      <c r="AA80" s="18">
        <v>0</v>
      </c>
      <c r="AB80" s="18">
        <v>0</v>
      </c>
      <c r="AC80" s="18">
        <v>0</v>
      </c>
      <c r="AD80" s="18">
        <v>0</v>
      </c>
      <c r="AE80" s="18">
        <v>0</v>
      </c>
      <c r="AF80" s="18">
        <v>0</v>
      </c>
      <c r="AG80" s="18">
        <v>0</v>
      </c>
      <c r="AH80" s="18">
        <v>0</v>
      </c>
    </row>
    <row r="81" spans="1:34" ht="180" x14ac:dyDescent="0.25">
      <c r="A81" s="72" t="s">
        <v>280</v>
      </c>
      <c r="B81" s="92">
        <v>23</v>
      </c>
      <c r="C81" s="92">
        <v>78</v>
      </c>
      <c r="D81" s="89" t="s">
        <v>426</v>
      </c>
      <c r="E81" s="90" t="s">
        <v>214</v>
      </c>
      <c r="F81" s="20" t="s">
        <v>58</v>
      </c>
      <c r="G81" s="20" t="s">
        <v>105</v>
      </c>
      <c r="H81" s="20" t="s">
        <v>50</v>
      </c>
      <c r="I81" s="91">
        <v>3.79</v>
      </c>
      <c r="J81" s="124">
        <v>192</v>
      </c>
      <c r="K81" s="41">
        <f t="shared" si="2"/>
        <v>192</v>
      </c>
      <c r="L81" s="42" t="str">
        <f t="shared" si="3"/>
        <v>OK</v>
      </c>
      <c r="M81" s="18">
        <v>0</v>
      </c>
      <c r="N81" s="18">
        <v>0</v>
      </c>
      <c r="O81" s="18">
        <v>0</v>
      </c>
      <c r="P81" s="18">
        <v>0</v>
      </c>
      <c r="Q81" s="18">
        <v>0</v>
      </c>
      <c r="R81" s="18">
        <v>0</v>
      </c>
      <c r="S81" s="18">
        <v>0</v>
      </c>
      <c r="T81" s="18">
        <v>0</v>
      </c>
      <c r="U81" s="18">
        <v>0</v>
      </c>
      <c r="V81" s="18">
        <v>0</v>
      </c>
      <c r="W81" s="18">
        <v>0</v>
      </c>
      <c r="X81" s="18">
        <v>0</v>
      </c>
      <c r="Y81" s="18">
        <v>0</v>
      </c>
      <c r="Z81" s="18">
        <v>0</v>
      </c>
      <c r="AA81" s="18">
        <v>0</v>
      </c>
      <c r="AB81" s="18">
        <v>0</v>
      </c>
      <c r="AC81" s="18">
        <v>0</v>
      </c>
      <c r="AD81" s="18">
        <v>0</v>
      </c>
      <c r="AE81" s="18">
        <v>0</v>
      </c>
      <c r="AF81" s="18">
        <v>0</v>
      </c>
      <c r="AG81" s="18">
        <v>0</v>
      </c>
      <c r="AH81" s="18">
        <v>0</v>
      </c>
    </row>
    <row r="82" spans="1:34" ht="240" customHeight="1" x14ac:dyDescent="0.25">
      <c r="A82" s="153" t="s">
        <v>276</v>
      </c>
      <c r="B82" s="145">
        <v>24</v>
      </c>
      <c r="C82" s="87">
        <v>79</v>
      </c>
      <c r="D82" s="83" t="s">
        <v>365</v>
      </c>
      <c r="E82" s="84" t="s">
        <v>215</v>
      </c>
      <c r="F82" s="85" t="s">
        <v>30</v>
      </c>
      <c r="G82" s="85" t="s">
        <v>46</v>
      </c>
      <c r="H82" s="85" t="s">
        <v>50</v>
      </c>
      <c r="I82" s="86">
        <v>1.08</v>
      </c>
      <c r="J82" s="124"/>
      <c r="K82" s="41">
        <f t="shared" si="2"/>
        <v>0</v>
      </c>
      <c r="L82" s="42" t="str">
        <f t="shared" si="3"/>
        <v>OK</v>
      </c>
      <c r="M82" s="18">
        <v>0</v>
      </c>
      <c r="N82" s="18">
        <v>0</v>
      </c>
      <c r="O82" s="18">
        <v>0</v>
      </c>
      <c r="P82" s="18">
        <v>0</v>
      </c>
      <c r="Q82" s="18">
        <v>0</v>
      </c>
      <c r="R82" s="18">
        <v>0</v>
      </c>
      <c r="S82" s="18">
        <v>0</v>
      </c>
      <c r="T82" s="18">
        <v>0</v>
      </c>
      <c r="U82" s="18">
        <v>0</v>
      </c>
      <c r="V82" s="18">
        <v>0</v>
      </c>
      <c r="W82" s="18">
        <v>0</v>
      </c>
      <c r="X82" s="18">
        <v>0</v>
      </c>
      <c r="Y82" s="18">
        <v>0</v>
      </c>
      <c r="Z82" s="18">
        <v>0</v>
      </c>
      <c r="AA82" s="18">
        <v>0</v>
      </c>
      <c r="AB82" s="18">
        <v>0</v>
      </c>
      <c r="AC82" s="18">
        <v>0</v>
      </c>
      <c r="AD82" s="18">
        <v>0</v>
      </c>
      <c r="AE82" s="18">
        <v>0</v>
      </c>
      <c r="AF82" s="18">
        <v>0</v>
      </c>
      <c r="AG82" s="18">
        <v>0</v>
      </c>
      <c r="AH82" s="18">
        <v>0</v>
      </c>
    </row>
    <row r="83" spans="1:34" ht="165" x14ac:dyDescent="0.25">
      <c r="A83" s="153"/>
      <c r="B83" s="146"/>
      <c r="C83" s="82">
        <v>80</v>
      </c>
      <c r="D83" s="83" t="s">
        <v>366</v>
      </c>
      <c r="E83" s="84" t="s">
        <v>216</v>
      </c>
      <c r="F83" s="85" t="s">
        <v>30</v>
      </c>
      <c r="G83" s="85" t="s">
        <v>46</v>
      </c>
      <c r="H83" s="85" t="s">
        <v>50</v>
      </c>
      <c r="I83" s="86">
        <v>1.35</v>
      </c>
      <c r="J83" s="124"/>
      <c r="K83" s="41">
        <f t="shared" si="2"/>
        <v>0</v>
      </c>
      <c r="L83" s="42" t="str">
        <f t="shared" si="3"/>
        <v>OK</v>
      </c>
      <c r="M83" s="18">
        <v>0</v>
      </c>
      <c r="N83" s="18">
        <v>0</v>
      </c>
      <c r="O83" s="18">
        <v>0</v>
      </c>
      <c r="P83" s="18">
        <v>0</v>
      </c>
      <c r="Q83" s="18">
        <v>0</v>
      </c>
      <c r="R83" s="18">
        <v>0</v>
      </c>
      <c r="S83" s="18">
        <v>0</v>
      </c>
      <c r="T83" s="18">
        <v>0</v>
      </c>
      <c r="U83" s="18">
        <v>0</v>
      </c>
      <c r="V83" s="18">
        <v>0</v>
      </c>
      <c r="W83" s="18">
        <v>0</v>
      </c>
      <c r="X83" s="18">
        <v>0</v>
      </c>
      <c r="Y83" s="18">
        <v>0</v>
      </c>
      <c r="Z83" s="18">
        <v>0</v>
      </c>
      <c r="AA83" s="18">
        <v>0</v>
      </c>
      <c r="AB83" s="18">
        <v>0</v>
      </c>
      <c r="AC83" s="18">
        <v>0</v>
      </c>
      <c r="AD83" s="18">
        <v>0</v>
      </c>
      <c r="AE83" s="18">
        <v>0</v>
      </c>
      <c r="AF83" s="18">
        <v>0</v>
      </c>
      <c r="AG83" s="18">
        <v>0</v>
      </c>
      <c r="AH83" s="18">
        <v>0</v>
      </c>
    </row>
    <row r="84" spans="1:34" ht="195" x14ac:dyDescent="0.25">
      <c r="A84" s="153"/>
      <c r="B84" s="146"/>
      <c r="C84" s="87">
        <v>81</v>
      </c>
      <c r="D84" s="102" t="s">
        <v>367</v>
      </c>
      <c r="E84" s="84" t="s">
        <v>217</v>
      </c>
      <c r="F84" s="85" t="s">
        <v>30</v>
      </c>
      <c r="G84" s="85" t="s">
        <v>47</v>
      </c>
      <c r="H84" s="85" t="s">
        <v>50</v>
      </c>
      <c r="I84" s="86">
        <v>4.75</v>
      </c>
      <c r="J84" s="124"/>
      <c r="K84" s="41">
        <f t="shared" si="2"/>
        <v>0</v>
      </c>
      <c r="L84" s="42" t="str">
        <f t="shared" si="3"/>
        <v>OK</v>
      </c>
      <c r="M84" s="18">
        <v>0</v>
      </c>
      <c r="N84" s="18">
        <v>0</v>
      </c>
      <c r="O84" s="18">
        <v>0</v>
      </c>
      <c r="P84" s="18">
        <v>0</v>
      </c>
      <c r="Q84" s="18">
        <v>0</v>
      </c>
      <c r="R84" s="18">
        <v>0</v>
      </c>
      <c r="S84" s="18">
        <v>0</v>
      </c>
      <c r="T84" s="18">
        <v>0</v>
      </c>
      <c r="U84" s="18">
        <v>0</v>
      </c>
      <c r="V84" s="18">
        <v>0</v>
      </c>
      <c r="W84" s="18">
        <v>0</v>
      </c>
      <c r="X84" s="18">
        <v>0</v>
      </c>
      <c r="Y84" s="18">
        <v>0</v>
      </c>
      <c r="Z84" s="18">
        <v>0</v>
      </c>
      <c r="AA84" s="18">
        <v>0</v>
      </c>
      <c r="AB84" s="18">
        <v>0</v>
      </c>
      <c r="AC84" s="18">
        <v>0</v>
      </c>
      <c r="AD84" s="18">
        <v>0</v>
      </c>
      <c r="AE84" s="18">
        <v>0</v>
      </c>
      <c r="AF84" s="18">
        <v>0</v>
      </c>
      <c r="AG84" s="18">
        <v>0</v>
      </c>
      <c r="AH84" s="18">
        <v>0</v>
      </c>
    </row>
    <row r="85" spans="1:34" ht="90" customHeight="1" x14ac:dyDescent="0.25">
      <c r="A85" s="153"/>
      <c r="B85" s="147"/>
      <c r="C85" s="87">
        <v>82</v>
      </c>
      <c r="D85" s="83" t="s">
        <v>368</v>
      </c>
      <c r="E85" s="84" t="s">
        <v>218</v>
      </c>
      <c r="F85" s="85" t="s">
        <v>30</v>
      </c>
      <c r="G85" s="85" t="s">
        <v>106</v>
      </c>
      <c r="H85" s="85" t="s">
        <v>50</v>
      </c>
      <c r="I85" s="86">
        <v>1.25</v>
      </c>
      <c r="J85" s="124"/>
      <c r="K85" s="41">
        <f t="shared" si="2"/>
        <v>0</v>
      </c>
      <c r="L85" s="42" t="str">
        <f t="shared" si="3"/>
        <v>OK</v>
      </c>
      <c r="M85" s="18">
        <v>0</v>
      </c>
      <c r="N85" s="18">
        <v>0</v>
      </c>
      <c r="O85" s="18">
        <v>0</v>
      </c>
      <c r="P85" s="18">
        <v>0</v>
      </c>
      <c r="Q85" s="18">
        <v>0</v>
      </c>
      <c r="R85" s="18">
        <v>0</v>
      </c>
      <c r="S85" s="18">
        <v>0</v>
      </c>
      <c r="T85" s="18">
        <v>0</v>
      </c>
      <c r="U85" s="18">
        <v>0</v>
      </c>
      <c r="V85" s="18">
        <v>0</v>
      </c>
      <c r="W85" s="18">
        <v>0</v>
      </c>
      <c r="X85" s="18">
        <v>0</v>
      </c>
      <c r="Y85" s="18">
        <v>0</v>
      </c>
      <c r="Z85" s="18">
        <v>0</v>
      </c>
      <c r="AA85" s="18">
        <v>0</v>
      </c>
      <c r="AB85" s="18">
        <v>0</v>
      </c>
      <c r="AC85" s="18">
        <v>0</v>
      </c>
      <c r="AD85" s="18">
        <v>0</v>
      </c>
      <c r="AE85" s="18">
        <v>0</v>
      </c>
      <c r="AF85" s="18">
        <v>0</v>
      </c>
      <c r="AG85" s="18">
        <v>0</v>
      </c>
      <c r="AH85" s="18">
        <v>0</v>
      </c>
    </row>
    <row r="86" spans="1:34" ht="135" x14ac:dyDescent="0.25">
      <c r="A86" s="152" t="s">
        <v>282</v>
      </c>
      <c r="B86" s="158">
        <v>25</v>
      </c>
      <c r="C86" s="103">
        <v>83</v>
      </c>
      <c r="D86" s="77" t="s">
        <v>369</v>
      </c>
      <c r="E86" s="78" t="s">
        <v>219</v>
      </c>
      <c r="F86" s="79" t="s">
        <v>38</v>
      </c>
      <c r="G86" s="79" t="s">
        <v>43</v>
      </c>
      <c r="H86" s="79" t="s">
        <v>50</v>
      </c>
      <c r="I86" s="80">
        <v>17.55</v>
      </c>
      <c r="J86" s="124">
        <v>50</v>
      </c>
      <c r="K86" s="41">
        <f t="shared" si="2"/>
        <v>40</v>
      </c>
      <c r="L86" s="42" t="str">
        <f t="shared" si="3"/>
        <v>OK</v>
      </c>
      <c r="M86" s="18">
        <v>0</v>
      </c>
      <c r="N86" s="18">
        <v>0</v>
      </c>
      <c r="O86" s="18">
        <v>0</v>
      </c>
      <c r="P86" s="18">
        <v>0</v>
      </c>
      <c r="Q86" s="18">
        <v>0</v>
      </c>
      <c r="R86" s="18">
        <v>0</v>
      </c>
      <c r="S86" s="18">
        <v>0</v>
      </c>
      <c r="T86" s="18">
        <v>0</v>
      </c>
      <c r="U86" s="18">
        <v>0</v>
      </c>
      <c r="V86" s="18">
        <v>0</v>
      </c>
      <c r="W86" s="18">
        <v>0</v>
      </c>
      <c r="X86" s="18">
        <v>0</v>
      </c>
      <c r="Y86" s="18">
        <v>0</v>
      </c>
      <c r="Z86" s="18">
        <v>0</v>
      </c>
      <c r="AA86" s="18">
        <v>0</v>
      </c>
      <c r="AB86" s="18">
        <v>10</v>
      </c>
      <c r="AC86" s="18">
        <v>0</v>
      </c>
      <c r="AD86" s="18">
        <v>0</v>
      </c>
      <c r="AE86" s="18">
        <v>0</v>
      </c>
      <c r="AF86" s="18">
        <v>0</v>
      </c>
      <c r="AG86" s="18">
        <v>0</v>
      </c>
      <c r="AH86" s="18">
        <v>0</v>
      </c>
    </row>
    <row r="87" spans="1:34" ht="150" x14ac:dyDescent="0.25">
      <c r="A87" s="152"/>
      <c r="B87" s="159"/>
      <c r="C87" s="76">
        <v>84</v>
      </c>
      <c r="D87" s="77" t="s">
        <v>427</v>
      </c>
      <c r="E87" s="78" t="s">
        <v>220</v>
      </c>
      <c r="F87" s="104" t="s">
        <v>30</v>
      </c>
      <c r="G87" s="104" t="s">
        <v>43</v>
      </c>
      <c r="H87" s="78" t="s">
        <v>107</v>
      </c>
      <c r="I87" s="80">
        <v>13.02</v>
      </c>
      <c r="J87" s="124"/>
      <c r="K87" s="41">
        <f t="shared" si="2"/>
        <v>0</v>
      </c>
      <c r="L87" s="42" t="str">
        <f t="shared" si="3"/>
        <v>OK</v>
      </c>
      <c r="M87" s="18">
        <v>0</v>
      </c>
      <c r="N87" s="18">
        <v>0</v>
      </c>
      <c r="O87" s="18">
        <v>0</v>
      </c>
      <c r="P87" s="18">
        <v>0</v>
      </c>
      <c r="Q87" s="18">
        <v>0</v>
      </c>
      <c r="R87" s="18">
        <v>0</v>
      </c>
      <c r="S87" s="18">
        <v>0</v>
      </c>
      <c r="T87" s="18">
        <v>0</v>
      </c>
      <c r="U87" s="18">
        <v>0</v>
      </c>
      <c r="V87" s="18">
        <v>0</v>
      </c>
      <c r="W87" s="18">
        <v>0</v>
      </c>
      <c r="X87" s="18">
        <v>0</v>
      </c>
      <c r="Y87" s="18">
        <v>0</v>
      </c>
      <c r="Z87" s="18">
        <v>0</v>
      </c>
      <c r="AA87" s="18">
        <v>0</v>
      </c>
      <c r="AB87" s="18">
        <v>0</v>
      </c>
      <c r="AC87" s="18">
        <v>0</v>
      </c>
      <c r="AD87" s="18">
        <v>0</v>
      </c>
      <c r="AE87" s="18">
        <v>0</v>
      </c>
      <c r="AF87" s="18">
        <v>0</v>
      </c>
      <c r="AG87" s="18">
        <v>0</v>
      </c>
      <c r="AH87" s="18">
        <v>0</v>
      </c>
    </row>
    <row r="88" spans="1:34" ht="75" x14ac:dyDescent="0.25">
      <c r="A88" s="152"/>
      <c r="B88" s="160"/>
      <c r="C88" s="76">
        <v>85</v>
      </c>
      <c r="D88" s="77" t="s">
        <v>428</v>
      </c>
      <c r="E88" s="78" t="s">
        <v>221</v>
      </c>
      <c r="F88" s="104" t="s">
        <v>30</v>
      </c>
      <c r="G88" s="104" t="s">
        <v>48</v>
      </c>
      <c r="H88" s="78" t="s">
        <v>108</v>
      </c>
      <c r="I88" s="80">
        <v>25.04</v>
      </c>
      <c r="J88" s="124"/>
      <c r="K88" s="41">
        <f t="shared" si="2"/>
        <v>0</v>
      </c>
      <c r="L88" s="42" t="str">
        <f t="shared" si="3"/>
        <v>OK</v>
      </c>
      <c r="M88" s="18">
        <v>0</v>
      </c>
      <c r="N88" s="18">
        <v>0</v>
      </c>
      <c r="O88" s="18">
        <v>0</v>
      </c>
      <c r="P88" s="18">
        <v>0</v>
      </c>
      <c r="Q88" s="18">
        <v>0</v>
      </c>
      <c r="R88" s="18">
        <v>0</v>
      </c>
      <c r="S88" s="18">
        <v>0</v>
      </c>
      <c r="T88" s="18">
        <v>0</v>
      </c>
      <c r="U88" s="18">
        <v>0</v>
      </c>
      <c r="V88" s="18">
        <v>0</v>
      </c>
      <c r="W88" s="18">
        <v>0</v>
      </c>
      <c r="X88" s="18">
        <v>0</v>
      </c>
      <c r="Y88" s="18">
        <v>0</v>
      </c>
      <c r="Z88" s="18">
        <v>0</v>
      </c>
      <c r="AA88" s="18">
        <v>0</v>
      </c>
      <c r="AB88" s="18">
        <v>0</v>
      </c>
      <c r="AC88" s="18">
        <v>0</v>
      </c>
      <c r="AD88" s="18">
        <v>0</v>
      </c>
      <c r="AE88" s="18">
        <v>0</v>
      </c>
      <c r="AF88" s="18">
        <v>0</v>
      </c>
      <c r="AG88" s="18">
        <v>0</v>
      </c>
      <c r="AH88" s="18">
        <v>0</v>
      </c>
    </row>
    <row r="89" spans="1:34" ht="150" x14ac:dyDescent="0.25">
      <c r="A89" s="153" t="s">
        <v>282</v>
      </c>
      <c r="B89" s="145">
        <v>26</v>
      </c>
      <c r="C89" s="82">
        <v>86</v>
      </c>
      <c r="D89" s="83" t="s">
        <v>370</v>
      </c>
      <c r="E89" s="84" t="s">
        <v>222</v>
      </c>
      <c r="F89" s="97" t="s">
        <v>30</v>
      </c>
      <c r="G89" s="97" t="s">
        <v>43</v>
      </c>
      <c r="H89" s="85" t="s">
        <v>50</v>
      </c>
      <c r="I89" s="86">
        <v>13.52</v>
      </c>
      <c r="J89" s="124">
        <v>100</v>
      </c>
      <c r="K89" s="41">
        <f t="shared" si="2"/>
        <v>80</v>
      </c>
      <c r="L89" s="42" t="str">
        <f t="shared" si="3"/>
        <v>OK</v>
      </c>
      <c r="M89" s="18">
        <v>0</v>
      </c>
      <c r="N89" s="18">
        <v>0</v>
      </c>
      <c r="O89" s="18">
        <v>0</v>
      </c>
      <c r="P89" s="18">
        <v>0</v>
      </c>
      <c r="Q89" s="18">
        <v>0</v>
      </c>
      <c r="R89" s="18">
        <v>0</v>
      </c>
      <c r="S89" s="18">
        <v>0</v>
      </c>
      <c r="T89" s="18">
        <v>0</v>
      </c>
      <c r="U89" s="18">
        <v>0</v>
      </c>
      <c r="V89" s="18">
        <v>0</v>
      </c>
      <c r="W89" s="18">
        <v>0</v>
      </c>
      <c r="X89" s="18">
        <v>0</v>
      </c>
      <c r="Y89" s="18">
        <v>0</v>
      </c>
      <c r="Z89" s="18">
        <v>0</v>
      </c>
      <c r="AA89" s="18">
        <v>0</v>
      </c>
      <c r="AB89" s="18">
        <v>20</v>
      </c>
      <c r="AC89" s="18">
        <v>0</v>
      </c>
      <c r="AD89" s="18">
        <v>0</v>
      </c>
      <c r="AE89" s="18">
        <v>0</v>
      </c>
      <c r="AF89" s="18">
        <v>0</v>
      </c>
      <c r="AG89" s="18">
        <v>0</v>
      </c>
      <c r="AH89" s="18">
        <v>0</v>
      </c>
    </row>
    <row r="90" spans="1:34" ht="30" x14ac:dyDescent="0.25">
      <c r="A90" s="153"/>
      <c r="B90" s="147"/>
      <c r="C90" s="87">
        <v>87</v>
      </c>
      <c r="D90" s="98" t="s">
        <v>371</v>
      </c>
      <c r="E90" s="84" t="s">
        <v>223</v>
      </c>
      <c r="F90" s="97" t="s">
        <v>30</v>
      </c>
      <c r="G90" s="97" t="s">
        <v>109</v>
      </c>
      <c r="H90" s="85" t="s">
        <v>110</v>
      </c>
      <c r="I90" s="86">
        <v>25.3</v>
      </c>
      <c r="J90" s="124">
        <v>50</v>
      </c>
      <c r="K90" s="41">
        <f t="shared" si="2"/>
        <v>20</v>
      </c>
      <c r="L90" s="42" t="str">
        <f t="shared" si="3"/>
        <v>OK</v>
      </c>
      <c r="M90" s="18">
        <v>0</v>
      </c>
      <c r="N90" s="18">
        <v>0</v>
      </c>
      <c r="O90" s="18">
        <v>0</v>
      </c>
      <c r="P90" s="18">
        <v>0</v>
      </c>
      <c r="Q90" s="18">
        <v>0</v>
      </c>
      <c r="R90" s="18">
        <v>10</v>
      </c>
      <c r="S90" s="18">
        <v>0</v>
      </c>
      <c r="T90" s="18">
        <v>0</v>
      </c>
      <c r="U90" s="18">
        <v>0</v>
      </c>
      <c r="V90" s="18">
        <v>0</v>
      </c>
      <c r="W90" s="18">
        <v>0</v>
      </c>
      <c r="X90" s="18">
        <v>0</v>
      </c>
      <c r="Y90" s="18">
        <v>20</v>
      </c>
      <c r="Z90" s="18">
        <v>0</v>
      </c>
      <c r="AA90" s="18">
        <v>0</v>
      </c>
      <c r="AB90" s="18">
        <v>0</v>
      </c>
      <c r="AC90" s="18">
        <v>0</v>
      </c>
      <c r="AD90" s="18">
        <v>0</v>
      </c>
      <c r="AE90" s="18">
        <v>0</v>
      </c>
      <c r="AF90" s="18">
        <v>0</v>
      </c>
      <c r="AG90" s="18">
        <v>0</v>
      </c>
      <c r="AH90" s="18">
        <v>0</v>
      </c>
    </row>
    <row r="91" spans="1:34" ht="165" x14ac:dyDescent="0.25">
      <c r="A91" s="72" t="s">
        <v>272</v>
      </c>
      <c r="B91" s="76">
        <v>27</v>
      </c>
      <c r="C91" s="76">
        <v>88</v>
      </c>
      <c r="D91" s="77" t="s">
        <v>429</v>
      </c>
      <c r="E91" s="78" t="s">
        <v>224</v>
      </c>
      <c r="F91" s="104" t="s">
        <v>33</v>
      </c>
      <c r="G91" s="104" t="s">
        <v>111</v>
      </c>
      <c r="H91" s="104" t="s">
        <v>50</v>
      </c>
      <c r="I91" s="80">
        <v>59.1</v>
      </c>
      <c r="J91" s="124">
        <v>10</v>
      </c>
      <c r="K91" s="41">
        <f t="shared" si="2"/>
        <v>5</v>
      </c>
      <c r="L91" s="42" t="str">
        <f t="shared" si="3"/>
        <v>OK</v>
      </c>
      <c r="M91" s="18">
        <v>0</v>
      </c>
      <c r="N91" s="18">
        <v>0</v>
      </c>
      <c r="O91" s="18">
        <v>0</v>
      </c>
      <c r="P91" s="18">
        <v>0</v>
      </c>
      <c r="Q91" s="18">
        <v>0</v>
      </c>
      <c r="R91" s="18">
        <v>0</v>
      </c>
      <c r="S91" s="18">
        <v>0</v>
      </c>
      <c r="T91" s="18">
        <v>5</v>
      </c>
      <c r="U91" s="18">
        <v>0</v>
      </c>
      <c r="V91" s="18">
        <v>0</v>
      </c>
      <c r="W91" s="18">
        <v>0</v>
      </c>
      <c r="X91" s="18">
        <v>0</v>
      </c>
      <c r="Y91" s="18">
        <v>0</v>
      </c>
      <c r="Z91" s="18">
        <v>0</v>
      </c>
      <c r="AA91" s="18">
        <v>0</v>
      </c>
      <c r="AB91" s="18">
        <v>0</v>
      </c>
      <c r="AC91" s="18">
        <v>0</v>
      </c>
      <c r="AD91" s="18">
        <v>0</v>
      </c>
      <c r="AE91" s="18">
        <v>0</v>
      </c>
      <c r="AF91" s="18">
        <v>0</v>
      </c>
      <c r="AG91" s="18">
        <v>0</v>
      </c>
      <c r="AH91" s="18">
        <v>0</v>
      </c>
    </row>
    <row r="92" spans="1:34" ht="165" x14ac:dyDescent="0.25">
      <c r="A92" s="153" t="s">
        <v>284</v>
      </c>
      <c r="B92" s="145">
        <v>28</v>
      </c>
      <c r="C92" s="82">
        <v>89</v>
      </c>
      <c r="D92" s="83" t="s">
        <v>430</v>
      </c>
      <c r="E92" s="84" t="s">
        <v>225</v>
      </c>
      <c r="F92" s="97" t="s">
        <v>33</v>
      </c>
      <c r="G92" s="97" t="s">
        <v>112</v>
      </c>
      <c r="H92" s="97" t="s">
        <v>50</v>
      </c>
      <c r="I92" s="86">
        <v>9.5</v>
      </c>
      <c r="J92" s="124"/>
      <c r="K92" s="41">
        <f t="shared" si="2"/>
        <v>0</v>
      </c>
      <c r="L92" s="42" t="str">
        <f t="shared" si="3"/>
        <v>OK</v>
      </c>
      <c r="M92" s="18">
        <v>0</v>
      </c>
      <c r="N92" s="18">
        <v>0</v>
      </c>
      <c r="O92" s="18">
        <v>0</v>
      </c>
      <c r="P92" s="18">
        <v>0</v>
      </c>
      <c r="Q92" s="18">
        <v>0</v>
      </c>
      <c r="R92" s="18">
        <v>0</v>
      </c>
      <c r="S92" s="18">
        <v>0</v>
      </c>
      <c r="T92" s="18">
        <v>0</v>
      </c>
      <c r="U92" s="18">
        <v>0</v>
      </c>
      <c r="V92" s="18">
        <v>0</v>
      </c>
      <c r="W92" s="18">
        <v>0</v>
      </c>
      <c r="X92" s="18">
        <v>0</v>
      </c>
      <c r="Y92" s="18">
        <v>0</v>
      </c>
      <c r="Z92" s="18">
        <v>0</v>
      </c>
      <c r="AA92" s="18">
        <v>0</v>
      </c>
      <c r="AB92" s="18">
        <v>0</v>
      </c>
      <c r="AC92" s="18">
        <v>0</v>
      </c>
      <c r="AD92" s="18">
        <v>0</v>
      </c>
      <c r="AE92" s="18">
        <v>0</v>
      </c>
      <c r="AF92" s="18">
        <v>0</v>
      </c>
      <c r="AG92" s="18">
        <v>0</v>
      </c>
      <c r="AH92" s="18">
        <v>0</v>
      </c>
    </row>
    <row r="93" spans="1:34" ht="150" x14ac:dyDescent="0.25">
      <c r="A93" s="153"/>
      <c r="B93" s="146"/>
      <c r="C93" s="87">
        <v>90</v>
      </c>
      <c r="D93" s="83" t="s">
        <v>431</v>
      </c>
      <c r="E93" s="84" t="s">
        <v>226</v>
      </c>
      <c r="F93" s="97" t="s">
        <v>33</v>
      </c>
      <c r="G93" s="97" t="s">
        <v>112</v>
      </c>
      <c r="H93" s="97" t="s">
        <v>50</v>
      </c>
      <c r="I93" s="86">
        <v>15.36</v>
      </c>
      <c r="J93" s="124"/>
      <c r="K93" s="41">
        <f t="shared" si="2"/>
        <v>0</v>
      </c>
      <c r="L93" s="42" t="str">
        <f t="shared" si="3"/>
        <v>OK</v>
      </c>
      <c r="M93" s="18">
        <v>0</v>
      </c>
      <c r="N93" s="18">
        <v>0</v>
      </c>
      <c r="O93" s="18">
        <v>0</v>
      </c>
      <c r="P93" s="18">
        <v>0</v>
      </c>
      <c r="Q93" s="18">
        <v>0</v>
      </c>
      <c r="R93" s="18">
        <v>0</v>
      </c>
      <c r="S93" s="18">
        <v>0</v>
      </c>
      <c r="T93" s="18">
        <v>0</v>
      </c>
      <c r="U93" s="18">
        <v>0</v>
      </c>
      <c r="V93" s="18">
        <v>0</v>
      </c>
      <c r="W93" s="18">
        <v>0</v>
      </c>
      <c r="X93" s="18">
        <v>0</v>
      </c>
      <c r="Y93" s="18">
        <v>0</v>
      </c>
      <c r="Z93" s="18">
        <v>0</v>
      </c>
      <c r="AA93" s="18">
        <v>0</v>
      </c>
      <c r="AB93" s="18">
        <v>0</v>
      </c>
      <c r="AC93" s="18">
        <v>0</v>
      </c>
      <c r="AD93" s="18">
        <v>0</v>
      </c>
      <c r="AE93" s="18">
        <v>0</v>
      </c>
      <c r="AF93" s="18">
        <v>0</v>
      </c>
      <c r="AG93" s="18">
        <v>0</v>
      </c>
      <c r="AH93" s="18">
        <v>0</v>
      </c>
    </row>
    <row r="94" spans="1:34" ht="165" x14ac:dyDescent="0.25">
      <c r="A94" s="153"/>
      <c r="B94" s="147"/>
      <c r="C94" s="87">
        <v>91</v>
      </c>
      <c r="D94" s="98" t="s">
        <v>432</v>
      </c>
      <c r="E94" s="84" t="s">
        <v>227</v>
      </c>
      <c r="F94" s="97" t="s">
        <v>33</v>
      </c>
      <c r="G94" s="97" t="s">
        <v>112</v>
      </c>
      <c r="H94" s="97" t="s">
        <v>50</v>
      </c>
      <c r="I94" s="86">
        <v>24.69</v>
      </c>
      <c r="J94" s="124"/>
      <c r="K94" s="41">
        <f t="shared" si="2"/>
        <v>0</v>
      </c>
      <c r="L94" s="42" t="str">
        <f t="shared" si="3"/>
        <v>OK</v>
      </c>
      <c r="M94" s="18">
        <v>0</v>
      </c>
      <c r="N94" s="18">
        <v>0</v>
      </c>
      <c r="O94" s="18">
        <v>0</v>
      </c>
      <c r="P94" s="18">
        <v>0</v>
      </c>
      <c r="Q94" s="18">
        <v>0</v>
      </c>
      <c r="R94" s="18">
        <v>0</v>
      </c>
      <c r="S94" s="18">
        <v>0</v>
      </c>
      <c r="T94" s="18">
        <v>0</v>
      </c>
      <c r="U94" s="18">
        <v>0</v>
      </c>
      <c r="V94" s="18">
        <v>0</v>
      </c>
      <c r="W94" s="18">
        <v>0</v>
      </c>
      <c r="X94" s="18">
        <v>0</v>
      </c>
      <c r="Y94" s="18">
        <v>0</v>
      </c>
      <c r="Z94" s="18">
        <v>0</v>
      </c>
      <c r="AA94" s="18">
        <v>0</v>
      </c>
      <c r="AB94" s="18">
        <v>0</v>
      </c>
      <c r="AC94" s="18">
        <v>0</v>
      </c>
      <c r="AD94" s="18">
        <v>0</v>
      </c>
      <c r="AE94" s="18">
        <v>0</v>
      </c>
      <c r="AF94" s="18">
        <v>0</v>
      </c>
      <c r="AG94" s="18">
        <v>0</v>
      </c>
      <c r="AH94" s="18">
        <v>0</v>
      </c>
    </row>
    <row r="95" spans="1:34" ht="225" x14ac:dyDescent="0.25">
      <c r="A95" s="105" t="s">
        <v>272</v>
      </c>
      <c r="B95" s="76">
        <v>29</v>
      </c>
      <c r="C95" s="103">
        <v>92</v>
      </c>
      <c r="D95" s="77" t="s">
        <v>372</v>
      </c>
      <c r="E95" s="78" t="s">
        <v>228</v>
      </c>
      <c r="F95" s="104" t="s">
        <v>59</v>
      </c>
      <c r="G95" s="104" t="s">
        <v>111</v>
      </c>
      <c r="H95" s="104" t="s">
        <v>50</v>
      </c>
      <c r="I95" s="80">
        <v>129.19999999999999</v>
      </c>
      <c r="J95" s="124"/>
      <c r="K95" s="41">
        <f t="shared" si="2"/>
        <v>0</v>
      </c>
      <c r="L95" s="42" t="str">
        <f t="shared" si="3"/>
        <v>OK</v>
      </c>
      <c r="M95" s="18">
        <v>0</v>
      </c>
      <c r="N95" s="18">
        <v>0</v>
      </c>
      <c r="O95" s="18">
        <v>0</v>
      </c>
      <c r="P95" s="18">
        <v>0</v>
      </c>
      <c r="Q95" s="18">
        <v>0</v>
      </c>
      <c r="R95" s="18">
        <v>0</v>
      </c>
      <c r="S95" s="18">
        <v>0</v>
      </c>
      <c r="T95" s="18">
        <v>0</v>
      </c>
      <c r="U95" s="18">
        <v>0</v>
      </c>
      <c r="V95" s="18">
        <v>0</v>
      </c>
      <c r="W95" s="18">
        <v>0</v>
      </c>
      <c r="X95" s="18">
        <v>0</v>
      </c>
      <c r="Y95" s="18">
        <v>0</v>
      </c>
      <c r="Z95" s="18">
        <v>0</v>
      </c>
      <c r="AA95" s="18">
        <v>0</v>
      </c>
      <c r="AB95" s="18">
        <v>0</v>
      </c>
      <c r="AC95" s="18">
        <v>0</v>
      </c>
      <c r="AD95" s="18">
        <v>0</v>
      </c>
      <c r="AE95" s="18">
        <v>0</v>
      </c>
      <c r="AF95" s="18">
        <v>0</v>
      </c>
      <c r="AG95" s="18">
        <v>0</v>
      </c>
      <c r="AH95" s="18">
        <v>0</v>
      </c>
    </row>
    <row r="96" spans="1:34" ht="120" x14ac:dyDescent="0.25">
      <c r="A96" s="153" t="s">
        <v>277</v>
      </c>
      <c r="B96" s="145">
        <v>30</v>
      </c>
      <c r="C96" s="87">
        <v>93</v>
      </c>
      <c r="D96" s="83" t="s">
        <v>373</v>
      </c>
      <c r="E96" s="84" t="s">
        <v>229</v>
      </c>
      <c r="F96" s="85" t="s">
        <v>64</v>
      </c>
      <c r="G96" s="85" t="s">
        <v>113</v>
      </c>
      <c r="H96" s="85" t="s">
        <v>50</v>
      </c>
      <c r="I96" s="86">
        <v>2.97</v>
      </c>
      <c r="J96" s="124"/>
      <c r="K96" s="41">
        <f t="shared" si="2"/>
        <v>0</v>
      </c>
      <c r="L96" s="42" t="str">
        <f t="shared" si="3"/>
        <v>OK</v>
      </c>
      <c r="M96" s="18">
        <v>0</v>
      </c>
      <c r="N96" s="18">
        <v>0</v>
      </c>
      <c r="O96" s="18">
        <v>0</v>
      </c>
      <c r="P96" s="18">
        <v>0</v>
      </c>
      <c r="Q96" s="18">
        <v>0</v>
      </c>
      <c r="R96" s="18">
        <v>0</v>
      </c>
      <c r="S96" s="18">
        <v>0</v>
      </c>
      <c r="T96" s="18">
        <v>0</v>
      </c>
      <c r="U96" s="18">
        <v>0</v>
      </c>
      <c r="V96" s="18">
        <v>0</v>
      </c>
      <c r="W96" s="18">
        <v>0</v>
      </c>
      <c r="X96" s="18">
        <v>0</v>
      </c>
      <c r="Y96" s="18">
        <v>0</v>
      </c>
      <c r="Z96" s="18">
        <v>0</v>
      </c>
      <c r="AA96" s="18">
        <v>0</v>
      </c>
      <c r="AB96" s="18">
        <v>0</v>
      </c>
      <c r="AC96" s="18">
        <v>0</v>
      </c>
      <c r="AD96" s="18">
        <v>0</v>
      </c>
      <c r="AE96" s="18">
        <v>0</v>
      </c>
      <c r="AF96" s="18">
        <v>0</v>
      </c>
      <c r="AG96" s="18">
        <v>0</v>
      </c>
      <c r="AH96" s="18">
        <v>0</v>
      </c>
    </row>
    <row r="97" spans="1:34" ht="210" x14ac:dyDescent="0.25">
      <c r="A97" s="153"/>
      <c r="B97" s="147"/>
      <c r="C97" s="87">
        <v>94</v>
      </c>
      <c r="D97" s="83" t="s">
        <v>374</v>
      </c>
      <c r="E97" s="84" t="s">
        <v>230</v>
      </c>
      <c r="F97" s="85" t="s">
        <v>64</v>
      </c>
      <c r="G97" s="85" t="s">
        <v>44</v>
      </c>
      <c r="H97" s="85" t="s">
        <v>50</v>
      </c>
      <c r="I97" s="86">
        <v>1.56</v>
      </c>
      <c r="J97" s="124"/>
      <c r="K97" s="41">
        <f t="shared" si="2"/>
        <v>0</v>
      </c>
      <c r="L97" s="42" t="str">
        <f t="shared" si="3"/>
        <v>OK</v>
      </c>
      <c r="M97" s="18">
        <v>0</v>
      </c>
      <c r="N97" s="18">
        <v>0</v>
      </c>
      <c r="O97" s="18">
        <v>0</v>
      </c>
      <c r="P97" s="18">
        <v>0</v>
      </c>
      <c r="Q97" s="18">
        <v>0</v>
      </c>
      <c r="R97" s="18">
        <v>0</v>
      </c>
      <c r="S97" s="18">
        <v>0</v>
      </c>
      <c r="T97" s="18">
        <v>0</v>
      </c>
      <c r="U97" s="18">
        <v>0</v>
      </c>
      <c r="V97" s="18">
        <v>0</v>
      </c>
      <c r="W97" s="18">
        <v>0</v>
      </c>
      <c r="X97" s="18">
        <v>0</v>
      </c>
      <c r="Y97" s="18">
        <v>0</v>
      </c>
      <c r="Z97" s="18">
        <v>0</v>
      </c>
      <c r="AA97" s="18">
        <v>0</v>
      </c>
      <c r="AB97" s="18">
        <v>0</v>
      </c>
      <c r="AC97" s="18">
        <v>0</v>
      </c>
      <c r="AD97" s="18">
        <v>0</v>
      </c>
      <c r="AE97" s="18">
        <v>0</v>
      </c>
      <c r="AF97" s="18">
        <v>0</v>
      </c>
      <c r="AG97" s="18">
        <v>0</v>
      </c>
      <c r="AH97" s="18">
        <v>0</v>
      </c>
    </row>
    <row r="98" spans="1:34" ht="90" customHeight="1" x14ac:dyDescent="0.25">
      <c r="A98" s="152" t="s">
        <v>279</v>
      </c>
      <c r="B98" s="158">
        <v>31</v>
      </c>
      <c r="C98" s="103">
        <v>95</v>
      </c>
      <c r="D98" s="77" t="s">
        <v>375</v>
      </c>
      <c r="E98" s="78" t="s">
        <v>231</v>
      </c>
      <c r="F98" s="104" t="s">
        <v>30</v>
      </c>
      <c r="G98" s="104" t="s">
        <v>84</v>
      </c>
      <c r="H98" s="104" t="s">
        <v>50</v>
      </c>
      <c r="I98" s="80">
        <v>7.92</v>
      </c>
      <c r="J98" s="124">
        <v>10</v>
      </c>
      <c r="K98" s="41">
        <f t="shared" si="2"/>
        <v>0</v>
      </c>
      <c r="L98" s="42" t="str">
        <f t="shared" si="3"/>
        <v>OK</v>
      </c>
      <c r="M98" s="18">
        <v>0</v>
      </c>
      <c r="N98" s="18">
        <v>0</v>
      </c>
      <c r="O98" s="18">
        <v>0</v>
      </c>
      <c r="P98" s="18">
        <v>0</v>
      </c>
      <c r="Q98" s="18">
        <v>0</v>
      </c>
      <c r="R98" s="18">
        <v>0</v>
      </c>
      <c r="S98" s="18">
        <v>0</v>
      </c>
      <c r="T98" s="18">
        <v>0</v>
      </c>
      <c r="U98" s="18">
        <v>0</v>
      </c>
      <c r="V98" s="18">
        <v>0</v>
      </c>
      <c r="W98" s="18">
        <v>0</v>
      </c>
      <c r="X98" s="18">
        <v>0</v>
      </c>
      <c r="Y98" s="18">
        <v>0</v>
      </c>
      <c r="Z98" s="18">
        <v>0</v>
      </c>
      <c r="AA98" s="18">
        <v>0</v>
      </c>
      <c r="AB98" s="18">
        <v>0</v>
      </c>
      <c r="AC98" s="18">
        <v>10</v>
      </c>
      <c r="AD98" s="18">
        <v>0</v>
      </c>
      <c r="AE98" s="18">
        <v>0</v>
      </c>
      <c r="AF98" s="18">
        <v>0</v>
      </c>
      <c r="AG98" s="18">
        <v>0</v>
      </c>
      <c r="AH98" s="18">
        <v>0</v>
      </c>
    </row>
    <row r="99" spans="1:34" ht="30" x14ac:dyDescent="0.25">
      <c r="A99" s="152"/>
      <c r="B99" s="160"/>
      <c r="C99" s="76">
        <v>96</v>
      </c>
      <c r="D99" s="77" t="s">
        <v>376</v>
      </c>
      <c r="E99" s="78" t="s">
        <v>232</v>
      </c>
      <c r="F99" s="104" t="s">
        <v>30</v>
      </c>
      <c r="G99" s="104" t="s">
        <v>85</v>
      </c>
      <c r="H99" s="104" t="s">
        <v>50</v>
      </c>
      <c r="I99" s="80">
        <v>12.51</v>
      </c>
      <c r="J99" s="124"/>
      <c r="K99" s="41">
        <f t="shared" si="2"/>
        <v>0</v>
      </c>
      <c r="L99" s="42" t="str">
        <f t="shared" si="3"/>
        <v>OK</v>
      </c>
      <c r="M99" s="18">
        <v>0</v>
      </c>
      <c r="N99" s="18">
        <v>0</v>
      </c>
      <c r="O99" s="18">
        <v>0</v>
      </c>
      <c r="P99" s="18">
        <v>0</v>
      </c>
      <c r="Q99" s="18">
        <v>0</v>
      </c>
      <c r="R99" s="18">
        <v>0</v>
      </c>
      <c r="S99" s="18">
        <v>0</v>
      </c>
      <c r="T99" s="18">
        <v>0</v>
      </c>
      <c r="U99" s="18">
        <v>0</v>
      </c>
      <c r="V99" s="18">
        <v>0</v>
      </c>
      <c r="W99" s="18">
        <v>0</v>
      </c>
      <c r="X99" s="18">
        <v>0</v>
      </c>
      <c r="Y99" s="18">
        <v>0</v>
      </c>
      <c r="Z99" s="18">
        <v>0</v>
      </c>
      <c r="AA99" s="18">
        <v>0</v>
      </c>
      <c r="AB99" s="18">
        <v>0</v>
      </c>
      <c r="AC99" s="18">
        <v>0</v>
      </c>
      <c r="AD99" s="18">
        <v>0</v>
      </c>
      <c r="AE99" s="18">
        <v>0</v>
      </c>
      <c r="AF99" s="18">
        <v>0</v>
      </c>
      <c r="AG99" s="18">
        <v>0</v>
      </c>
      <c r="AH99" s="18">
        <v>0</v>
      </c>
    </row>
    <row r="100" spans="1:34" ht="30" x14ac:dyDescent="0.25">
      <c r="A100" s="153" t="s">
        <v>279</v>
      </c>
      <c r="B100" s="145">
        <v>32</v>
      </c>
      <c r="C100" s="87">
        <v>97</v>
      </c>
      <c r="D100" s="100" t="s">
        <v>377</v>
      </c>
      <c r="E100" s="84" t="s">
        <v>233</v>
      </c>
      <c r="F100" s="97" t="s">
        <v>60</v>
      </c>
      <c r="G100" s="97" t="s">
        <v>99</v>
      </c>
      <c r="H100" s="97" t="s">
        <v>51</v>
      </c>
      <c r="I100" s="86">
        <v>27.01</v>
      </c>
      <c r="J100" s="124"/>
      <c r="K100" s="41">
        <f t="shared" si="2"/>
        <v>0</v>
      </c>
      <c r="L100" s="42" t="str">
        <f t="shared" si="3"/>
        <v>OK</v>
      </c>
      <c r="M100" s="18">
        <v>0</v>
      </c>
      <c r="N100" s="18">
        <v>0</v>
      </c>
      <c r="O100" s="18">
        <v>0</v>
      </c>
      <c r="P100" s="18">
        <v>0</v>
      </c>
      <c r="Q100" s="18">
        <v>0</v>
      </c>
      <c r="R100" s="18">
        <v>0</v>
      </c>
      <c r="S100" s="18">
        <v>0</v>
      </c>
      <c r="T100" s="18">
        <v>0</v>
      </c>
      <c r="U100" s="18">
        <v>0</v>
      </c>
      <c r="V100" s="18">
        <v>0</v>
      </c>
      <c r="W100" s="18">
        <v>0</v>
      </c>
      <c r="X100" s="18">
        <v>0</v>
      </c>
      <c r="Y100" s="18">
        <v>0</v>
      </c>
      <c r="Z100" s="18">
        <v>0</v>
      </c>
      <c r="AA100" s="18">
        <v>0</v>
      </c>
      <c r="AB100" s="18">
        <v>0</v>
      </c>
      <c r="AC100" s="18">
        <v>0</v>
      </c>
      <c r="AD100" s="18">
        <v>0</v>
      </c>
      <c r="AE100" s="18">
        <v>0</v>
      </c>
      <c r="AF100" s="18">
        <v>0</v>
      </c>
      <c r="AG100" s="18">
        <v>0</v>
      </c>
      <c r="AH100" s="18">
        <v>0</v>
      </c>
    </row>
    <row r="101" spans="1:34" x14ac:dyDescent="0.25">
      <c r="A101" s="153"/>
      <c r="B101" s="146"/>
      <c r="C101" s="82">
        <v>98</v>
      </c>
      <c r="D101" s="83" t="s">
        <v>378</v>
      </c>
      <c r="E101" s="84" t="s">
        <v>234</v>
      </c>
      <c r="F101" s="97" t="s">
        <v>60</v>
      </c>
      <c r="G101" s="97" t="s">
        <v>114</v>
      </c>
      <c r="H101" s="97" t="s">
        <v>51</v>
      </c>
      <c r="I101" s="86">
        <v>45.44</v>
      </c>
      <c r="J101" s="124">
        <v>10</v>
      </c>
      <c r="K101" s="41">
        <f t="shared" si="2"/>
        <v>10</v>
      </c>
      <c r="L101" s="42" t="str">
        <f t="shared" si="3"/>
        <v>OK</v>
      </c>
      <c r="M101" s="18">
        <v>0</v>
      </c>
      <c r="N101" s="18">
        <v>0</v>
      </c>
      <c r="O101" s="18">
        <v>0</v>
      </c>
      <c r="P101" s="18">
        <v>0</v>
      </c>
      <c r="Q101" s="18">
        <v>0</v>
      </c>
      <c r="R101" s="18">
        <v>0</v>
      </c>
      <c r="S101" s="18">
        <v>0</v>
      </c>
      <c r="T101" s="18">
        <v>0</v>
      </c>
      <c r="U101" s="18">
        <v>0</v>
      </c>
      <c r="V101" s="18">
        <v>0</v>
      </c>
      <c r="W101" s="18">
        <v>0</v>
      </c>
      <c r="X101" s="18">
        <v>0</v>
      </c>
      <c r="Y101" s="18">
        <v>0</v>
      </c>
      <c r="Z101" s="18">
        <v>0</v>
      </c>
      <c r="AA101" s="18">
        <v>0</v>
      </c>
      <c r="AB101" s="18">
        <v>0</v>
      </c>
      <c r="AC101" s="18">
        <v>0</v>
      </c>
      <c r="AD101" s="18">
        <v>0</v>
      </c>
      <c r="AE101" s="18">
        <v>0</v>
      </c>
      <c r="AF101" s="18">
        <v>0</v>
      </c>
      <c r="AG101" s="18">
        <v>0</v>
      </c>
      <c r="AH101" s="18">
        <v>0</v>
      </c>
    </row>
    <row r="102" spans="1:34" x14ac:dyDescent="0.25">
      <c r="A102" s="153"/>
      <c r="B102" s="146"/>
      <c r="C102" s="87">
        <v>99</v>
      </c>
      <c r="D102" s="83" t="s">
        <v>379</v>
      </c>
      <c r="E102" s="84" t="s">
        <v>235</v>
      </c>
      <c r="F102" s="97" t="s">
        <v>30</v>
      </c>
      <c r="G102" s="97" t="s">
        <v>114</v>
      </c>
      <c r="H102" s="97" t="s">
        <v>51</v>
      </c>
      <c r="I102" s="86">
        <v>89</v>
      </c>
      <c r="J102" s="124"/>
      <c r="K102" s="41">
        <f t="shared" si="2"/>
        <v>0</v>
      </c>
      <c r="L102" s="42" t="str">
        <f t="shared" si="3"/>
        <v>OK</v>
      </c>
      <c r="M102" s="18">
        <v>0</v>
      </c>
      <c r="N102" s="18">
        <v>0</v>
      </c>
      <c r="O102" s="18">
        <v>0</v>
      </c>
      <c r="P102" s="18">
        <v>0</v>
      </c>
      <c r="Q102" s="18">
        <v>0</v>
      </c>
      <c r="R102" s="18">
        <v>0</v>
      </c>
      <c r="S102" s="18">
        <v>0</v>
      </c>
      <c r="T102" s="18">
        <v>0</v>
      </c>
      <c r="U102" s="18">
        <v>0</v>
      </c>
      <c r="V102" s="18">
        <v>0</v>
      </c>
      <c r="W102" s="18">
        <v>0</v>
      </c>
      <c r="X102" s="18">
        <v>0</v>
      </c>
      <c r="Y102" s="18">
        <v>0</v>
      </c>
      <c r="Z102" s="18">
        <v>0</v>
      </c>
      <c r="AA102" s="18">
        <v>0</v>
      </c>
      <c r="AB102" s="18">
        <v>0</v>
      </c>
      <c r="AC102" s="18">
        <v>0</v>
      </c>
      <c r="AD102" s="18">
        <v>0</v>
      </c>
      <c r="AE102" s="18">
        <v>0</v>
      </c>
      <c r="AF102" s="18">
        <v>0</v>
      </c>
      <c r="AG102" s="18">
        <v>0</v>
      </c>
      <c r="AH102" s="18">
        <v>0</v>
      </c>
    </row>
    <row r="103" spans="1:34" ht="30" x14ac:dyDescent="0.25">
      <c r="A103" s="153"/>
      <c r="B103" s="146"/>
      <c r="C103" s="87">
        <v>100</v>
      </c>
      <c r="D103" s="98" t="s">
        <v>380</v>
      </c>
      <c r="E103" s="84" t="s">
        <v>236</v>
      </c>
      <c r="F103" s="97" t="s">
        <v>30</v>
      </c>
      <c r="G103" s="97" t="s">
        <v>115</v>
      </c>
      <c r="H103" s="97" t="s">
        <v>51</v>
      </c>
      <c r="I103" s="86">
        <v>62.39</v>
      </c>
      <c r="J103" s="124">
        <v>30</v>
      </c>
      <c r="K103" s="41">
        <f t="shared" si="2"/>
        <v>30</v>
      </c>
      <c r="L103" s="42" t="str">
        <f t="shared" si="3"/>
        <v>OK</v>
      </c>
      <c r="M103" s="18">
        <v>0</v>
      </c>
      <c r="N103" s="18">
        <v>0</v>
      </c>
      <c r="O103" s="18">
        <v>0</v>
      </c>
      <c r="P103" s="18">
        <v>0</v>
      </c>
      <c r="Q103" s="18">
        <v>0</v>
      </c>
      <c r="R103" s="18">
        <v>0</v>
      </c>
      <c r="S103" s="18">
        <v>0</v>
      </c>
      <c r="T103" s="18">
        <v>0</v>
      </c>
      <c r="U103" s="18">
        <v>0</v>
      </c>
      <c r="V103" s="18">
        <v>0</v>
      </c>
      <c r="W103" s="18">
        <v>0</v>
      </c>
      <c r="X103" s="18">
        <v>0</v>
      </c>
      <c r="Y103" s="18">
        <v>0</v>
      </c>
      <c r="Z103" s="18">
        <v>0</v>
      </c>
      <c r="AA103" s="18">
        <v>0</v>
      </c>
      <c r="AB103" s="18">
        <v>0</v>
      </c>
      <c r="AC103" s="18">
        <v>0</v>
      </c>
      <c r="AD103" s="18">
        <v>0</v>
      </c>
      <c r="AE103" s="18">
        <v>0</v>
      </c>
      <c r="AF103" s="18">
        <v>0</v>
      </c>
      <c r="AG103" s="18">
        <v>0</v>
      </c>
      <c r="AH103" s="18">
        <v>0</v>
      </c>
    </row>
    <row r="104" spans="1:34" x14ac:dyDescent="0.25">
      <c r="A104" s="153"/>
      <c r="B104" s="147"/>
      <c r="C104" s="82">
        <v>101</v>
      </c>
      <c r="D104" s="98" t="s">
        <v>381</v>
      </c>
      <c r="E104" s="84" t="s">
        <v>237</v>
      </c>
      <c r="F104" s="97" t="s">
        <v>60</v>
      </c>
      <c r="G104" s="97" t="s">
        <v>116</v>
      </c>
      <c r="H104" s="97" t="s">
        <v>51</v>
      </c>
      <c r="I104" s="86">
        <v>3.02</v>
      </c>
      <c r="J104" s="124"/>
      <c r="K104" s="41">
        <f t="shared" si="2"/>
        <v>0</v>
      </c>
      <c r="L104" s="42" t="str">
        <f t="shared" si="3"/>
        <v>OK</v>
      </c>
      <c r="M104" s="18">
        <v>0</v>
      </c>
      <c r="N104" s="18">
        <v>0</v>
      </c>
      <c r="O104" s="18">
        <v>0</v>
      </c>
      <c r="P104" s="18">
        <v>0</v>
      </c>
      <c r="Q104" s="18">
        <v>0</v>
      </c>
      <c r="R104" s="18">
        <v>0</v>
      </c>
      <c r="S104" s="18">
        <v>0</v>
      </c>
      <c r="T104" s="18">
        <v>0</v>
      </c>
      <c r="U104" s="18">
        <v>0</v>
      </c>
      <c r="V104" s="18">
        <v>0</v>
      </c>
      <c r="W104" s="18">
        <v>0</v>
      </c>
      <c r="X104" s="18">
        <v>0</v>
      </c>
      <c r="Y104" s="18">
        <v>0</v>
      </c>
      <c r="Z104" s="18">
        <v>0</v>
      </c>
      <c r="AA104" s="18">
        <v>0</v>
      </c>
      <c r="AB104" s="18">
        <v>0</v>
      </c>
      <c r="AC104" s="18">
        <v>0</v>
      </c>
      <c r="AD104" s="18">
        <v>0</v>
      </c>
      <c r="AE104" s="18">
        <v>0</v>
      </c>
      <c r="AF104" s="18">
        <v>0</v>
      </c>
      <c r="AG104" s="18">
        <v>0</v>
      </c>
      <c r="AH104" s="18">
        <v>0</v>
      </c>
    </row>
    <row r="105" spans="1:34" ht="75" x14ac:dyDescent="0.25">
      <c r="A105" s="72" t="s">
        <v>278</v>
      </c>
      <c r="B105" s="76">
        <v>33</v>
      </c>
      <c r="C105" s="76">
        <v>102</v>
      </c>
      <c r="D105" s="106" t="s">
        <v>382</v>
      </c>
      <c r="E105" s="78" t="s">
        <v>238</v>
      </c>
      <c r="F105" s="104" t="s">
        <v>66</v>
      </c>
      <c r="G105" s="104" t="s">
        <v>117</v>
      </c>
      <c r="H105" s="104" t="s">
        <v>118</v>
      </c>
      <c r="I105" s="80">
        <v>205.12</v>
      </c>
      <c r="J105" s="124"/>
      <c r="K105" s="41">
        <f t="shared" si="2"/>
        <v>0</v>
      </c>
      <c r="L105" s="42" t="str">
        <f t="shared" si="3"/>
        <v>OK</v>
      </c>
      <c r="M105" s="18">
        <v>0</v>
      </c>
      <c r="N105" s="18">
        <v>0</v>
      </c>
      <c r="O105" s="18">
        <v>0</v>
      </c>
      <c r="P105" s="18">
        <v>0</v>
      </c>
      <c r="Q105" s="18">
        <v>0</v>
      </c>
      <c r="R105" s="18">
        <v>0</v>
      </c>
      <c r="S105" s="18">
        <v>0</v>
      </c>
      <c r="T105" s="18">
        <v>0</v>
      </c>
      <c r="U105" s="18">
        <v>0</v>
      </c>
      <c r="V105" s="18">
        <v>0</v>
      </c>
      <c r="W105" s="18">
        <v>0</v>
      </c>
      <c r="X105" s="18">
        <v>0</v>
      </c>
      <c r="Y105" s="18">
        <v>0</v>
      </c>
      <c r="Z105" s="18">
        <v>0</v>
      </c>
      <c r="AA105" s="18">
        <v>0</v>
      </c>
      <c r="AB105" s="18">
        <v>0</v>
      </c>
      <c r="AC105" s="18">
        <v>0</v>
      </c>
      <c r="AD105" s="18">
        <v>0</v>
      </c>
      <c r="AE105" s="18">
        <v>0</v>
      </c>
      <c r="AF105" s="18">
        <v>0</v>
      </c>
      <c r="AG105" s="18">
        <v>0</v>
      </c>
      <c r="AH105" s="18">
        <v>0</v>
      </c>
    </row>
    <row r="106" spans="1:34" ht="75" x14ac:dyDescent="0.25">
      <c r="A106" s="153" t="s">
        <v>281</v>
      </c>
      <c r="B106" s="145">
        <v>34</v>
      </c>
      <c r="C106" s="87">
        <v>103</v>
      </c>
      <c r="D106" s="98" t="s">
        <v>383</v>
      </c>
      <c r="E106" s="84" t="s">
        <v>239</v>
      </c>
      <c r="F106" s="97" t="s">
        <v>30</v>
      </c>
      <c r="G106" s="97" t="s">
        <v>119</v>
      </c>
      <c r="H106" s="97" t="s">
        <v>51</v>
      </c>
      <c r="I106" s="86">
        <v>23.5</v>
      </c>
      <c r="J106" s="124">
        <v>100</v>
      </c>
      <c r="K106" s="41">
        <f t="shared" si="2"/>
        <v>63</v>
      </c>
      <c r="L106" s="42" t="str">
        <f t="shared" si="3"/>
        <v>OK</v>
      </c>
      <c r="M106" s="18">
        <v>0</v>
      </c>
      <c r="N106" s="18">
        <v>0</v>
      </c>
      <c r="O106" s="18">
        <v>0</v>
      </c>
      <c r="P106" s="18">
        <v>0</v>
      </c>
      <c r="Q106" s="18">
        <v>0</v>
      </c>
      <c r="R106" s="18">
        <v>0</v>
      </c>
      <c r="S106" s="18">
        <v>0</v>
      </c>
      <c r="T106" s="18">
        <v>0</v>
      </c>
      <c r="U106" s="18">
        <v>0</v>
      </c>
      <c r="V106" s="18">
        <v>25</v>
      </c>
      <c r="W106" s="18">
        <v>0</v>
      </c>
      <c r="X106" s="18">
        <v>2</v>
      </c>
      <c r="Y106" s="18">
        <v>0</v>
      </c>
      <c r="Z106" s="18">
        <v>0</v>
      </c>
      <c r="AA106" s="18">
        <v>0</v>
      </c>
      <c r="AB106" s="18">
        <v>0</v>
      </c>
      <c r="AC106" s="18">
        <v>0</v>
      </c>
      <c r="AD106" s="18">
        <v>0</v>
      </c>
      <c r="AE106" s="18">
        <v>0</v>
      </c>
      <c r="AF106" s="18">
        <v>0</v>
      </c>
      <c r="AG106" s="18">
        <v>10</v>
      </c>
      <c r="AH106" s="18">
        <v>0</v>
      </c>
    </row>
    <row r="107" spans="1:34" ht="60" x14ac:dyDescent="0.25">
      <c r="A107" s="153"/>
      <c r="B107" s="147"/>
      <c r="C107" s="82">
        <v>104</v>
      </c>
      <c r="D107" s="98" t="s">
        <v>384</v>
      </c>
      <c r="E107" s="84" t="s">
        <v>240</v>
      </c>
      <c r="F107" s="97" t="s">
        <v>30</v>
      </c>
      <c r="G107" s="97" t="s">
        <v>98</v>
      </c>
      <c r="H107" s="97" t="s">
        <v>51</v>
      </c>
      <c r="I107" s="86">
        <v>55.970999999999997</v>
      </c>
      <c r="J107" s="124">
        <v>70</v>
      </c>
      <c r="K107" s="41">
        <f t="shared" si="2"/>
        <v>44</v>
      </c>
      <c r="L107" s="42" t="str">
        <f t="shared" si="3"/>
        <v>OK</v>
      </c>
      <c r="M107" s="18">
        <v>0</v>
      </c>
      <c r="N107" s="18">
        <v>0</v>
      </c>
      <c r="O107" s="18">
        <v>0</v>
      </c>
      <c r="P107" s="18">
        <v>0</v>
      </c>
      <c r="Q107" s="18">
        <v>0</v>
      </c>
      <c r="R107" s="18">
        <v>0</v>
      </c>
      <c r="S107" s="18">
        <v>0</v>
      </c>
      <c r="T107" s="18">
        <v>0</v>
      </c>
      <c r="U107" s="18">
        <v>0</v>
      </c>
      <c r="V107" s="18">
        <v>10</v>
      </c>
      <c r="W107" s="18">
        <v>0</v>
      </c>
      <c r="X107" s="18">
        <v>6</v>
      </c>
      <c r="Y107" s="18">
        <v>0</v>
      </c>
      <c r="Z107" s="18">
        <v>0</v>
      </c>
      <c r="AA107" s="18">
        <v>0</v>
      </c>
      <c r="AB107" s="18">
        <v>0</v>
      </c>
      <c r="AC107" s="18">
        <v>0</v>
      </c>
      <c r="AD107" s="18">
        <v>0</v>
      </c>
      <c r="AE107" s="18">
        <v>0</v>
      </c>
      <c r="AF107" s="18">
        <v>0</v>
      </c>
      <c r="AG107" s="18">
        <v>10</v>
      </c>
      <c r="AH107" s="18">
        <v>0</v>
      </c>
    </row>
    <row r="108" spans="1:34" ht="90" x14ac:dyDescent="0.25">
      <c r="A108" s="72" t="s">
        <v>283</v>
      </c>
      <c r="B108" s="76">
        <v>35</v>
      </c>
      <c r="C108" s="76">
        <v>105</v>
      </c>
      <c r="D108" s="106" t="s">
        <v>385</v>
      </c>
      <c r="E108" s="78" t="s">
        <v>241</v>
      </c>
      <c r="F108" s="104" t="s">
        <v>30</v>
      </c>
      <c r="G108" s="104" t="s">
        <v>119</v>
      </c>
      <c r="H108" s="104" t="s">
        <v>51</v>
      </c>
      <c r="I108" s="80">
        <v>65</v>
      </c>
      <c r="J108" s="124">
        <v>50</v>
      </c>
      <c r="K108" s="41">
        <f t="shared" si="2"/>
        <v>40</v>
      </c>
      <c r="L108" s="42" t="str">
        <f t="shared" si="3"/>
        <v>OK</v>
      </c>
      <c r="M108" s="18">
        <v>0</v>
      </c>
      <c r="N108" s="18">
        <v>0</v>
      </c>
      <c r="O108" s="18">
        <v>0</v>
      </c>
      <c r="P108" s="18">
        <v>0</v>
      </c>
      <c r="Q108" s="18">
        <v>0</v>
      </c>
      <c r="R108" s="18">
        <v>0</v>
      </c>
      <c r="S108" s="18">
        <v>0</v>
      </c>
      <c r="T108" s="18">
        <v>0</v>
      </c>
      <c r="U108" s="18">
        <v>0</v>
      </c>
      <c r="V108" s="18">
        <v>0</v>
      </c>
      <c r="W108" s="18">
        <v>10</v>
      </c>
      <c r="X108" s="18">
        <v>0</v>
      </c>
      <c r="Y108" s="18">
        <v>0</v>
      </c>
      <c r="Z108" s="18">
        <v>0</v>
      </c>
      <c r="AA108" s="18">
        <v>0</v>
      </c>
      <c r="AB108" s="18">
        <v>0</v>
      </c>
      <c r="AC108" s="18">
        <v>0</v>
      </c>
      <c r="AD108" s="18">
        <v>0</v>
      </c>
      <c r="AE108" s="18">
        <v>0</v>
      </c>
      <c r="AF108" s="18">
        <v>0</v>
      </c>
      <c r="AG108" s="18">
        <v>0</v>
      </c>
      <c r="AH108" s="18">
        <v>0</v>
      </c>
    </row>
    <row r="109" spans="1:34" ht="30" x14ac:dyDescent="0.25">
      <c r="A109" s="153" t="s">
        <v>285</v>
      </c>
      <c r="B109" s="145">
        <v>36</v>
      </c>
      <c r="C109" s="87">
        <v>106</v>
      </c>
      <c r="D109" s="98" t="s">
        <v>386</v>
      </c>
      <c r="E109" s="84" t="s">
        <v>242</v>
      </c>
      <c r="F109" s="97" t="s">
        <v>58</v>
      </c>
      <c r="G109" s="97" t="s">
        <v>120</v>
      </c>
      <c r="H109" s="97" t="s">
        <v>51</v>
      </c>
      <c r="I109" s="86">
        <v>5.86</v>
      </c>
      <c r="J109" s="124">
        <v>50</v>
      </c>
      <c r="K109" s="41">
        <f t="shared" si="2"/>
        <v>25</v>
      </c>
      <c r="L109" s="42" t="str">
        <f t="shared" si="3"/>
        <v>OK</v>
      </c>
      <c r="M109" s="18">
        <v>0</v>
      </c>
      <c r="N109" s="18">
        <v>0</v>
      </c>
      <c r="O109" s="18">
        <v>0</v>
      </c>
      <c r="P109" s="18">
        <v>0</v>
      </c>
      <c r="Q109" s="18">
        <v>0</v>
      </c>
      <c r="R109" s="18">
        <v>0</v>
      </c>
      <c r="S109" s="18">
        <v>0</v>
      </c>
      <c r="T109" s="18">
        <v>0</v>
      </c>
      <c r="U109" s="18">
        <v>25</v>
      </c>
      <c r="V109" s="18">
        <v>0</v>
      </c>
      <c r="W109" s="18">
        <v>0</v>
      </c>
      <c r="X109" s="18">
        <v>0</v>
      </c>
      <c r="Y109" s="18">
        <v>0</v>
      </c>
      <c r="Z109" s="18">
        <v>0</v>
      </c>
      <c r="AA109" s="18">
        <v>0</v>
      </c>
      <c r="AB109" s="18">
        <v>0</v>
      </c>
      <c r="AC109" s="18">
        <v>0</v>
      </c>
      <c r="AD109" s="18">
        <v>0</v>
      </c>
      <c r="AE109" s="18">
        <v>0</v>
      </c>
      <c r="AF109" s="18">
        <v>0</v>
      </c>
      <c r="AG109" s="18">
        <v>0</v>
      </c>
      <c r="AH109" s="18">
        <v>0</v>
      </c>
    </row>
    <row r="110" spans="1:34" ht="30" x14ac:dyDescent="0.25">
      <c r="A110" s="153"/>
      <c r="B110" s="146"/>
      <c r="C110" s="82">
        <v>107</v>
      </c>
      <c r="D110" s="100" t="s">
        <v>387</v>
      </c>
      <c r="E110" s="84" t="s">
        <v>243</v>
      </c>
      <c r="F110" s="97" t="s">
        <v>60</v>
      </c>
      <c r="G110" s="97" t="s">
        <v>121</v>
      </c>
      <c r="H110" s="97" t="s">
        <v>51</v>
      </c>
      <c r="I110" s="86">
        <v>3.08</v>
      </c>
      <c r="J110" s="124">
        <v>50</v>
      </c>
      <c r="K110" s="41">
        <f t="shared" si="2"/>
        <v>25</v>
      </c>
      <c r="L110" s="42" t="str">
        <f t="shared" si="3"/>
        <v>OK</v>
      </c>
      <c r="M110" s="18">
        <v>0</v>
      </c>
      <c r="N110" s="18">
        <v>0</v>
      </c>
      <c r="O110" s="18">
        <v>0</v>
      </c>
      <c r="P110" s="18">
        <v>0</v>
      </c>
      <c r="Q110" s="18">
        <v>0</v>
      </c>
      <c r="R110" s="18">
        <v>0</v>
      </c>
      <c r="S110" s="18">
        <v>0</v>
      </c>
      <c r="T110" s="18">
        <v>0</v>
      </c>
      <c r="U110" s="18">
        <v>25</v>
      </c>
      <c r="V110" s="18">
        <v>0</v>
      </c>
      <c r="W110" s="18">
        <v>0</v>
      </c>
      <c r="X110" s="18">
        <v>0</v>
      </c>
      <c r="Y110" s="18">
        <v>0</v>
      </c>
      <c r="Z110" s="18">
        <v>0</v>
      </c>
      <c r="AA110" s="18">
        <v>0</v>
      </c>
      <c r="AB110" s="18">
        <v>0</v>
      </c>
      <c r="AC110" s="18">
        <v>0</v>
      </c>
      <c r="AD110" s="18">
        <v>0</v>
      </c>
      <c r="AE110" s="18">
        <v>0</v>
      </c>
      <c r="AF110" s="18">
        <v>0</v>
      </c>
      <c r="AG110" s="18">
        <v>0</v>
      </c>
      <c r="AH110" s="18">
        <v>0</v>
      </c>
    </row>
    <row r="111" spans="1:34" ht="60" x14ac:dyDescent="0.25">
      <c r="A111" s="153"/>
      <c r="B111" s="146"/>
      <c r="C111" s="87">
        <v>108</v>
      </c>
      <c r="D111" s="98" t="s">
        <v>388</v>
      </c>
      <c r="E111" s="84" t="s">
        <v>244</v>
      </c>
      <c r="F111" s="97" t="s">
        <v>60</v>
      </c>
      <c r="G111" s="97" t="s">
        <v>122</v>
      </c>
      <c r="H111" s="97" t="s">
        <v>51</v>
      </c>
      <c r="I111" s="86">
        <v>7.49</v>
      </c>
      <c r="J111" s="124">
        <v>60</v>
      </c>
      <c r="K111" s="41">
        <f t="shared" si="2"/>
        <v>0</v>
      </c>
      <c r="L111" s="42" t="str">
        <f t="shared" si="3"/>
        <v>OK</v>
      </c>
      <c r="M111" s="18">
        <v>0</v>
      </c>
      <c r="N111" s="18">
        <v>0</v>
      </c>
      <c r="O111" s="18">
        <v>0</v>
      </c>
      <c r="P111" s="18">
        <v>0</v>
      </c>
      <c r="Q111" s="18">
        <v>0</v>
      </c>
      <c r="R111" s="18">
        <v>0</v>
      </c>
      <c r="S111" s="18">
        <v>0</v>
      </c>
      <c r="T111" s="18">
        <v>0</v>
      </c>
      <c r="U111" s="18">
        <v>30</v>
      </c>
      <c r="V111" s="18">
        <v>0</v>
      </c>
      <c r="W111" s="18">
        <v>0</v>
      </c>
      <c r="X111" s="18">
        <v>0</v>
      </c>
      <c r="Y111" s="18">
        <v>0</v>
      </c>
      <c r="Z111" s="18">
        <v>0</v>
      </c>
      <c r="AA111" s="18">
        <v>0</v>
      </c>
      <c r="AB111" s="18">
        <v>0</v>
      </c>
      <c r="AC111" s="18">
        <v>0</v>
      </c>
      <c r="AD111" s="18">
        <v>0</v>
      </c>
      <c r="AE111" s="18">
        <v>0</v>
      </c>
      <c r="AF111" s="18">
        <v>0</v>
      </c>
      <c r="AG111" s="18">
        <v>0</v>
      </c>
      <c r="AH111" s="18">
        <v>30</v>
      </c>
    </row>
    <row r="112" spans="1:34" ht="120" x14ac:dyDescent="0.25">
      <c r="A112" s="153"/>
      <c r="B112" s="147"/>
      <c r="C112" s="87">
        <v>109</v>
      </c>
      <c r="D112" s="83" t="s">
        <v>389</v>
      </c>
      <c r="E112" s="84" t="s">
        <v>245</v>
      </c>
      <c r="F112" s="85" t="s">
        <v>33</v>
      </c>
      <c r="G112" s="85" t="s">
        <v>123</v>
      </c>
      <c r="H112" s="85" t="s">
        <v>50</v>
      </c>
      <c r="I112" s="86">
        <v>2.2400000000000002</v>
      </c>
      <c r="J112" s="124">
        <v>150</v>
      </c>
      <c r="K112" s="41">
        <f t="shared" si="2"/>
        <v>0</v>
      </c>
      <c r="L112" s="42" t="str">
        <f t="shared" si="3"/>
        <v>OK</v>
      </c>
      <c r="M112" s="18">
        <v>0</v>
      </c>
      <c r="N112" s="18">
        <v>0</v>
      </c>
      <c r="O112" s="18">
        <v>0</v>
      </c>
      <c r="P112" s="18">
        <v>0</v>
      </c>
      <c r="Q112" s="18">
        <v>0</v>
      </c>
      <c r="R112" s="18">
        <v>0</v>
      </c>
      <c r="S112" s="18">
        <v>0</v>
      </c>
      <c r="T112" s="18">
        <v>0</v>
      </c>
      <c r="U112" s="18">
        <v>50</v>
      </c>
      <c r="V112" s="18">
        <v>0</v>
      </c>
      <c r="W112" s="18">
        <v>0</v>
      </c>
      <c r="X112" s="18">
        <v>0</v>
      </c>
      <c r="Y112" s="18">
        <v>0</v>
      </c>
      <c r="Z112" s="18">
        <v>0</v>
      </c>
      <c r="AA112" s="18">
        <v>0</v>
      </c>
      <c r="AB112" s="18">
        <v>0</v>
      </c>
      <c r="AC112" s="18">
        <v>0</v>
      </c>
      <c r="AD112" s="18">
        <v>0</v>
      </c>
      <c r="AE112" s="18">
        <v>0</v>
      </c>
      <c r="AF112" s="18">
        <v>0</v>
      </c>
      <c r="AG112" s="18">
        <v>0</v>
      </c>
      <c r="AH112" s="18">
        <v>100</v>
      </c>
    </row>
    <row r="113" spans="1:34" ht="60" x14ac:dyDescent="0.25">
      <c r="A113" s="152" t="s">
        <v>279</v>
      </c>
      <c r="B113" s="158">
        <v>41</v>
      </c>
      <c r="C113" s="76">
        <v>110</v>
      </c>
      <c r="D113" s="106" t="s">
        <v>390</v>
      </c>
      <c r="E113" s="78" t="s">
        <v>246</v>
      </c>
      <c r="F113" s="104" t="s">
        <v>60</v>
      </c>
      <c r="G113" s="104" t="s">
        <v>124</v>
      </c>
      <c r="H113" s="104" t="s">
        <v>51</v>
      </c>
      <c r="I113" s="80">
        <v>19</v>
      </c>
      <c r="J113" s="124">
        <v>10</v>
      </c>
      <c r="K113" s="41">
        <f t="shared" si="2"/>
        <v>3</v>
      </c>
      <c r="L113" s="42" t="str">
        <f t="shared" si="3"/>
        <v>OK</v>
      </c>
      <c r="M113" s="18">
        <v>0</v>
      </c>
      <c r="N113" s="18">
        <v>0</v>
      </c>
      <c r="O113" s="18">
        <v>0</v>
      </c>
      <c r="P113" s="18">
        <v>0</v>
      </c>
      <c r="Q113" s="18">
        <v>2</v>
      </c>
      <c r="R113" s="18">
        <v>0</v>
      </c>
      <c r="S113" s="18">
        <v>0</v>
      </c>
      <c r="T113" s="18">
        <v>0</v>
      </c>
      <c r="U113" s="18">
        <v>0</v>
      </c>
      <c r="V113" s="18">
        <v>0</v>
      </c>
      <c r="W113" s="18">
        <v>0</v>
      </c>
      <c r="X113" s="18">
        <v>0</v>
      </c>
      <c r="Y113" s="18">
        <v>0</v>
      </c>
      <c r="Z113" s="18">
        <v>0</v>
      </c>
      <c r="AA113" s="18">
        <v>0</v>
      </c>
      <c r="AB113" s="18">
        <v>0</v>
      </c>
      <c r="AC113" s="18">
        <v>5</v>
      </c>
      <c r="AD113" s="18">
        <v>0</v>
      </c>
      <c r="AE113" s="18">
        <v>0</v>
      </c>
      <c r="AF113" s="18">
        <v>0</v>
      </c>
      <c r="AG113" s="18">
        <v>0</v>
      </c>
      <c r="AH113" s="18">
        <v>0</v>
      </c>
    </row>
    <row r="114" spans="1:34" ht="45" x14ac:dyDescent="0.25">
      <c r="A114" s="152"/>
      <c r="B114" s="159"/>
      <c r="C114" s="103">
        <v>111</v>
      </c>
      <c r="D114" s="106" t="s">
        <v>391</v>
      </c>
      <c r="E114" s="78" t="s">
        <v>247</v>
      </c>
      <c r="F114" s="104" t="s">
        <v>60</v>
      </c>
      <c r="G114" s="104" t="s">
        <v>124</v>
      </c>
      <c r="H114" s="104" t="s">
        <v>51</v>
      </c>
      <c r="I114" s="80">
        <v>18.72</v>
      </c>
      <c r="J114" s="124"/>
      <c r="K114" s="41">
        <f t="shared" si="2"/>
        <v>0</v>
      </c>
      <c r="L114" s="42" t="str">
        <f t="shared" si="3"/>
        <v>OK</v>
      </c>
      <c r="M114" s="18">
        <v>0</v>
      </c>
      <c r="N114" s="18">
        <v>0</v>
      </c>
      <c r="O114" s="18">
        <v>0</v>
      </c>
      <c r="P114" s="18">
        <v>0</v>
      </c>
      <c r="Q114" s="18">
        <v>0</v>
      </c>
      <c r="R114" s="18">
        <v>0</v>
      </c>
      <c r="S114" s="18">
        <v>0</v>
      </c>
      <c r="T114" s="18">
        <v>0</v>
      </c>
      <c r="U114" s="18">
        <v>0</v>
      </c>
      <c r="V114" s="18">
        <v>0</v>
      </c>
      <c r="W114" s="18">
        <v>0</v>
      </c>
      <c r="X114" s="18">
        <v>0</v>
      </c>
      <c r="Y114" s="18">
        <v>0</v>
      </c>
      <c r="Z114" s="18">
        <v>0</v>
      </c>
      <c r="AA114" s="18">
        <v>0</v>
      </c>
      <c r="AB114" s="18">
        <v>0</v>
      </c>
      <c r="AC114" s="18">
        <v>0</v>
      </c>
      <c r="AD114" s="18">
        <v>0</v>
      </c>
      <c r="AE114" s="18">
        <v>0</v>
      </c>
      <c r="AF114" s="18">
        <v>0</v>
      </c>
      <c r="AG114" s="18">
        <v>0</v>
      </c>
      <c r="AH114" s="18">
        <v>0</v>
      </c>
    </row>
    <row r="115" spans="1:34" ht="30" x14ac:dyDescent="0.25">
      <c r="A115" s="152"/>
      <c r="B115" s="159"/>
      <c r="C115" s="76">
        <v>112</v>
      </c>
      <c r="D115" s="106" t="s">
        <v>392</v>
      </c>
      <c r="E115" s="78" t="s">
        <v>248</v>
      </c>
      <c r="F115" s="104" t="s">
        <v>60</v>
      </c>
      <c r="G115" s="104" t="s">
        <v>125</v>
      </c>
      <c r="H115" s="104" t="s">
        <v>110</v>
      </c>
      <c r="I115" s="80">
        <v>19</v>
      </c>
      <c r="J115" s="124">
        <v>50</v>
      </c>
      <c r="K115" s="41">
        <f t="shared" si="2"/>
        <v>50</v>
      </c>
      <c r="L115" s="42" t="str">
        <f t="shared" si="3"/>
        <v>OK</v>
      </c>
      <c r="M115" s="18">
        <v>0</v>
      </c>
      <c r="N115" s="18">
        <v>0</v>
      </c>
      <c r="O115" s="18">
        <v>0</v>
      </c>
      <c r="P115" s="18">
        <v>0</v>
      </c>
      <c r="Q115" s="18">
        <v>0</v>
      </c>
      <c r="R115" s="18">
        <v>0</v>
      </c>
      <c r="S115" s="18">
        <v>0</v>
      </c>
      <c r="T115" s="18">
        <v>0</v>
      </c>
      <c r="U115" s="18">
        <v>0</v>
      </c>
      <c r="V115" s="18">
        <v>0</v>
      </c>
      <c r="W115" s="18">
        <v>0</v>
      </c>
      <c r="X115" s="18">
        <v>0</v>
      </c>
      <c r="Y115" s="18">
        <v>0</v>
      </c>
      <c r="Z115" s="18">
        <v>0</v>
      </c>
      <c r="AA115" s="18">
        <v>0</v>
      </c>
      <c r="AB115" s="18">
        <v>0</v>
      </c>
      <c r="AC115" s="18">
        <v>0</v>
      </c>
      <c r="AD115" s="18">
        <v>0</v>
      </c>
      <c r="AE115" s="18">
        <v>0</v>
      </c>
      <c r="AF115" s="18">
        <v>0</v>
      </c>
      <c r="AG115" s="18">
        <v>0</v>
      </c>
      <c r="AH115" s="18">
        <v>0</v>
      </c>
    </row>
    <row r="116" spans="1:34" ht="30" x14ac:dyDescent="0.25">
      <c r="A116" s="152"/>
      <c r="B116" s="159"/>
      <c r="C116" s="107">
        <v>113</v>
      </c>
      <c r="D116" s="108" t="s">
        <v>393</v>
      </c>
      <c r="E116" s="109" t="s">
        <v>249</v>
      </c>
      <c r="F116" s="110" t="s">
        <v>60</v>
      </c>
      <c r="G116" s="110" t="s">
        <v>125</v>
      </c>
      <c r="H116" s="110" t="s">
        <v>51</v>
      </c>
      <c r="I116" s="111">
        <v>19</v>
      </c>
      <c r="J116" s="124">
        <v>30</v>
      </c>
      <c r="K116" s="51">
        <f t="shared" si="2"/>
        <v>20</v>
      </c>
      <c r="L116" s="52" t="str">
        <f t="shared" si="3"/>
        <v>OK</v>
      </c>
      <c r="M116" s="18">
        <v>0</v>
      </c>
      <c r="N116" s="18">
        <v>0</v>
      </c>
      <c r="O116" s="18">
        <v>0</v>
      </c>
      <c r="P116" s="18">
        <v>0</v>
      </c>
      <c r="Q116" s="18">
        <v>10</v>
      </c>
      <c r="R116" s="18">
        <v>0</v>
      </c>
      <c r="S116" s="18">
        <v>0</v>
      </c>
      <c r="T116" s="18">
        <v>0</v>
      </c>
      <c r="U116" s="18">
        <v>0</v>
      </c>
      <c r="V116" s="18">
        <v>0</v>
      </c>
      <c r="W116" s="18">
        <v>0</v>
      </c>
      <c r="X116" s="18">
        <v>0</v>
      </c>
      <c r="Y116" s="18">
        <v>0</v>
      </c>
      <c r="Z116" s="18">
        <v>0</v>
      </c>
      <c r="AA116" s="18">
        <v>0</v>
      </c>
      <c r="AB116" s="18">
        <v>0</v>
      </c>
      <c r="AC116" s="18">
        <v>0</v>
      </c>
      <c r="AD116" s="18">
        <v>0</v>
      </c>
      <c r="AE116" s="18">
        <v>0</v>
      </c>
      <c r="AF116" s="18">
        <v>0</v>
      </c>
      <c r="AG116" s="18">
        <v>0</v>
      </c>
      <c r="AH116" s="18">
        <v>0</v>
      </c>
    </row>
    <row r="117" spans="1:34" ht="75" x14ac:dyDescent="0.25">
      <c r="A117" s="112" t="s">
        <v>283</v>
      </c>
      <c r="B117" s="87">
        <v>42</v>
      </c>
      <c r="C117" s="87">
        <v>114</v>
      </c>
      <c r="D117" s="98" t="s">
        <v>394</v>
      </c>
      <c r="E117" s="84" t="s">
        <v>250</v>
      </c>
      <c r="F117" s="97" t="s">
        <v>60</v>
      </c>
      <c r="G117" s="97" t="s">
        <v>100</v>
      </c>
      <c r="H117" s="97" t="s">
        <v>51</v>
      </c>
      <c r="I117" s="86">
        <v>134.63</v>
      </c>
      <c r="J117" s="124"/>
      <c r="K117" s="41">
        <f t="shared" si="2"/>
        <v>0</v>
      </c>
      <c r="L117" s="42" t="str">
        <f t="shared" si="3"/>
        <v>OK</v>
      </c>
      <c r="M117" s="18">
        <v>0</v>
      </c>
      <c r="N117" s="18">
        <v>0</v>
      </c>
      <c r="O117" s="18">
        <v>0</v>
      </c>
      <c r="P117" s="18">
        <v>0</v>
      </c>
      <c r="Q117" s="18">
        <v>0</v>
      </c>
      <c r="R117" s="18">
        <v>0</v>
      </c>
      <c r="S117" s="18">
        <v>0</v>
      </c>
      <c r="T117" s="18">
        <v>0</v>
      </c>
      <c r="U117" s="18">
        <v>0</v>
      </c>
      <c r="V117" s="18">
        <v>0</v>
      </c>
      <c r="W117" s="18">
        <v>0</v>
      </c>
      <c r="X117" s="18">
        <v>0</v>
      </c>
      <c r="Y117" s="18">
        <v>0</v>
      </c>
      <c r="Z117" s="18">
        <v>0</v>
      </c>
      <c r="AA117" s="18">
        <v>0</v>
      </c>
      <c r="AB117" s="18">
        <v>0</v>
      </c>
      <c r="AC117" s="18">
        <v>0</v>
      </c>
      <c r="AD117" s="18">
        <v>0</v>
      </c>
      <c r="AE117" s="18">
        <v>0</v>
      </c>
      <c r="AF117" s="18">
        <v>0</v>
      </c>
      <c r="AG117" s="18">
        <v>0</v>
      </c>
      <c r="AH117" s="18">
        <v>0</v>
      </c>
    </row>
    <row r="118" spans="1:34" ht="39.950000000000003" customHeight="1" x14ac:dyDescent="0.25">
      <c r="A118" s="152" t="s">
        <v>287</v>
      </c>
      <c r="B118" s="158">
        <v>43</v>
      </c>
      <c r="C118" s="76">
        <v>115</v>
      </c>
      <c r="D118" s="113" t="s">
        <v>395</v>
      </c>
      <c r="E118" s="55"/>
      <c r="F118" s="161" t="s">
        <v>286</v>
      </c>
      <c r="G118" s="162"/>
      <c r="H118" s="162"/>
      <c r="I118" s="163"/>
      <c r="J118" s="124"/>
      <c r="K118" s="41">
        <f t="shared" si="2"/>
        <v>0</v>
      </c>
      <c r="L118" s="42" t="str">
        <f t="shared" si="3"/>
        <v>OK</v>
      </c>
      <c r="M118" s="18">
        <v>0</v>
      </c>
      <c r="N118" s="18">
        <v>0</v>
      </c>
      <c r="O118" s="18">
        <v>0</v>
      </c>
      <c r="P118" s="18">
        <v>0</v>
      </c>
      <c r="Q118" s="18">
        <v>0</v>
      </c>
      <c r="R118" s="18">
        <v>0</v>
      </c>
      <c r="S118" s="18">
        <v>0</v>
      </c>
      <c r="T118" s="18">
        <v>0</v>
      </c>
      <c r="U118" s="18">
        <v>0</v>
      </c>
      <c r="V118" s="18">
        <v>0</v>
      </c>
      <c r="W118" s="18">
        <v>0</v>
      </c>
      <c r="X118" s="18">
        <v>0</v>
      </c>
      <c r="Y118" s="18">
        <v>0</v>
      </c>
      <c r="Z118" s="18">
        <v>0</v>
      </c>
      <c r="AA118" s="18">
        <v>0</v>
      </c>
      <c r="AB118" s="18">
        <v>0</v>
      </c>
      <c r="AC118" s="18">
        <v>0</v>
      </c>
      <c r="AD118" s="18">
        <v>0</v>
      </c>
      <c r="AE118" s="18">
        <v>0</v>
      </c>
      <c r="AF118" s="18">
        <v>0</v>
      </c>
      <c r="AG118" s="18">
        <v>0</v>
      </c>
      <c r="AH118" s="18">
        <v>0</v>
      </c>
    </row>
    <row r="119" spans="1:34" ht="39.950000000000003" customHeight="1" x14ac:dyDescent="0.25">
      <c r="A119" s="152"/>
      <c r="B119" s="159"/>
      <c r="C119" s="76">
        <v>116</v>
      </c>
      <c r="D119" s="113" t="s">
        <v>396</v>
      </c>
      <c r="E119" s="90"/>
      <c r="F119" s="164"/>
      <c r="G119" s="165"/>
      <c r="H119" s="165"/>
      <c r="I119" s="166"/>
      <c r="J119" s="124"/>
      <c r="K119" s="41">
        <f t="shared" si="2"/>
        <v>0</v>
      </c>
      <c r="L119" s="42" t="str">
        <f t="shared" si="3"/>
        <v>OK</v>
      </c>
      <c r="M119" s="18">
        <v>0</v>
      </c>
      <c r="N119" s="18">
        <v>0</v>
      </c>
      <c r="O119" s="18">
        <v>0</v>
      </c>
      <c r="P119" s="18">
        <v>0</v>
      </c>
      <c r="Q119" s="18">
        <v>0</v>
      </c>
      <c r="R119" s="18">
        <v>0</v>
      </c>
      <c r="S119" s="18">
        <v>0</v>
      </c>
      <c r="T119" s="18">
        <v>0</v>
      </c>
      <c r="U119" s="18">
        <v>0</v>
      </c>
      <c r="V119" s="18">
        <v>0</v>
      </c>
      <c r="W119" s="18">
        <v>0</v>
      </c>
      <c r="X119" s="18">
        <v>0</v>
      </c>
      <c r="Y119" s="18">
        <v>0</v>
      </c>
      <c r="Z119" s="18">
        <v>0</v>
      </c>
      <c r="AA119" s="18">
        <v>0</v>
      </c>
      <c r="AB119" s="18">
        <v>0</v>
      </c>
      <c r="AC119" s="18">
        <v>0</v>
      </c>
      <c r="AD119" s="18">
        <v>0</v>
      </c>
      <c r="AE119" s="18">
        <v>0</v>
      </c>
      <c r="AF119" s="18">
        <v>0</v>
      </c>
      <c r="AG119" s="18">
        <v>0</v>
      </c>
      <c r="AH119" s="18">
        <v>0</v>
      </c>
    </row>
    <row r="120" spans="1:34" ht="39.950000000000003" customHeight="1" x14ac:dyDescent="0.25">
      <c r="A120" s="152"/>
      <c r="B120" s="159"/>
      <c r="C120" s="103">
        <v>117</v>
      </c>
      <c r="D120" s="113" t="s">
        <v>397</v>
      </c>
      <c r="E120" s="90"/>
      <c r="F120" s="164"/>
      <c r="G120" s="165"/>
      <c r="H120" s="165"/>
      <c r="I120" s="166"/>
      <c r="J120" s="124"/>
      <c r="K120" s="41">
        <f t="shared" ref="K120:K121" si="4">J120-(SUM(M120:AH120))</f>
        <v>0</v>
      </c>
      <c r="L120" s="42" t="str">
        <f t="shared" si="3"/>
        <v>OK</v>
      </c>
      <c r="M120" s="18">
        <v>0</v>
      </c>
      <c r="N120" s="18">
        <v>0</v>
      </c>
      <c r="O120" s="18">
        <v>0</v>
      </c>
      <c r="P120" s="18">
        <v>0</v>
      </c>
      <c r="Q120" s="18">
        <v>0</v>
      </c>
      <c r="R120" s="18">
        <v>0</v>
      </c>
      <c r="S120" s="18">
        <v>0</v>
      </c>
      <c r="T120" s="18">
        <v>0</v>
      </c>
      <c r="U120" s="18">
        <v>0</v>
      </c>
      <c r="V120" s="18">
        <v>0</v>
      </c>
      <c r="W120" s="18">
        <v>0</v>
      </c>
      <c r="X120" s="18">
        <v>0</v>
      </c>
      <c r="Y120" s="18">
        <v>0</v>
      </c>
      <c r="Z120" s="18">
        <v>0</v>
      </c>
      <c r="AA120" s="18">
        <v>0</v>
      </c>
      <c r="AB120" s="18">
        <v>0</v>
      </c>
      <c r="AC120" s="18">
        <v>0</v>
      </c>
      <c r="AD120" s="18">
        <v>0</v>
      </c>
      <c r="AE120" s="18">
        <v>0</v>
      </c>
      <c r="AF120" s="18">
        <v>0</v>
      </c>
      <c r="AG120" s="18">
        <v>0</v>
      </c>
      <c r="AH120" s="18">
        <v>0</v>
      </c>
    </row>
    <row r="121" spans="1:34" ht="39.950000000000003" customHeight="1" x14ac:dyDescent="0.25">
      <c r="A121" s="152"/>
      <c r="B121" s="160"/>
      <c r="C121" s="76">
        <v>118</v>
      </c>
      <c r="D121" s="113" t="s">
        <v>398</v>
      </c>
      <c r="E121" s="90"/>
      <c r="F121" s="167"/>
      <c r="G121" s="168"/>
      <c r="H121" s="168"/>
      <c r="I121" s="169"/>
      <c r="J121" s="124"/>
      <c r="K121" s="41">
        <f t="shared" si="4"/>
        <v>0</v>
      </c>
      <c r="L121" s="42" t="str">
        <f t="shared" si="3"/>
        <v>OK</v>
      </c>
      <c r="M121" s="18">
        <v>0</v>
      </c>
      <c r="N121" s="18">
        <v>0</v>
      </c>
      <c r="O121" s="18">
        <v>0</v>
      </c>
      <c r="P121" s="18">
        <v>0</v>
      </c>
      <c r="Q121" s="18">
        <v>0</v>
      </c>
      <c r="R121" s="18">
        <v>0</v>
      </c>
      <c r="S121" s="18">
        <v>0</v>
      </c>
      <c r="T121" s="18">
        <v>0</v>
      </c>
      <c r="U121" s="18">
        <v>0</v>
      </c>
      <c r="V121" s="18">
        <v>0</v>
      </c>
      <c r="W121" s="18">
        <v>0</v>
      </c>
      <c r="X121" s="18">
        <v>0</v>
      </c>
      <c r="Y121" s="18">
        <v>0</v>
      </c>
      <c r="Z121" s="18">
        <v>0</v>
      </c>
      <c r="AA121" s="18">
        <v>0</v>
      </c>
      <c r="AB121" s="18">
        <v>0</v>
      </c>
      <c r="AC121" s="18">
        <v>0</v>
      </c>
      <c r="AD121" s="18">
        <v>0</v>
      </c>
      <c r="AE121" s="18">
        <v>0</v>
      </c>
      <c r="AF121" s="18">
        <v>0</v>
      </c>
      <c r="AG121" s="18">
        <v>0</v>
      </c>
      <c r="AH121" s="18">
        <v>0</v>
      </c>
    </row>
    <row r="122" spans="1:34" ht="45" x14ac:dyDescent="0.25">
      <c r="A122" s="69" t="s">
        <v>279</v>
      </c>
      <c r="B122" s="82">
        <v>44</v>
      </c>
      <c r="C122" s="82">
        <v>119</v>
      </c>
      <c r="D122" s="115" t="s">
        <v>399</v>
      </c>
      <c r="E122" s="116" t="s">
        <v>251</v>
      </c>
      <c r="F122" s="117" t="s">
        <v>60</v>
      </c>
      <c r="G122" s="117" t="s">
        <v>126</v>
      </c>
      <c r="H122" s="117" t="s">
        <v>127</v>
      </c>
      <c r="I122" s="118">
        <v>85</v>
      </c>
      <c r="J122" s="124"/>
      <c r="K122" s="53">
        <f>J122-(SUM(M122:AH122))</f>
        <v>0</v>
      </c>
      <c r="L122" s="54" t="str">
        <f>IF(K122&lt;0,"ATENÇÃO","OK")</f>
        <v>OK</v>
      </c>
      <c r="M122" s="18">
        <v>0</v>
      </c>
      <c r="N122" s="18">
        <v>0</v>
      </c>
      <c r="O122" s="18">
        <v>0</v>
      </c>
      <c r="P122" s="18">
        <v>0</v>
      </c>
      <c r="Q122" s="18">
        <v>0</v>
      </c>
      <c r="R122" s="18">
        <v>0</v>
      </c>
      <c r="S122" s="18">
        <v>0</v>
      </c>
      <c r="T122" s="18">
        <v>0</v>
      </c>
      <c r="U122" s="18">
        <v>0</v>
      </c>
      <c r="V122" s="18">
        <v>0</v>
      </c>
      <c r="W122" s="18">
        <v>0</v>
      </c>
      <c r="X122" s="18">
        <v>0</v>
      </c>
      <c r="Y122" s="18">
        <v>0</v>
      </c>
      <c r="Z122" s="18">
        <v>0</v>
      </c>
      <c r="AA122" s="18">
        <v>0</v>
      </c>
      <c r="AB122" s="18">
        <v>0</v>
      </c>
      <c r="AC122" s="18">
        <v>0</v>
      </c>
      <c r="AD122" s="18">
        <v>0</v>
      </c>
      <c r="AE122" s="18">
        <v>0</v>
      </c>
      <c r="AF122" s="18">
        <v>0</v>
      </c>
      <c r="AG122" s="18">
        <v>0</v>
      </c>
      <c r="AH122" s="18">
        <v>0</v>
      </c>
    </row>
    <row r="123" spans="1:34" ht="75" x14ac:dyDescent="0.25">
      <c r="A123" s="152" t="s">
        <v>276</v>
      </c>
      <c r="B123" s="158">
        <v>45</v>
      </c>
      <c r="C123" s="76">
        <v>120</v>
      </c>
      <c r="D123" s="77" t="s">
        <v>400</v>
      </c>
      <c r="E123" s="78" t="s">
        <v>252</v>
      </c>
      <c r="F123" s="79" t="s">
        <v>30</v>
      </c>
      <c r="G123" s="79" t="s">
        <v>128</v>
      </c>
      <c r="H123" s="79" t="s">
        <v>50</v>
      </c>
      <c r="I123" s="80">
        <v>4.2</v>
      </c>
      <c r="J123" s="124">
        <v>20</v>
      </c>
      <c r="K123" s="41">
        <f t="shared" si="2"/>
        <v>10</v>
      </c>
      <c r="L123" s="42" t="str">
        <f t="shared" si="3"/>
        <v>OK</v>
      </c>
      <c r="M123" s="18">
        <v>0</v>
      </c>
      <c r="N123" s="18">
        <v>0</v>
      </c>
      <c r="O123" s="18">
        <v>0</v>
      </c>
      <c r="P123" s="18">
        <v>10</v>
      </c>
      <c r="Q123" s="18">
        <v>0</v>
      </c>
      <c r="R123" s="18">
        <v>0</v>
      </c>
      <c r="S123" s="18">
        <v>0</v>
      </c>
      <c r="T123" s="18">
        <v>0</v>
      </c>
      <c r="U123" s="18">
        <v>0</v>
      </c>
      <c r="V123" s="18">
        <v>0</v>
      </c>
      <c r="W123" s="18">
        <v>0</v>
      </c>
      <c r="X123" s="18">
        <v>0</v>
      </c>
      <c r="Y123" s="18">
        <v>0</v>
      </c>
      <c r="Z123" s="18">
        <v>0</v>
      </c>
      <c r="AA123" s="18">
        <v>0</v>
      </c>
      <c r="AB123" s="18">
        <v>0</v>
      </c>
      <c r="AC123" s="18">
        <v>0</v>
      </c>
      <c r="AD123" s="18">
        <v>0</v>
      </c>
      <c r="AE123" s="18">
        <v>0</v>
      </c>
      <c r="AF123" s="18">
        <v>0</v>
      </c>
      <c r="AG123" s="18">
        <v>0</v>
      </c>
      <c r="AH123" s="18">
        <v>0</v>
      </c>
    </row>
    <row r="124" spans="1:34" ht="90" customHeight="1" x14ac:dyDescent="0.25">
      <c r="A124" s="152"/>
      <c r="B124" s="159"/>
      <c r="C124" s="76">
        <v>121</v>
      </c>
      <c r="D124" s="77" t="s">
        <v>401</v>
      </c>
      <c r="E124" s="78" t="s">
        <v>253</v>
      </c>
      <c r="F124" s="79" t="s">
        <v>30</v>
      </c>
      <c r="G124" s="79" t="s">
        <v>128</v>
      </c>
      <c r="H124" s="79" t="s">
        <v>50</v>
      </c>
      <c r="I124" s="80">
        <v>5.8</v>
      </c>
      <c r="J124" s="124">
        <v>40</v>
      </c>
      <c r="K124" s="41">
        <f t="shared" si="2"/>
        <v>20</v>
      </c>
      <c r="L124" s="42" t="str">
        <f t="shared" si="3"/>
        <v>OK</v>
      </c>
      <c r="M124" s="18">
        <v>0</v>
      </c>
      <c r="N124" s="18">
        <v>0</v>
      </c>
      <c r="O124" s="18">
        <v>0</v>
      </c>
      <c r="P124" s="18">
        <v>20</v>
      </c>
      <c r="Q124" s="18">
        <v>0</v>
      </c>
      <c r="R124" s="18">
        <v>0</v>
      </c>
      <c r="S124" s="18">
        <v>0</v>
      </c>
      <c r="T124" s="18">
        <v>0</v>
      </c>
      <c r="U124" s="18">
        <v>0</v>
      </c>
      <c r="V124" s="18">
        <v>0</v>
      </c>
      <c r="W124" s="18">
        <v>0</v>
      </c>
      <c r="X124" s="18">
        <v>0</v>
      </c>
      <c r="Y124" s="18">
        <v>0</v>
      </c>
      <c r="Z124" s="18">
        <v>0</v>
      </c>
      <c r="AA124" s="18">
        <v>0</v>
      </c>
      <c r="AB124" s="18">
        <v>0</v>
      </c>
      <c r="AC124" s="18">
        <v>0</v>
      </c>
      <c r="AD124" s="18">
        <v>0</v>
      </c>
      <c r="AE124" s="18">
        <v>0</v>
      </c>
      <c r="AF124" s="18">
        <v>0</v>
      </c>
      <c r="AG124" s="18">
        <v>0</v>
      </c>
      <c r="AH124" s="18">
        <v>0</v>
      </c>
    </row>
    <row r="125" spans="1:34" ht="60" x14ac:dyDescent="0.25">
      <c r="A125" s="152"/>
      <c r="B125" s="159"/>
      <c r="C125" s="103">
        <v>122</v>
      </c>
      <c r="D125" s="77" t="s">
        <v>402</v>
      </c>
      <c r="E125" s="78" t="s">
        <v>254</v>
      </c>
      <c r="F125" s="79" t="s">
        <v>30</v>
      </c>
      <c r="G125" s="79" t="s">
        <v>48</v>
      </c>
      <c r="H125" s="79" t="s">
        <v>50</v>
      </c>
      <c r="I125" s="80">
        <v>5.6</v>
      </c>
      <c r="J125" s="124">
        <v>20</v>
      </c>
      <c r="K125" s="41">
        <f t="shared" si="2"/>
        <v>20</v>
      </c>
      <c r="L125" s="42" t="str">
        <f t="shared" si="3"/>
        <v>OK</v>
      </c>
      <c r="M125" s="18">
        <v>0</v>
      </c>
      <c r="N125" s="18">
        <v>0</v>
      </c>
      <c r="O125" s="18">
        <v>0</v>
      </c>
      <c r="P125" s="18">
        <v>0</v>
      </c>
      <c r="Q125" s="18">
        <v>0</v>
      </c>
      <c r="R125" s="18">
        <v>0</v>
      </c>
      <c r="S125" s="18">
        <v>0</v>
      </c>
      <c r="T125" s="18">
        <v>0</v>
      </c>
      <c r="U125" s="18">
        <v>0</v>
      </c>
      <c r="V125" s="18">
        <v>0</v>
      </c>
      <c r="W125" s="18">
        <v>0</v>
      </c>
      <c r="X125" s="18">
        <v>0</v>
      </c>
      <c r="Y125" s="18">
        <v>0</v>
      </c>
      <c r="Z125" s="18">
        <v>0</v>
      </c>
      <c r="AA125" s="18">
        <v>0</v>
      </c>
      <c r="AB125" s="18">
        <v>0</v>
      </c>
      <c r="AC125" s="18">
        <v>0</v>
      </c>
      <c r="AD125" s="18">
        <v>0</v>
      </c>
      <c r="AE125" s="18">
        <v>0</v>
      </c>
      <c r="AF125" s="18">
        <v>0</v>
      </c>
      <c r="AG125" s="18">
        <v>0</v>
      </c>
      <c r="AH125" s="18">
        <v>0</v>
      </c>
    </row>
    <row r="126" spans="1:34" ht="45" x14ac:dyDescent="0.25">
      <c r="A126" s="152"/>
      <c r="B126" s="159"/>
      <c r="C126" s="76">
        <v>123</v>
      </c>
      <c r="D126" s="106" t="s">
        <v>403</v>
      </c>
      <c r="E126" s="78" t="s">
        <v>255</v>
      </c>
      <c r="F126" s="104" t="s">
        <v>60</v>
      </c>
      <c r="G126" s="104" t="s">
        <v>129</v>
      </c>
      <c r="H126" s="104" t="s">
        <v>50</v>
      </c>
      <c r="I126" s="80">
        <v>30.24</v>
      </c>
      <c r="J126" s="124"/>
      <c r="K126" s="41">
        <f t="shared" si="2"/>
        <v>0</v>
      </c>
      <c r="L126" s="42" t="str">
        <f t="shared" si="3"/>
        <v>OK</v>
      </c>
      <c r="M126" s="18">
        <v>0</v>
      </c>
      <c r="N126" s="18">
        <v>0</v>
      </c>
      <c r="O126" s="18">
        <v>0</v>
      </c>
      <c r="P126" s="18">
        <v>0</v>
      </c>
      <c r="Q126" s="18">
        <v>0</v>
      </c>
      <c r="R126" s="18">
        <v>0</v>
      </c>
      <c r="S126" s="18">
        <v>0</v>
      </c>
      <c r="T126" s="18">
        <v>0</v>
      </c>
      <c r="U126" s="18">
        <v>0</v>
      </c>
      <c r="V126" s="18">
        <v>0</v>
      </c>
      <c r="W126" s="18">
        <v>0</v>
      </c>
      <c r="X126" s="18">
        <v>0</v>
      </c>
      <c r="Y126" s="18">
        <v>0</v>
      </c>
      <c r="Z126" s="18">
        <v>0</v>
      </c>
      <c r="AA126" s="18">
        <v>0</v>
      </c>
      <c r="AB126" s="18">
        <v>0</v>
      </c>
      <c r="AC126" s="18">
        <v>0</v>
      </c>
      <c r="AD126" s="18">
        <v>0</v>
      </c>
      <c r="AE126" s="18">
        <v>0</v>
      </c>
      <c r="AF126" s="18">
        <v>0</v>
      </c>
      <c r="AG126" s="18">
        <v>0</v>
      </c>
      <c r="AH126" s="18">
        <v>0</v>
      </c>
    </row>
    <row r="127" spans="1:34" ht="60" x14ac:dyDescent="0.25">
      <c r="A127" s="152"/>
      <c r="B127" s="159"/>
      <c r="C127" s="103">
        <v>124</v>
      </c>
      <c r="D127" s="77" t="s">
        <v>404</v>
      </c>
      <c r="E127" s="78" t="s">
        <v>256</v>
      </c>
      <c r="F127" s="104" t="s">
        <v>60</v>
      </c>
      <c r="G127" s="104" t="s">
        <v>130</v>
      </c>
      <c r="H127" s="104" t="s">
        <v>70</v>
      </c>
      <c r="I127" s="80">
        <v>4.05</v>
      </c>
      <c r="J127" s="124">
        <v>50</v>
      </c>
      <c r="K127" s="41">
        <f t="shared" si="2"/>
        <v>50</v>
      </c>
      <c r="L127" s="42" t="str">
        <f t="shared" si="3"/>
        <v>OK</v>
      </c>
      <c r="M127" s="18">
        <v>0</v>
      </c>
      <c r="N127" s="18">
        <v>0</v>
      </c>
      <c r="O127" s="18">
        <v>0</v>
      </c>
      <c r="P127" s="18">
        <v>0</v>
      </c>
      <c r="Q127" s="18">
        <v>0</v>
      </c>
      <c r="R127" s="18">
        <v>0</v>
      </c>
      <c r="S127" s="18">
        <v>0</v>
      </c>
      <c r="T127" s="18">
        <v>0</v>
      </c>
      <c r="U127" s="18">
        <v>0</v>
      </c>
      <c r="V127" s="18">
        <v>0</v>
      </c>
      <c r="W127" s="18">
        <v>0</v>
      </c>
      <c r="X127" s="18">
        <v>0</v>
      </c>
      <c r="Y127" s="18">
        <v>0</v>
      </c>
      <c r="Z127" s="18">
        <v>0</v>
      </c>
      <c r="AA127" s="18">
        <v>0</v>
      </c>
      <c r="AB127" s="18">
        <v>0</v>
      </c>
      <c r="AC127" s="18">
        <v>0</v>
      </c>
      <c r="AD127" s="18">
        <v>0</v>
      </c>
      <c r="AE127" s="18">
        <v>0</v>
      </c>
      <c r="AF127" s="18">
        <v>0</v>
      </c>
      <c r="AG127" s="18">
        <v>0</v>
      </c>
      <c r="AH127" s="18">
        <v>0</v>
      </c>
    </row>
    <row r="128" spans="1:34" ht="30" x14ac:dyDescent="0.25">
      <c r="A128" s="152"/>
      <c r="B128" s="160"/>
      <c r="C128" s="76">
        <v>125</v>
      </c>
      <c r="D128" s="77" t="s">
        <v>405</v>
      </c>
      <c r="E128" s="78" t="s">
        <v>257</v>
      </c>
      <c r="F128" s="104" t="s">
        <v>30</v>
      </c>
      <c r="G128" s="104" t="s">
        <v>130</v>
      </c>
      <c r="H128" s="104" t="s">
        <v>50</v>
      </c>
      <c r="I128" s="80">
        <v>15.06</v>
      </c>
      <c r="J128" s="124">
        <v>20</v>
      </c>
      <c r="K128" s="41">
        <f t="shared" si="2"/>
        <v>20</v>
      </c>
      <c r="L128" s="42" t="str">
        <f t="shared" si="3"/>
        <v>OK</v>
      </c>
      <c r="M128" s="18">
        <v>0</v>
      </c>
      <c r="N128" s="18">
        <v>0</v>
      </c>
      <c r="O128" s="18">
        <v>0</v>
      </c>
      <c r="P128" s="18">
        <v>0</v>
      </c>
      <c r="Q128" s="18">
        <v>0</v>
      </c>
      <c r="R128" s="18">
        <v>0</v>
      </c>
      <c r="S128" s="18">
        <v>0</v>
      </c>
      <c r="T128" s="18">
        <v>0</v>
      </c>
      <c r="U128" s="18">
        <v>0</v>
      </c>
      <c r="V128" s="18">
        <v>0</v>
      </c>
      <c r="W128" s="18">
        <v>0</v>
      </c>
      <c r="X128" s="18">
        <v>0</v>
      </c>
      <c r="Y128" s="18">
        <v>0</v>
      </c>
      <c r="Z128" s="18">
        <v>0</v>
      </c>
      <c r="AA128" s="18">
        <v>0</v>
      </c>
      <c r="AB128" s="18">
        <v>0</v>
      </c>
      <c r="AC128" s="18">
        <v>0</v>
      </c>
      <c r="AD128" s="18">
        <v>0</v>
      </c>
      <c r="AE128" s="18">
        <v>0</v>
      </c>
      <c r="AF128" s="18">
        <v>0</v>
      </c>
      <c r="AG128" s="18">
        <v>0</v>
      </c>
      <c r="AH128" s="18">
        <v>0</v>
      </c>
    </row>
    <row r="129" spans="1:34" ht="90" customHeight="1" x14ac:dyDescent="0.25">
      <c r="A129" s="153" t="s">
        <v>282</v>
      </c>
      <c r="B129" s="145">
        <v>46</v>
      </c>
      <c r="C129" s="82">
        <v>126</v>
      </c>
      <c r="D129" s="83" t="s">
        <v>406</v>
      </c>
      <c r="E129" s="84" t="s">
        <v>258</v>
      </c>
      <c r="F129" s="97" t="s">
        <v>60</v>
      </c>
      <c r="G129" s="97" t="s">
        <v>131</v>
      </c>
      <c r="H129" s="97" t="s">
        <v>70</v>
      </c>
      <c r="I129" s="86">
        <v>9.25</v>
      </c>
      <c r="J129" s="124"/>
      <c r="K129" s="41">
        <f t="shared" si="2"/>
        <v>0</v>
      </c>
      <c r="L129" s="42" t="str">
        <f t="shared" si="3"/>
        <v>OK</v>
      </c>
      <c r="M129" s="18">
        <v>0</v>
      </c>
      <c r="N129" s="18">
        <v>0</v>
      </c>
      <c r="O129" s="18">
        <v>0</v>
      </c>
      <c r="P129" s="18">
        <v>0</v>
      </c>
      <c r="Q129" s="18">
        <v>0</v>
      </c>
      <c r="R129" s="18">
        <v>0</v>
      </c>
      <c r="S129" s="18">
        <v>0</v>
      </c>
      <c r="T129" s="18">
        <v>0</v>
      </c>
      <c r="U129" s="18">
        <v>0</v>
      </c>
      <c r="V129" s="18">
        <v>0</v>
      </c>
      <c r="W129" s="18">
        <v>0</v>
      </c>
      <c r="X129" s="18">
        <v>0</v>
      </c>
      <c r="Y129" s="18">
        <v>0</v>
      </c>
      <c r="Z129" s="18">
        <v>0</v>
      </c>
      <c r="AA129" s="18">
        <v>0</v>
      </c>
      <c r="AB129" s="18">
        <v>0</v>
      </c>
      <c r="AC129" s="18">
        <v>0</v>
      </c>
      <c r="AD129" s="18">
        <v>0</v>
      </c>
      <c r="AE129" s="18">
        <v>0</v>
      </c>
      <c r="AF129" s="18">
        <v>0</v>
      </c>
      <c r="AG129" s="18">
        <v>0</v>
      </c>
      <c r="AH129" s="18">
        <v>0</v>
      </c>
    </row>
    <row r="130" spans="1:34" ht="75" x14ac:dyDescent="0.25">
      <c r="A130" s="153"/>
      <c r="B130" s="146"/>
      <c r="C130" s="87">
        <v>127</v>
      </c>
      <c r="D130" s="83" t="s">
        <v>407</v>
      </c>
      <c r="E130" s="84" t="s">
        <v>259</v>
      </c>
      <c r="F130" s="97" t="s">
        <v>60</v>
      </c>
      <c r="G130" s="97" t="s">
        <v>132</v>
      </c>
      <c r="H130" s="97" t="s">
        <v>70</v>
      </c>
      <c r="I130" s="86">
        <v>15.45</v>
      </c>
      <c r="J130" s="124">
        <v>10</v>
      </c>
      <c r="K130" s="41">
        <f t="shared" si="2"/>
        <v>5</v>
      </c>
      <c r="L130" s="42" t="str">
        <f t="shared" si="3"/>
        <v>OK</v>
      </c>
      <c r="M130" s="18">
        <v>0</v>
      </c>
      <c r="N130" s="18">
        <v>0</v>
      </c>
      <c r="O130" s="18">
        <v>0</v>
      </c>
      <c r="P130" s="18">
        <v>0</v>
      </c>
      <c r="Q130" s="18">
        <v>0</v>
      </c>
      <c r="R130" s="18">
        <v>5</v>
      </c>
      <c r="S130" s="18">
        <v>0</v>
      </c>
      <c r="T130" s="18">
        <v>0</v>
      </c>
      <c r="U130" s="18">
        <v>0</v>
      </c>
      <c r="V130" s="18">
        <v>0</v>
      </c>
      <c r="W130" s="18">
        <v>0</v>
      </c>
      <c r="X130" s="18">
        <v>0</v>
      </c>
      <c r="Y130" s="18">
        <v>0</v>
      </c>
      <c r="Z130" s="18">
        <v>0</v>
      </c>
      <c r="AA130" s="18">
        <v>0</v>
      </c>
      <c r="AB130" s="18">
        <v>0</v>
      </c>
      <c r="AC130" s="18">
        <v>0</v>
      </c>
      <c r="AD130" s="18">
        <v>0</v>
      </c>
      <c r="AE130" s="18">
        <v>0</v>
      </c>
      <c r="AF130" s="18">
        <v>0</v>
      </c>
      <c r="AG130" s="18">
        <v>0</v>
      </c>
      <c r="AH130" s="18">
        <v>0</v>
      </c>
    </row>
    <row r="131" spans="1:34" ht="135" x14ac:dyDescent="0.25">
      <c r="A131" s="153"/>
      <c r="B131" s="146"/>
      <c r="C131" s="87">
        <v>128</v>
      </c>
      <c r="D131" s="83" t="s">
        <v>408</v>
      </c>
      <c r="E131" s="84" t="s">
        <v>260</v>
      </c>
      <c r="F131" s="97" t="s">
        <v>64</v>
      </c>
      <c r="G131" s="97" t="s">
        <v>133</v>
      </c>
      <c r="H131" s="97" t="s">
        <v>70</v>
      </c>
      <c r="I131" s="86">
        <v>9.0500000000000007</v>
      </c>
      <c r="J131" s="124">
        <v>72</v>
      </c>
      <c r="K131" s="41">
        <f t="shared" si="2"/>
        <v>52</v>
      </c>
      <c r="L131" s="42" t="str">
        <f t="shared" si="3"/>
        <v>OK</v>
      </c>
      <c r="M131" s="18">
        <v>0</v>
      </c>
      <c r="N131" s="18">
        <v>0</v>
      </c>
      <c r="O131" s="18">
        <v>0</v>
      </c>
      <c r="P131" s="18">
        <v>0</v>
      </c>
      <c r="Q131" s="18">
        <v>0</v>
      </c>
      <c r="R131" s="18">
        <v>20</v>
      </c>
      <c r="S131" s="18">
        <v>0</v>
      </c>
      <c r="T131" s="18">
        <v>0</v>
      </c>
      <c r="U131" s="18">
        <v>0</v>
      </c>
      <c r="V131" s="18">
        <v>0</v>
      </c>
      <c r="W131" s="18">
        <v>0</v>
      </c>
      <c r="X131" s="18">
        <v>0</v>
      </c>
      <c r="Y131" s="18">
        <v>0</v>
      </c>
      <c r="Z131" s="18">
        <v>0</v>
      </c>
      <c r="AA131" s="18">
        <v>0</v>
      </c>
      <c r="AB131" s="18">
        <v>0</v>
      </c>
      <c r="AC131" s="18">
        <v>0</v>
      </c>
      <c r="AD131" s="18">
        <v>0</v>
      </c>
      <c r="AE131" s="18">
        <v>0</v>
      </c>
      <c r="AF131" s="18">
        <v>0</v>
      </c>
      <c r="AG131" s="18">
        <v>0</v>
      </c>
      <c r="AH131" s="18">
        <v>0</v>
      </c>
    </row>
    <row r="132" spans="1:34" ht="60" x14ac:dyDescent="0.25">
      <c r="A132" s="153"/>
      <c r="B132" s="146"/>
      <c r="C132" s="87">
        <v>129</v>
      </c>
      <c r="D132" s="83" t="s">
        <v>409</v>
      </c>
      <c r="E132" s="84" t="s">
        <v>261</v>
      </c>
      <c r="F132" s="97" t="s">
        <v>58</v>
      </c>
      <c r="G132" s="97" t="s">
        <v>81</v>
      </c>
      <c r="H132" s="97" t="s">
        <v>50</v>
      </c>
      <c r="I132" s="86">
        <v>2.42</v>
      </c>
      <c r="J132" s="124">
        <v>5</v>
      </c>
      <c r="K132" s="41">
        <f t="shared" si="2"/>
        <v>5</v>
      </c>
      <c r="L132" s="42" t="str">
        <f t="shared" si="3"/>
        <v>OK</v>
      </c>
      <c r="M132" s="18">
        <v>0</v>
      </c>
      <c r="N132" s="18">
        <v>0</v>
      </c>
      <c r="O132" s="18">
        <v>0</v>
      </c>
      <c r="P132" s="18">
        <v>0</v>
      </c>
      <c r="Q132" s="18">
        <v>0</v>
      </c>
      <c r="R132" s="18">
        <v>0</v>
      </c>
      <c r="S132" s="18">
        <v>0</v>
      </c>
      <c r="T132" s="18">
        <v>0</v>
      </c>
      <c r="U132" s="18">
        <v>0</v>
      </c>
      <c r="V132" s="18">
        <v>0</v>
      </c>
      <c r="W132" s="18">
        <v>0</v>
      </c>
      <c r="X132" s="18">
        <v>0</v>
      </c>
      <c r="Y132" s="18">
        <v>0</v>
      </c>
      <c r="Z132" s="18">
        <v>0</v>
      </c>
      <c r="AA132" s="18">
        <v>0</v>
      </c>
      <c r="AB132" s="18">
        <v>0</v>
      </c>
      <c r="AC132" s="18">
        <v>0</v>
      </c>
      <c r="AD132" s="18">
        <v>0</v>
      </c>
      <c r="AE132" s="18">
        <v>0</v>
      </c>
      <c r="AF132" s="18">
        <v>0</v>
      </c>
      <c r="AG132" s="18">
        <v>0</v>
      </c>
      <c r="AH132" s="18">
        <v>0</v>
      </c>
    </row>
    <row r="133" spans="1:34" ht="60" x14ac:dyDescent="0.25">
      <c r="A133" s="153"/>
      <c r="B133" s="147"/>
      <c r="C133" s="82">
        <v>130</v>
      </c>
      <c r="D133" s="83" t="s">
        <v>410</v>
      </c>
      <c r="E133" s="84" t="s">
        <v>262</v>
      </c>
      <c r="F133" s="97" t="s">
        <v>60</v>
      </c>
      <c r="G133" s="97" t="s">
        <v>125</v>
      </c>
      <c r="H133" s="97" t="s">
        <v>50</v>
      </c>
      <c r="I133" s="86">
        <v>3.6</v>
      </c>
      <c r="J133" s="124">
        <v>200</v>
      </c>
      <c r="K133" s="41">
        <f t="shared" si="2"/>
        <v>0</v>
      </c>
      <c r="L133" s="42" t="str">
        <f t="shared" si="3"/>
        <v>OK</v>
      </c>
      <c r="M133" s="18">
        <v>0</v>
      </c>
      <c r="N133" s="18">
        <v>0</v>
      </c>
      <c r="O133" s="18">
        <v>0</v>
      </c>
      <c r="P133" s="18">
        <v>0</v>
      </c>
      <c r="Q133" s="18">
        <v>0</v>
      </c>
      <c r="R133" s="18">
        <v>100</v>
      </c>
      <c r="S133" s="18">
        <v>0</v>
      </c>
      <c r="T133" s="18">
        <v>0</v>
      </c>
      <c r="U133" s="18">
        <v>0</v>
      </c>
      <c r="V133" s="18">
        <v>0</v>
      </c>
      <c r="W133" s="18">
        <v>0</v>
      </c>
      <c r="X133" s="18">
        <v>0</v>
      </c>
      <c r="Y133" s="18">
        <v>0</v>
      </c>
      <c r="Z133" s="18">
        <v>0</v>
      </c>
      <c r="AA133" s="18">
        <v>0</v>
      </c>
      <c r="AB133" s="18">
        <v>100</v>
      </c>
      <c r="AC133" s="18">
        <v>0</v>
      </c>
      <c r="AD133" s="18">
        <v>0</v>
      </c>
      <c r="AE133" s="18">
        <v>0</v>
      </c>
      <c r="AF133" s="18">
        <v>0</v>
      </c>
      <c r="AG133" s="18">
        <v>0</v>
      </c>
      <c r="AH133" s="18">
        <v>0</v>
      </c>
    </row>
    <row r="134" spans="1:34" ht="60" x14ac:dyDescent="0.25">
      <c r="A134" s="152" t="s">
        <v>278</v>
      </c>
      <c r="B134" s="158">
        <v>47</v>
      </c>
      <c r="C134" s="76">
        <v>131</v>
      </c>
      <c r="D134" s="106" t="s">
        <v>411</v>
      </c>
      <c r="E134" s="78" t="s">
        <v>263</v>
      </c>
      <c r="F134" s="79" t="s">
        <v>30</v>
      </c>
      <c r="G134" s="79" t="s">
        <v>84</v>
      </c>
      <c r="H134" s="79" t="s">
        <v>50</v>
      </c>
      <c r="I134" s="80">
        <v>18.38</v>
      </c>
      <c r="J134" s="124"/>
      <c r="K134" s="41">
        <f t="shared" si="2"/>
        <v>0</v>
      </c>
      <c r="L134" s="42" t="str">
        <f t="shared" si="3"/>
        <v>OK</v>
      </c>
      <c r="M134" s="18">
        <v>0</v>
      </c>
      <c r="N134" s="18">
        <v>0</v>
      </c>
      <c r="O134" s="18">
        <v>0</v>
      </c>
      <c r="P134" s="18">
        <v>0</v>
      </c>
      <c r="Q134" s="18">
        <v>0</v>
      </c>
      <c r="R134" s="18">
        <v>0</v>
      </c>
      <c r="S134" s="18">
        <v>0</v>
      </c>
      <c r="T134" s="18">
        <v>0</v>
      </c>
      <c r="U134" s="18">
        <v>0</v>
      </c>
      <c r="V134" s="18">
        <v>0</v>
      </c>
      <c r="W134" s="18">
        <v>0</v>
      </c>
      <c r="X134" s="18">
        <v>0</v>
      </c>
      <c r="Y134" s="18">
        <v>0</v>
      </c>
      <c r="Z134" s="18">
        <v>0</v>
      </c>
      <c r="AA134" s="18">
        <v>0</v>
      </c>
      <c r="AB134" s="18">
        <v>0</v>
      </c>
      <c r="AC134" s="18">
        <v>0</v>
      </c>
      <c r="AD134" s="18">
        <v>0</v>
      </c>
      <c r="AE134" s="18">
        <v>0</v>
      </c>
      <c r="AF134" s="18">
        <v>0</v>
      </c>
      <c r="AG134" s="18">
        <v>0</v>
      </c>
      <c r="AH134" s="18">
        <v>0</v>
      </c>
    </row>
    <row r="135" spans="1:34" ht="45" x14ac:dyDescent="0.25">
      <c r="A135" s="152"/>
      <c r="B135" s="159"/>
      <c r="C135" s="103">
        <v>132</v>
      </c>
      <c r="D135" s="77" t="s">
        <v>412</v>
      </c>
      <c r="E135" s="78" t="s">
        <v>264</v>
      </c>
      <c r="F135" s="79" t="s">
        <v>30</v>
      </c>
      <c r="G135" s="79" t="s">
        <v>134</v>
      </c>
      <c r="H135" s="79" t="s">
        <v>50</v>
      </c>
      <c r="I135" s="80">
        <v>2.17</v>
      </c>
      <c r="J135" s="124">
        <v>10</v>
      </c>
      <c r="K135" s="41">
        <f t="shared" si="2"/>
        <v>10</v>
      </c>
      <c r="L135" s="42" t="str">
        <f t="shared" si="3"/>
        <v>OK</v>
      </c>
      <c r="M135" s="18">
        <v>0</v>
      </c>
      <c r="N135" s="18">
        <v>0</v>
      </c>
      <c r="O135" s="18">
        <v>0</v>
      </c>
      <c r="P135" s="18">
        <v>0</v>
      </c>
      <c r="Q135" s="18">
        <v>0</v>
      </c>
      <c r="R135" s="18">
        <v>0</v>
      </c>
      <c r="S135" s="18">
        <v>0</v>
      </c>
      <c r="T135" s="18">
        <v>0</v>
      </c>
      <c r="U135" s="18">
        <v>0</v>
      </c>
      <c r="V135" s="18">
        <v>0</v>
      </c>
      <c r="W135" s="18">
        <v>0</v>
      </c>
      <c r="X135" s="18">
        <v>0</v>
      </c>
      <c r="Y135" s="18">
        <v>0</v>
      </c>
      <c r="Z135" s="18">
        <v>0</v>
      </c>
      <c r="AA135" s="18">
        <v>0</v>
      </c>
      <c r="AB135" s="18">
        <v>0</v>
      </c>
      <c r="AC135" s="18">
        <v>0</v>
      </c>
      <c r="AD135" s="18">
        <v>0</v>
      </c>
      <c r="AE135" s="18">
        <v>0</v>
      </c>
      <c r="AF135" s="18">
        <v>0</v>
      </c>
      <c r="AG135" s="18">
        <v>0</v>
      </c>
      <c r="AH135" s="18">
        <v>0</v>
      </c>
    </row>
    <row r="136" spans="1:34" ht="45" x14ac:dyDescent="0.25">
      <c r="A136" s="152"/>
      <c r="B136" s="159"/>
      <c r="C136" s="76">
        <v>133</v>
      </c>
      <c r="D136" s="77" t="s">
        <v>413</v>
      </c>
      <c r="E136" s="78" t="s">
        <v>265</v>
      </c>
      <c r="F136" s="79" t="s">
        <v>30</v>
      </c>
      <c r="G136" s="79" t="s">
        <v>135</v>
      </c>
      <c r="H136" s="79" t="s">
        <v>50</v>
      </c>
      <c r="I136" s="80">
        <v>6.47</v>
      </c>
      <c r="J136" s="124"/>
      <c r="K136" s="41">
        <f t="shared" si="2"/>
        <v>0</v>
      </c>
      <c r="L136" s="42" t="str">
        <f t="shared" si="3"/>
        <v>OK</v>
      </c>
      <c r="M136" s="18">
        <v>0</v>
      </c>
      <c r="N136" s="18">
        <v>0</v>
      </c>
      <c r="O136" s="18">
        <v>0</v>
      </c>
      <c r="P136" s="18">
        <v>0</v>
      </c>
      <c r="Q136" s="18">
        <v>0</v>
      </c>
      <c r="R136" s="18">
        <v>0</v>
      </c>
      <c r="S136" s="18">
        <v>0</v>
      </c>
      <c r="T136" s="18">
        <v>0</v>
      </c>
      <c r="U136" s="18">
        <v>0</v>
      </c>
      <c r="V136" s="18">
        <v>0</v>
      </c>
      <c r="W136" s="18">
        <v>0</v>
      </c>
      <c r="X136" s="18">
        <v>0</v>
      </c>
      <c r="Y136" s="18">
        <v>0</v>
      </c>
      <c r="Z136" s="18">
        <v>0</v>
      </c>
      <c r="AA136" s="18">
        <v>0</v>
      </c>
      <c r="AB136" s="18">
        <v>0</v>
      </c>
      <c r="AC136" s="18">
        <v>0</v>
      </c>
      <c r="AD136" s="18">
        <v>0</v>
      </c>
      <c r="AE136" s="18">
        <v>0</v>
      </c>
      <c r="AF136" s="18">
        <v>0</v>
      </c>
      <c r="AG136" s="18">
        <v>0</v>
      </c>
      <c r="AH136" s="18">
        <v>0</v>
      </c>
    </row>
    <row r="137" spans="1:34" ht="90" x14ac:dyDescent="0.25">
      <c r="A137" s="152"/>
      <c r="B137" s="159"/>
      <c r="C137" s="76">
        <v>134</v>
      </c>
      <c r="D137" s="77" t="s">
        <v>414</v>
      </c>
      <c r="E137" s="78" t="s">
        <v>266</v>
      </c>
      <c r="F137" s="104" t="s">
        <v>30</v>
      </c>
      <c r="G137" s="104" t="s">
        <v>136</v>
      </c>
      <c r="H137" s="104" t="s">
        <v>50</v>
      </c>
      <c r="I137" s="80">
        <v>7.12</v>
      </c>
      <c r="J137" s="124"/>
      <c r="K137" s="41">
        <f t="shared" ref="K137:K138" si="5">J137-(SUM(M137:AH137))</f>
        <v>0</v>
      </c>
      <c r="L137" s="42" t="str">
        <f t="shared" ref="L137:L138" si="6">IF(K137&lt;0,"ATENÇÃO","OK")</f>
        <v>OK</v>
      </c>
      <c r="M137" s="18">
        <v>0</v>
      </c>
      <c r="N137" s="18">
        <v>0</v>
      </c>
      <c r="O137" s="18">
        <v>0</v>
      </c>
      <c r="P137" s="18">
        <v>0</v>
      </c>
      <c r="Q137" s="18">
        <v>0</v>
      </c>
      <c r="R137" s="18">
        <v>0</v>
      </c>
      <c r="S137" s="18">
        <v>0</v>
      </c>
      <c r="T137" s="18">
        <v>0</v>
      </c>
      <c r="U137" s="18">
        <v>0</v>
      </c>
      <c r="V137" s="18">
        <v>0</v>
      </c>
      <c r="W137" s="18">
        <v>0</v>
      </c>
      <c r="X137" s="18">
        <v>0</v>
      </c>
      <c r="Y137" s="18">
        <v>0</v>
      </c>
      <c r="Z137" s="18">
        <v>0</v>
      </c>
      <c r="AA137" s="18">
        <v>0</v>
      </c>
      <c r="AB137" s="18">
        <v>0</v>
      </c>
      <c r="AC137" s="18">
        <v>0</v>
      </c>
      <c r="AD137" s="18">
        <v>0</v>
      </c>
      <c r="AE137" s="18">
        <v>0</v>
      </c>
      <c r="AF137" s="18">
        <v>0</v>
      </c>
      <c r="AG137" s="18">
        <v>0</v>
      </c>
      <c r="AH137" s="18">
        <v>0</v>
      </c>
    </row>
    <row r="138" spans="1:34" ht="30" x14ac:dyDescent="0.25">
      <c r="A138" s="152"/>
      <c r="B138" s="160"/>
      <c r="C138" s="103">
        <v>135</v>
      </c>
      <c r="D138" s="106" t="s">
        <v>415</v>
      </c>
      <c r="E138" s="78" t="s">
        <v>267</v>
      </c>
      <c r="F138" s="104" t="s">
        <v>30</v>
      </c>
      <c r="G138" s="104" t="s">
        <v>48</v>
      </c>
      <c r="H138" s="104" t="s">
        <v>50</v>
      </c>
      <c r="I138" s="80">
        <v>19.54</v>
      </c>
      <c r="J138" s="124"/>
      <c r="K138" s="41">
        <f t="shared" si="5"/>
        <v>0</v>
      </c>
      <c r="L138" s="42" t="str">
        <f t="shared" si="6"/>
        <v>OK</v>
      </c>
      <c r="M138" s="18">
        <v>0</v>
      </c>
      <c r="N138" s="18">
        <v>0</v>
      </c>
      <c r="O138" s="18">
        <v>0</v>
      </c>
      <c r="P138" s="18">
        <v>0</v>
      </c>
      <c r="Q138" s="18">
        <v>0</v>
      </c>
      <c r="R138" s="18">
        <v>0</v>
      </c>
      <c r="S138" s="18">
        <v>0</v>
      </c>
      <c r="T138" s="18">
        <v>0</v>
      </c>
      <c r="U138" s="18">
        <v>0</v>
      </c>
      <c r="V138" s="18">
        <v>0</v>
      </c>
      <c r="W138" s="18">
        <v>0</v>
      </c>
      <c r="X138" s="18">
        <v>0</v>
      </c>
      <c r="Y138" s="18">
        <v>0</v>
      </c>
      <c r="Z138" s="18">
        <v>0</v>
      </c>
      <c r="AA138" s="18">
        <v>0</v>
      </c>
      <c r="AB138" s="18">
        <v>0</v>
      </c>
      <c r="AC138" s="18">
        <v>0</v>
      </c>
      <c r="AD138" s="18">
        <v>0</v>
      </c>
      <c r="AE138" s="18">
        <v>0</v>
      </c>
      <c r="AF138" s="18">
        <v>0</v>
      </c>
      <c r="AG138" s="18">
        <v>0</v>
      </c>
      <c r="AH138" s="18">
        <v>0</v>
      </c>
    </row>
    <row r="143" spans="1:34" x14ac:dyDescent="0.25">
      <c r="A143" s="142"/>
      <c r="B143" s="142"/>
      <c r="C143" s="142"/>
    </row>
    <row r="144" spans="1:34" x14ac:dyDescent="0.25">
      <c r="A144" s="142"/>
      <c r="B144" s="142"/>
      <c r="C144" s="142"/>
    </row>
    <row r="145" spans="1:3" x14ac:dyDescent="0.25">
      <c r="A145" s="142"/>
      <c r="B145" s="142"/>
      <c r="C145" s="142"/>
    </row>
    <row r="146" spans="1:3" x14ac:dyDescent="0.25">
      <c r="A146" s="142"/>
      <c r="B146" s="142"/>
      <c r="C146" s="142"/>
    </row>
    <row r="147" spans="1:3" x14ac:dyDescent="0.25">
      <c r="A147" s="142"/>
      <c r="B147" s="142"/>
      <c r="C147" s="142"/>
    </row>
    <row r="148" spans="1:3" x14ac:dyDescent="0.25">
      <c r="A148" s="142"/>
      <c r="B148" s="142"/>
      <c r="C148" s="142"/>
    </row>
    <row r="149" spans="1:3" x14ac:dyDescent="0.25">
      <c r="A149" s="142"/>
      <c r="B149" s="142"/>
      <c r="C149" s="142"/>
    </row>
    <row r="150" spans="1:3" x14ac:dyDescent="0.25">
      <c r="A150" s="142"/>
      <c r="B150" s="142"/>
      <c r="C150" s="142"/>
    </row>
    <row r="151" spans="1:3" x14ac:dyDescent="0.25">
      <c r="A151" s="142"/>
      <c r="B151" s="142"/>
      <c r="C151" s="142"/>
    </row>
    <row r="152" spans="1:3" x14ac:dyDescent="0.25">
      <c r="A152" s="142"/>
      <c r="B152" s="142"/>
      <c r="C152" s="142"/>
    </row>
    <row r="153" spans="1:3" x14ac:dyDescent="0.25">
      <c r="A153" s="142"/>
      <c r="B153" s="142"/>
      <c r="C153" s="142"/>
    </row>
    <row r="154" spans="1:3" x14ac:dyDescent="0.25">
      <c r="A154" s="142"/>
      <c r="B154" s="142"/>
      <c r="C154" s="142"/>
    </row>
    <row r="155" spans="1:3" x14ac:dyDescent="0.25">
      <c r="A155" s="142"/>
      <c r="B155" s="142"/>
      <c r="C155" s="142"/>
    </row>
    <row r="156" spans="1:3" x14ac:dyDescent="0.25">
      <c r="A156" s="142"/>
      <c r="B156" s="142"/>
      <c r="C156" s="142"/>
    </row>
    <row r="157" spans="1:3" x14ac:dyDescent="0.25">
      <c r="A157" s="142"/>
      <c r="B157" s="142"/>
      <c r="C157" s="142"/>
    </row>
    <row r="158" spans="1:3" x14ac:dyDescent="0.25">
      <c r="A158" s="142"/>
      <c r="B158" s="142"/>
      <c r="C158" s="142"/>
    </row>
    <row r="159" spans="1:3" x14ac:dyDescent="0.25">
      <c r="A159" s="142"/>
      <c r="B159" s="142"/>
      <c r="C159" s="142"/>
    </row>
    <row r="160" spans="1:3" x14ac:dyDescent="0.25">
      <c r="A160" s="142"/>
      <c r="B160" s="142"/>
      <c r="C160" s="142"/>
    </row>
    <row r="161" spans="1:3" x14ac:dyDescent="0.25">
      <c r="A161" s="142"/>
      <c r="B161" s="142"/>
      <c r="C161" s="142"/>
    </row>
    <row r="162" spans="1:3" x14ac:dyDescent="0.25">
      <c r="A162" s="142"/>
      <c r="B162" s="142"/>
      <c r="C162" s="142"/>
    </row>
    <row r="163" spans="1:3" x14ac:dyDescent="0.25">
      <c r="A163" s="142"/>
      <c r="B163" s="142"/>
      <c r="C163" s="142"/>
    </row>
    <row r="164" spans="1:3" x14ac:dyDescent="0.25">
      <c r="A164" s="142"/>
      <c r="B164" s="142"/>
      <c r="C164" s="142"/>
    </row>
    <row r="165" spans="1:3" x14ac:dyDescent="0.25">
      <c r="A165" s="142"/>
      <c r="B165" s="142"/>
      <c r="C165" s="142"/>
    </row>
    <row r="166" spans="1:3" x14ac:dyDescent="0.25">
      <c r="A166" s="142"/>
      <c r="B166" s="142"/>
      <c r="C166" s="142"/>
    </row>
    <row r="167" spans="1:3" x14ac:dyDescent="0.25">
      <c r="A167" s="142"/>
      <c r="B167" s="142"/>
      <c r="C167" s="142"/>
    </row>
    <row r="168" spans="1:3" x14ac:dyDescent="0.25">
      <c r="A168" s="142"/>
      <c r="B168" s="142"/>
      <c r="C168" s="142"/>
    </row>
    <row r="169" spans="1:3" x14ac:dyDescent="0.25">
      <c r="A169" s="142"/>
      <c r="B169" s="142"/>
      <c r="C169" s="142"/>
    </row>
  </sheetData>
  <mergeCells count="114">
    <mergeCell ref="A27:A28"/>
    <mergeCell ref="B27:B28"/>
    <mergeCell ref="A29:A36"/>
    <mergeCell ref="B29:B36"/>
    <mergeCell ref="A37:A46"/>
    <mergeCell ref="B37:B46"/>
    <mergeCell ref="A47:A52"/>
    <mergeCell ref="B47:B52"/>
    <mergeCell ref="M1:M2"/>
    <mergeCell ref="N1:N2"/>
    <mergeCell ref="D1:I1"/>
    <mergeCell ref="J1:L1"/>
    <mergeCell ref="A11:A14"/>
    <mergeCell ref="B11:B14"/>
    <mergeCell ref="A15:A19"/>
    <mergeCell ref="B15:B19"/>
    <mergeCell ref="A24:A25"/>
    <mergeCell ref="B24:B25"/>
    <mergeCell ref="A20:A21"/>
    <mergeCell ref="B20:B21"/>
    <mergeCell ref="A22:A23"/>
    <mergeCell ref="B22:B23"/>
    <mergeCell ref="AG1:AG2"/>
    <mergeCell ref="AH1:AH2"/>
    <mergeCell ref="A2:L2"/>
    <mergeCell ref="A8:A9"/>
    <mergeCell ref="B8:B9"/>
    <mergeCell ref="AB1:AB2"/>
    <mergeCell ref="AC1:AC2"/>
    <mergeCell ref="AD1:AD2"/>
    <mergeCell ref="AE1:AE2"/>
    <mergeCell ref="AF1:AF2"/>
    <mergeCell ref="W1:W2"/>
    <mergeCell ref="X1:X2"/>
    <mergeCell ref="Y1:Y2"/>
    <mergeCell ref="Z1:Z2"/>
    <mergeCell ref="AA1:AA2"/>
    <mergeCell ref="U1:U2"/>
    <mergeCell ref="V1:V2"/>
    <mergeCell ref="Q1:Q2"/>
    <mergeCell ref="R1:R2"/>
    <mergeCell ref="S1:S2"/>
    <mergeCell ref="T1:T2"/>
    <mergeCell ref="O1:O2"/>
    <mergeCell ref="P1:P2"/>
    <mergeCell ref="A1:C1"/>
    <mergeCell ref="A64:A67"/>
    <mergeCell ref="B64:B67"/>
    <mergeCell ref="A68:A74"/>
    <mergeCell ref="B68:B74"/>
    <mergeCell ref="A75:A80"/>
    <mergeCell ref="B75:B80"/>
    <mergeCell ref="A53:A55"/>
    <mergeCell ref="B53:B55"/>
    <mergeCell ref="A56:A59"/>
    <mergeCell ref="B56:B59"/>
    <mergeCell ref="A60:A63"/>
    <mergeCell ref="B60:B63"/>
    <mergeCell ref="A92:A94"/>
    <mergeCell ref="B92:B94"/>
    <mergeCell ref="A96:A97"/>
    <mergeCell ref="B96:B97"/>
    <mergeCell ref="A98:A99"/>
    <mergeCell ref="B98:B99"/>
    <mergeCell ref="A82:A85"/>
    <mergeCell ref="B82:B85"/>
    <mergeCell ref="A86:A88"/>
    <mergeCell ref="B86:B88"/>
    <mergeCell ref="A89:A90"/>
    <mergeCell ref="B89:B90"/>
    <mergeCell ref="A113:A116"/>
    <mergeCell ref="B113:B116"/>
    <mergeCell ref="A118:A121"/>
    <mergeCell ref="B118:B121"/>
    <mergeCell ref="F118:I121"/>
    <mergeCell ref="A100:A104"/>
    <mergeCell ref="B100:B104"/>
    <mergeCell ref="A106:A107"/>
    <mergeCell ref="B106:B107"/>
    <mergeCell ref="A109:A112"/>
    <mergeCell ref="B109:B112"/>
    <mergeCell ref="A143:C143"/>
    <mergeCell ref="A144:C144"/>
    <mergeCell ref="A145:C145"/>
    <mergeCell ref="A146:C146"/>
    <mergeCell ref="A147:C147"/>
    <mergeCell ref="A123:A128"/>
    <mergeCell ref="B123:B128"/>
    <mergeCell ref="A129:A133"/>
    <mergeCell ref="B129:B133"/>
    <mergeCell ref="A134:A138"/>
    <mergeCell ref="B134:B138"/>
    <mergeCell ref="A153:C153"/>
    <mergeCell ref="A154:C154"/>
    <mergeCell ref="A155:C155"/>
    <mergeCell ref="A156:C156"/>
    <mergeCell ref="A157:C157"/>
    <mergeCell ref="A148:C148"/>
    <mergeCell ref="A149:C149"/>
    <mergeCell ref="A150:C150"/>
    <mergeCell ref="A151:C151"/>
    <mergeCell ref="A152:C152"/>
    <mergeCell ref="A168:C168"/>
    <mergeCell ref="A169:C169"/>
    <mergeCell ref="A163:C163"/>
    <mergeCell ref="A164:C164"/>
    <mergeCell ref="A165:C165"/>
    <mergeCell ref="A166:C166"/>
    <mergeCell ref="A167:C167"/>
    <mergeCell ref="A158:C158"/>
    <mergeCell ref="A159:C159"/>
    <mergeCell ref="A160:C160"/>
    <mergeCell ref="A161:C161"/>
    <mergeCell ref="A162:C162"/>
  </mergeCells>
  <conditionalFormatting sqref="Z4:Z138">
    <cfRule type="cellIs" dxfId="95" priority="10" stopIfTrue="1" operator="greaterThan">
      <formula>0</formula>
    </cfRule>
    <cfRule type="cellIs" dxfId="94" priority="11" stopIfTrue="1" operator="greaterThan">
      <formula>0</formula>
    </cfRule>
    <cfRule type="cellIs" dxfId="93" priority="12" stopIfTrue="1" operator="greaterThan">
      <formula>0</formula>
    </cfRule>
  </conditionalFormatting>
  <conditionalFormatting sqref="AA4:AA138">
    <cfRule type="cellIs" dxfId="92" priority="7" stopIfTrue="1" operator="greaterThan">
      <formula>0</formula>
    </cfRule>
    <cfRule type="cellIs" dxfId="91" priority="8" stopIfTrue="1" operator="greaterThan">
      <formula>0</formula>
    </cfRule>
    <cfRule type="cellIs" dxfId="90" priority="9" stopIfTrue="1" operator="greaterThan">
      <formula>0</formula>
    </cfRule>
  </conditionalFormatting>
  <conditionalFormatting sqref="AB4:AB138">
    <cfRule type="cellIs" dxfId="89" priority="4" stopIfTrue="1" operator="greaterThan">
      <formula>0</formula>
    </cfRule>
    <cfRule type="cellIs" dxfId="88" priority="5" stopIfTrue="1" operator="greaterThan">
      <formula>0</formula>
    </cfRule>
    <cfRule type="cellIs" dxfId="87" priority="6" stopIfTrue="1" operator="greaterThan">
      <formula>0</formula>
    </cfRule>
  </conditionalFormatting>
  <conditionalFormatting sqref="AC4:AH138">
    <cfRule type="cellIs" dxfId="86" priority="1" stopIfTrue="1" operator="greaterThan">
      <formula>0</formula>
    </cfRule>
    <cfRule type="cellIs" dxfId="85" priority="2" stopIfTrue="1" operator="greaterThan">
      <formula>0</formula>
    </cfRule>
    <cfRule type="cellIs" dxfId="84" priority="3" stopIfTrue="1" operator="greaterThan">
      <formula>0</formula>
    </cfRule>
  </conditionalFormatting>
  <conditionalFormatting sqref="M4:M138">
    <cfRule type="cellIs" dxfId="83" priority="19" stopIfTrue="1" operator="greaterThan">
      <formula>0</formula>
    </cfRule>
    <cfRule type="cellIs" dxfId="82" priority="20" stopIfTrue="1" operator="greaterThan">
      <formula>0</formula>
    </cfRule>
    <cfRule type="cellIs" dxfId="81" priority="21" stopIfTrue="1" operator="greaterThan">
      <formula>0</formula>
    </cfRule>
  </conditionalFormatting>
  <conditionalFormatting sqref="N4:X138">
    <cfRule type="cellIs" dxfId="80" priority="16" stopIfTrue="1" operator="greaterThan">
      <formula>0</formula>
    </cfRule>
    <cfRule type="cellIs" dxfId="79" priority="17" stopIfTrue="1" operator="greaterThan">
      <formula>0</formula>
    </cfRule>
    <cfRule type="cellIs" dxfId="78" priority="18" stopIfTrue="1" operator="greaterThan">
      <formula>0</formula>
    </cfRule>
  </conditionalFormatting>
  <conditionalFormatting sqref="Y4:Y138">
    <cfRule type="cellIs" dxfId="77" priority="13" stopIfTrue="1" operator="greaterThan">
      <formula>0</formula>
    </cfRule>
    <cfRule type="cellIs" dxfId="76" priority="14" stopIfTrue="1" operator="greaterThan">
      <formula>0</formula>
    </cfRule>
    <cfRule type="cellIs" dxfId="75" priority="15"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9"/>
  <sheetViews>
    <sheetView zoomScale="80" zoomScaleNormal="80" workbookViewId="0">
      <selection activeCell="K5" sqref="K5"/>
    </sheetView>
  </sheetViews>
  <sheetFormatPr defaultColWidth="9.7109375" defaultRowHeight="15" x14ac:dyDescent="0.25"/>
  <cols>
    <col min="1" max="1" width="14.5703125" style="49" customWidth="1"/>
    <col min="2" max="2" width="7.140625" style="71" customWidth="1"/>
    <col min="3" max="3" width="6" style="43" bestFit="1" customWidth="1"/>
    <col min="4" max="4" width="53.85546875" style="71" bestFit="1" customWidth="1"/>
    <col min="5" max="5" width="18.7109375" style="71" customWidth="1"/>
    <col min="6" max="6" width="9.85546875" style="71" bestFit="1" customWidth="1"/>
    <col min="7" max="7" width="13.140625" style="71" customWidth="1"/>
    <col min="8" max="8" width="13.42578125" style="71" customWidth="1"/>
    <col min="9" max="9" width="12.7109375" style="71" bestFit="1" customWidth="1"/>
    <col min="10" max="10" width="12.5703125" style="19" customWidth="1"/>
    <col min="11" max="11" width="13.28515625" style="44" customWidth="1"/>
    <col min="12" max="12" width="12.5703125" style="16" customWidth="1"/>
    <col min="13" max="13" width="13.85546875" style="24" customWidth="1"/>
    <col min="14" max="34" width="13.85546875" style="17" customWidth="1"/>
    <col min="35" max="16384" width="9.7109375" style="14"/>
  </cols>
  <sheetData>
    <row r="1" spans="1:34" ht="33" customHeight="1" x14ac:dyDescent="0.25">
      <c r="A1" s="151" t="s">
        <v>270</v>
      </c>
      <c r="B1" s="151"/>
      <c r="C1" s="151"/>
      <c r="D1" s="151" t="s">
        <v>37</v>
      </c>
      <c r="E1" s="151"/>
      <c r="F1" s="151"/>
      <c r="G1" s="151"/>
      <c r="H1" s="151"/>
      <c r="I1" s="151"/>
      <c r="J1" s="151" t="s">
        <v>271</v>
      </c>
      <c r="K1" s="151"/>
      <c r="L1" s="151"/>
      <c r="M1" s="170" t="s">
        <v>534</v>
      </c>
      <c r="N1" s="170" t="s">
        <v>535</v>
      </c>
      <c r="O1" s="170" t="s">
        <v>536</v>
      </c>
      <c r="P1" s="170" t="s">
        <v>537</v>
      </c>
      <c r="Q1" s="170" t="s">
        <v>538</v>
      </c>
      <c r="R1" s="170" t="s">
        <v>539</v>
      </c>
      <c r="S1" s="170" t="s">
        <v>540</v>
      </c>
      <c r="T1" s="170" t="s">
        <v>541</v>
      </c>
      <c r="U1" s="170" t="s">
        <v>750</v>
      </c>
      <c r="V1" s="170" t="s">
        <v>751</v>
      </c>
      <c r="W1" s="170" t="s">
        <v>752</v>
      </c>
      <c r="X1" s="170" t="s">
        <v>753</v>
      </c>
      <c r="Y1" s="170" t="s">
        <v>754</v>
      </c>
      <c r="Z1" s="170" t="s">
        <v>755</v>
      </c>
      <c r="AA1" s="170" t="s">
        <v>756</v>
      </c>
      <c r="AB1" s="170" t="s">
        <v>757</v>
      </c>
      <c r="AC1" s="170" t="s">
        <v>268</v>
      </c>
      <c r="AD1" s="170" t="s">
        <v>268</v>
      </c>
      <c r="AE1" s="170" t="s">
        <v>268</v>
      </c>
      <c r="AF1" s="170" t="s">
        <v>268</v>
      </c>
      <c r="AG1" s="170" t="s">
        <v>268</v>
      </c>
      <c r="AH1" s="170" t="s">
        <v>268</v>
      </c>
    </row>
    <row r="2" spans="1:34" ht="21.75" customHeight="1" x14ac:dyDescent="0.25">
      <c r="A2" s="151" t="s">
        <v>533</v>
      </c>
      <c r="B2" s="151"/>
      <c r="C2" s="151"/>
      <c r="D2" s="151"/>
      <c r="E2" s="151"/>
      <c r="F2" s="151"/>
      <c r="G2" s="151"/>
      <c r="H2" s="151"/>
      <c r="I2" s="151"/>
      <c r="J2" s="151"/>
      <c r="K2" s="151"/>
      <c r="L2" s="151"/>
      <c r="M2" s="170"/>
      <c r="N2" s="170"/>
      <c r="O2" s="170"/>
      <c r="P2" s="170"/>
      <c r="Q2" s="170"/>
      <c r="R2" s="170"/>
      <c r="S2" s="170"/>
      <c r="T2" s="170"/>
      <c r="U2" s="170"/>
      <c r="V2" s="170"/>
      <c r="W2" s="170"/>
      <c r="X2" s="170"/>
      <c r="Y2" s="170"/>
      <c r="Z2" s="170"/>
      <c r="AA2" s="170"/>
      <c r="AB2" s="170"/>
      <c r="AC2" s="170"/>
      <c r="AD2" s="170"/>
      <c r="AE2" s="170"/>
      <c r="AF2" s="170"/>
      <c r="AG2" s="170"/>
      <c r="AH2" s="170"/>
    </row>
    <row r="3" spans="1:34" s="15" customFormat="1" ht="45" x14ac:dyDescent="0.2">
      <c r="A3" s="48" t="s">
        <v>2</v>
      </c>
      <c r="B3" s="36" t="s">
        <v>1</v>
      </c>
      <c r="C3" s="37" t="s">
        <v>3</v>
      </c>
      <c r="D3" s="37" t="s">
        <v>5</v>
      </c>
      <c r="E3" s="37" t="s">
        <v>137</v>
      </c>
      <c r="F3" s="37" t="s">
        <v>28</v>
      </c>
      <c r="G3" s="37" t="s">
        <v>29</v>
      </c>
      <c r="H3" s="37" t="s">
        <v>34</v>
      </c>
      <c r="I3" s="38" t="s">
        <v>4</v>
      </c>
      <c r="J3" s="39" t="s">
        <v>27</v>
      </c>
      <c r="K3" s="40" t="s">
        <v>0</v>
      </c>
      <c r="L3" s="36" t="s">
        <v>6</v>
      </c>
      <c r="M3" s="35" t="s">
        <v>269</v>
      </c>
      <c r="N3" s="35" t="s">
        <v>269</v>
      </c>
      <c r="O3" s="35" t="s">
        <v>269</v>
      </c>
      <c r="P3" s="35" t="s">
        <v>269</v>
      </c>
      <c r="Q3" s="35">
        <v>42865</v>
      </c>
      <c r="R3" s="35" t="s">
        <v>269</v>
      </c>
      <c r="S3" s="35" t="s">
        <v>269</v>
      </c>
      <c r="T3" s="35" t="s">
        <v>269</v>
      </c>
      <c r="U3" s="35" t="s">
        <v>269</v>
      </c>
      <c r="V3" s="35" t="s">
        <v>269</v>
      </c>
      <c r="W3" s="35" t="s">
        <v>269</v>
      </c>
      <c r="X3" s="35" t="s">
        <v>269</v>
      </c>
      <c r="Y3" s="35" t="s">
        <v>269</v>
      </c>
      <c r="Z3" s="35" t="s">
        <v>269</v>
      </c>
      <c r="AA3" s="35" t="s">
        <v>269</v>
      </c>
      <c r="AB3" s="35" t="s">
        <v>269</v>
      </c>
      <c r="AC3" s="35" t="s">
        <v>269</v>
      </c>
      <c r="AD3" s="35" t="s">
        <v>269</v>
      </c>
      <c r="AE3" s="35" t="s">
        <v>269</v>
      </c>
      <c r="AF3" s="35" t="s">
        <v>269</v>
      </c>
      <c r="AG3" s="35" t="s">
        <v>269</v>
      </c>
      <c r="AH3" s="35" t="s">
        <v>269</v>
      </c>
    </row>
    <row r="4" spans="1:34" ht="195" x14ac:dyDescent="0.25">
      <c r="A4" s="50" t="s">
        <v>272</v>
      </c>
      <c r="B4" s="76">
        <v>1</v>
      </c>
      <c r="C4" s="76">
        <v>1</v>
      </c>
      <c r="D4" s="77" t="s">
        <v>417</v>
      </c>
      <c r="E4" s="78" t="s">
        <v>138</v>
      </c>
      <c r="F4" s="79" t="s">
        <v>58</v>
      </c>
      <c r="G4" s="79" t="s">
        <v>67</v>
      </c>
      <c r="H4" s="79" t="s">
        <v>50</v>
      </c>
      <c r="I4" s="80">
        <v>44.27</v>
      </c>
      <c r="J4" s="124">
        <v>500</v>
      </c>
      <c r="K4" s="41">
        <f>J4-(SUM(M4:AH4))</f>
        <v>420</v>
      </c>
      <c r="L4" s="42" t="str">
        <f>IF(K4&lt;0,"ATENÇÃO","OK")</f>
        <v>OK</v>
      </c>
      <c r="M4" s="18">
        <v>0</v>
      </c>
      <c r="N4" s="18">
        <v>0</v>
      </c>
      <c r="O4" s="18">
        <v>0</v>
      </c>
      <c r="P4" s="18">
        <v>0</v>
      </c>
      <c r="Q4" s="18">
        <v>0</v>
      </c>
      <c r="R4" s="18">
        <v>0</v>
      </c>
      <c r="S4" s="18">
        <v>0</v>
      </c>
      <c r="T4" s="18">
        <v>80</v>
      </c>
      <c r="U4" s="18">
        <v>0</v>
      </c>
      <c r="V4" s="18">
        <v>0</v>
      </c>
      <c r="W4" s="18">
        <v>0</v>
      </c>
      <c r="X4" s="18">
        <v>0</v>
      </c>
      <c r="Y4" s="18">
        <v>0</v>
      </c>
      <c r="Z4" s="18">
        <v>0</v>
      </c>
      <c r="AA4" s="18">
        <v>0</v>
      </c>
      <c r="AB4" s="18">
        <v>0</v>
      </c>
      <c r="AC4" s="18">
        <v>0</v>
      </c>
      <c r="AD4" s="18">
        <v>0</v>
      </c>
      <c r="AE4" s="18">
        <v>0</v>
      </c>
      <c r="AF4" s="18">
        <v>0</v>
      </c>
      <c r="AG4" s="18">
        <v>0</v>
      </c>
      <c r="AH4" s="18">
        <v>0</v>
      </c>
    </row>
    <row r="5" spans="1:34" ht="195" x14ac:dyDescent="0.25">
      <c r="A5" s="69" t="s">
        <v>273</v>
      </c>
      <c r="B5" s="87">
        <v>2</v>
      </c>
      <c r="C5" s="82">
        <v>2</v>
      </c>
      <c r="D5" s="83" t="s">
        <v>418</v>
      </c>
      <c r="E5" s="84" t="s">
        <v>139</v>
      </c>
      <c r="F5" s="85" t="s">
        <v>59</v>
      </c>
      <c r="G5" s="85" t="s">
        <v>68</v>
      </c>
      <c r="H5" s="85" t="s">
        <v>50</v>
      </c>
      <c r="I5" s="86">
        <v>30.3</v>
      </c>
      <c r="J5" s="124">
        <v>150</v>
      </c>
      <c r="K5" s="41">
        <f t="shared" ref="K5:K68" si="0">J5-(SUM(M5:AH5))</f>
        <v>150</v>
      </c>
      <c r="L5" s="42" t="str">
        <f t="shared" ref="L5:L68" si="1">IF(K5&lt;0,"ATENÇÃO","OK")</f>
        <v>OK</v>
      </c>
      <c r="M5" s="18">
        <v>0</v>
      </c>
      <c r="N5" s="18">
        <v>0</v>
      </c>
      <c r="O5" s="18">
        <v>0</v>
      </c>
      <c r="P5" s="18">
        <v>0</v>
      </c>
      <c r="Q5" s="18">
        <v>0</v>
      </c>
      <c r="R5" s="18">
        <v>0</v>
      </c>
      <c r="S5" s="18">
        <v>0</v>
      </c>
      <c r="T5" s="18">
        <v>0</v>
      </c>
      <c r="U5" s="18">
        <v>0</v>
      </c>
      <c r="V5" s="18">
        <v>0</v>
      </c>
      <c r="W5" s="18">
        <v>0</v>
      </c>
      <c r="X5" s="18">
        <v>0</v>
      </c>
      <c r="Y5" s="18">
        <v>0</v>
      </c>
      <c r="Z5" s="18">
        <v>0</v>
      </c>
      <c r="AA5" s="18">
        <v>0</v>
      </c>
      <c r="AB5" s="18">
        <v>0</v>
      </c>
      <c r="AC5" s="18">
        <v>0</v>
      </c>
      <c r="AD5" s="18">
        <v>0</v>
      </c>
      <c r="AE5" s="18">
        <v>0</v>
      </c>
      <c r="AF5" s="18">
        <v>0</v>
      </c>
      <c r="AG5" s="18">
        <v>0</v>
      </c>
      <c r="AH5" s="18">
        <v>0</v>
      </c>
    </row>
    <row r="6" spans="1:34" ht="255" customHeight="1" x14ac:dyDescent="0.25">
      <c r="A6" s="72" t="s">
        <v>273</v>
      </c>
      <c r="B6" s="76">
        <v>3</v>
      </c>
      <c r="C6" s="76">
        <v>3</v>
      </c>
      <c r="D6" s="77" t="s">
        <v>419</v>
      </c>
      <c r="E6" s="78" t="s">
        <v>140</v>
      </c>
      <c r="F6" s="79" t="s">
        <v>60</v>
      </c>
      <c r="G6" s="79" t="s">
        <v>68</v>
      </c>
      <c r="H6" s="79" t="s">
        <v>50</v>
      </c>
      <c r="I6" s="80">
        <v>9.3000000000000007</v>
      </c>
      <c r="J6" s="124">
        <v>300</v>
      </c>
      <c r="K6" s="41">
        <f t="shared" si="0"/>
        <v>0</v>
      </c>
      <c r="L6" s="42" t="str">
        <f t="shared" si="1"/>
        <v>OK</v>
      </c>
      <c r="M6" s="18">
        <v>0</v>
      </c>
      <c r="N6" s="18">
        <v>0</v>
      </c>
      <c r="O6" s="18">
        <v>0</v>
      </c>
      <c r="P6" s="18">
        <v>0</v>
      </c>
      <c r="Q6" s="18">
        <v>300</v>
      </c>
      <c r="R6" s="18">
        <v>0</v>
      </c>
      <c r="S6" s="18">
        <v>0</v>
      </c>
      <c r="T6" s="18">
        <v>0</v>
      </c>
      <c r="U6" s="18">
        <v>0</v>
      </c>
      <c r="V6" s="18">
        <v>0</v>
      </c>
      <c r="W6" s="18">
        <v>0</v>
      </c>
      <c r="X6" s="18">
        <v>0</v>
      </c>
      <c r="Y6" s="18">
        <v>0</v>
      </c>
      <c r="Z6" s="18">
        <v>0</v>
      </c>
      <c r="AA6" s="18">
        <v>0</v>
      </c>
      <c r="AB6" s="18">
        <v>0</v>
      </c>
      <c r="AC6" s="18">
        <v>0</v>
      </c>
      <c r="AD6" s="18">
        <v>0</v>
      </c>
      <c r="AE6" s="18">
        <v>0</v>
      </c>
      <c r="AF6" s="18">
        <v>0</v>
      </c>
      <c r="AG6" s="18">
        <v>0</v>
      </c>
      <c r="AH6" s="18">
        <v>0</v>
      </c>
    </row>
    <row r="7" spans="1:34" ht="240" x14ac:dyDescent="0.25">
      <c r="A7" s="69" t="s">
        <v>274</v>
      </c>
      <c r="B7" s="87">
        <v>4</v>
      </c>
      <c r="C7" s="87">
        <v>4</v>
      </c>
      <c r="D7" s="83" t="s">
        <v>297</v>
      </c>
      <c r="E7" s="84" t="s">
        <v>141</v>
      </c>
      <c r="F7" s="85" t="s">
        <v>39</v>
      </c>
      <c r="G7" s="85" t="s">
        <v>69</v>
      </c>
      <c r="H7" s="85" t="s">
        <v>50</v>
      </c>
      <c r="I7" s="86">
        <v>1.81</v>
      </c>
      <c r="J7" s="124">
        <v>150</v>
      </c>
      <c r="K7" s="41">
        <f t="shared" si="0"/>
        <v>50</v>
      </c>
      <c r="L7" s="42" t="str">
        <f t="shared" si="1"/>
        <v>OK</v>
      </c>
      <c r="M7" s="18">
        <v>0</v>
      </c>
      <c r="N7" s="18">
        <v>0</v>
      </c>
      <c r="O7" s="18">
        <v>0</v>
      </c>
      <c r="P7" s="18">
        <v>100</v>
      </c>
      <c r="Q7" s="18">
        <v>0</v>
      </c>
      <c r="R7" s="18">
        <v>0</v>
      </c>
      <c r="S7" s="18">
        <v>0</v>
      </c>
      <c r="T7" s="18">
        <v>0</v>
      </c>
      <c r="U7" s="18">
        <v>0</v>
      </c>
      <c r="V7" s="18">
        <v>0</v>
      </c>
      <c r="W7" s="18">
        <v>0</v>
      </c>
      <c r="X7" s="18">
        <v>0</v>
      </c>
      <c r="Y7" s="18">
        <v>0</v>
      </c>
      <c r="Z7" s="18">
        <v>0</v>
      </c>
      <c r="AA7" s="18">
        <v>0</v>
      </c>
      <c r="AB7" s="18">
        <v>0</v>
      </c>
      <c r="AC7" s="18">
        <v>0</v>
      </c>
      <c r="AD7" s="18">
        <v>0</v>
      </c>
      <c r="AE7" s="18">
        <v>0</v>
      </c>
      <c r="AF7" s="18">
        <v>0</v>
      </c>
      <c r="AG7" s="18">
        <v>0</v>
      </c>
      <c r="AH7" s="18">
        <v>0</v>
      </c>
    </row>
    <row r="8" spans="1:34" ht="330" x14ac:dyDescent="0.25">
      <c r="A8" s="152" t="s">
        <v>275</v>
      </c>
      <c r="B8" s="148">
        <v>5</v>
      </c>
      <c r="C8" s="88">
        <v>5</v>
      </c>
      <c r="D8" s="89" t="s">
        <v>298</v>
      </c>
      <c r="E8" s="90" t="s">
        <v>142</v>
      </c>
      <c r="F8" s="20" t="s">
        <v>61</v>
      </c>
      <c r="G8" s="20" t="s">
        <v>43</v>
      </c>
      <c r="H8" s="20" t="s">
        <v>70</v>
      </c>
      <c r="I8" s="91">
        <v>4.13</v>
      </c>
      <c r="J8" s="124">
        <v>150</v>
      </c>
      <c r="K8" s="41">
        <f t="shared" si="0"/>
        <v>0</v>
      </c>
      <c r="L8" s="42" t="str">
        <f t="shared" si="1"/>
        <v>OK</v>
      </c>
      <c r="M8" s="18">
        <v>0</v>
      </c>
      <c r="N8" s="18">
        <v>0</v>
      </c>
      <c r="O8" s="18">
        <v>0</v>
      </c>
      <c r="P8" s="18">
        <v>0</v>
      </c>
      <c r="Q8" s="18">
        <v>0</v>
      </c>
      <c r="R8" s="18">
        <v>0</v>
      </c>
      <c r="S8" s="18">
        <v>0</v>
      </c>
      <c r="T8" s="18">
        <v>0</v>
      </c>
      <c r="U8" s="18">
        <v>150</v>
      </c>
      <c r="V8" s="18">
        <v>0</v>
      </c>
      <c r="W8" s="18">
        <v>0</v>
      </c>
      <c r="X8" s="18">
        <v>0</v>
      </c>
      <c r="Y8" s="18">
        <v>0</v>
      </c>
      <c r="Z8" s="18">
        <v>0</v>
      </c>
      <c r="AA8" s="18">
        <v>0</v>
      </c>
      <c r="AB8" s="18">
        <v>0</v>
      </c>
      <c r="AC8" s="18">
        <v>0</v>
      </c>
      <c r="AD8" s="18">
        <v>0</v>
      </c>
      <c r="AE8" s="18">
        <v>0</v>
      </c>
      <c r="AF8" s="18">
        <v>0</v>
      </c>
      <c r="AG8" s="18">
        <v>0</v>
      </c>
      <c r="AH8" s="18">
        <v>0</v>
      </c>
    </row>
    <row r="9" spans="1:34" ht="345" x14ac:dyDescent="0.25">
      <c r="A9" s="152"/>
      <c r="B9" s="150"/>
      <c r="C9" s="92">
        <v>6</v>
      </c>
      <c r="D9" s="89" t="s">
        <v>299</v>
      </c>
      <c r="E9" s="90" t="s">
        <v>143</v>
      </c>
      <c r="F9" s="20" t="s">
        <v>60</v>
      </c>
      <c r="G9" s="20" t="s">
        <v>43</v>
      </c>
      <c r="H9" s="20" t="s">
        <v>70</v>
      </c>
      <c r="I9" s="91">
        <v>3.7</v>
      </c>
      <c r="J9" s="124">
        <v>50</v>
      </c>
      <c r="K9" s="41">
        <f t="shared" si="0"/>
        <v>0</v>
      </c>
      <c r="L9" s="42" t="str">
        <f t="shared" si="1"/>
        <v>OK</v>
      </c>
      <c r="M9" s="18">
        <v>0</v>
      </c>
      <c r="N9" s="18">
        <v>0</v>
      </c>
      <c r="O9" s="18">
        <v>0</v>
      </c>
      <c r="P9" s="18">
        <v>0</v>
      </c>
      <c r="Q9" s="18">
        <v>0</v>
      </c>
      <c r="R9" s="18">
        <v>0</v>
      </c>
      <c r="S9" s="18">
        <v>0</v>
      </c>
      <c r="T9" s="18">
        <v>0</v>
      </c>
      <c r="U9" s="18">
        <v>50</v>
      </c>
      <c r="V9" s="18">
        <v>0</v>
      </c>
      <c r="W9" s="18">
        <v>0</v>
      </c>
      <c r="X9" s="18">
        <v>0</v>
      </c>
      <c r="Y9" s="18">
        <v>0</v>
      </c>
      <c r="Z9" s="18">
        <v>0</v>
      </c>
      <c r="AA9" s="18">
        <v>0</v>
      </c>
      <c r="AB9" s="18">
        <v>0</v>
      </c>
      <c r="AC9" s="18">
        <v>0</v>
      </c>
      <c r="AD9" s="18">
        <v>0</v>
      </c>
      <c r="AE9" s="18">
        <v>0</v>
      </c>
      <c r="AF9" s="18">
        <v>0</v>
      </c>
      <c r="AG9" s="18">
        <v>0</v>
      </c>
      <c r="AH9" s="18">
        <v>0</v>
      </c>
    </row>
    <row r="10" spans="1:34" ht="285" x14ac:dyDescent="0.25">
      <c r="A10" s="69" t="s">
        <v>275</v>
      </c>
      <c r="B10" s="87">
        <v>6</v>
      </c>
      <c r="C10" s="87">
        <v>7</v>
      </c>
      <c r="D10" s="93" t="s">
        <v>300</v>
      </c>
      <c r="E10" s="84" t="s">
        <v>144</v>
      </c>
      <c r="F10" s="85" t="s">
        <v>30</v>
      </c>
      <c r="G10" s="85" t="s">
        <v>43</v>
      </c>
      <c r="H10" s="85" t="s">
        <v>50</v>
      </c>
      <c r="I10" s="86">
        <v>1.98</v>
      </c>
      <c r="J10" s="124"/>
      <c r="K10" s="41">
        <f t="shared" si="0"/>
        <v>0</v>
      </c>
      <c r="L10" s="42" t="str">
        <f t="shared" si="1"/>
        <v>OK</v>
      </c>
      <c r="M10" s="18">
        <v>0</v>
      </c>
      <c r="N10" s="18">
        <v>0</v>
      </c>
      <c r="O10" s="18">
        <v>0</v>
      </c>
      <c r="P10" s="18">
        <v>0</v>
      </c>
      <c r="Q10" s="18">
        <v>0</v>
      </c>
      <c r="R10" s="18">
        <v>0</v>
      </c>
      <c r="S10" s="18">
        <v>0</v>
      </c>
      <c r="T10" s="18">
        <v>0</v>
      </c>
      <c r="U10" s="18">
        <v>0</v>
      </c>
      <c r="V10" s="18">
        <v>0</v>
      </c>
      <c r="W10" s="18">
        <v>0</v>
      </c>
      <c r="X10" s="18">
        <v>0</v>
      </c>
      <c r="Y10" s="18">
        <v>0</v>
      </c>
      <c r="Z10" s="18">
        <v>0</v>
      </c>
      <c r="AA10" s="18">
        <v>0</v>
      </c>
      <c r="AB10" s="18">
        <v>0</v>
      </c>
      <c r="AC10" s="18">
        <v>0</v>
      </c>
      <c r="AD10" s="18">
        <v>0</v>
      </c>
      <c r="AE10" s="18">
        <v>0</v>
      </c>
      <c r="AF10" s="18">
        <v>0</v>
      </c>
      <c r="AG10" s="18">
        <v>0</v>
      </c>
      <c r="AH10" s="18">
        <v>0</v>
      </c>
    </row>
    <row r="11" spans="1:34" ht="120" x14ac:dyDescent="0.25">
      <c r="A11" s="152" t="s">
        <v>276</v>
      </c>
      <c r="B11" s="148">
        <v>7</v>
      </c>
      <c r="C11" s="92">
        <v>8</v>
      </c>
      <c r="D11" s="89" t="s">
        <v>301</v>
      </c>
      <c r="E11" s="90" t="s">
        <v>145</v>
      </c>
      <c r="F11" s="94" t="s">
        <v>62</v>
      </c>
      <c r="G11" s="94" t="s">
        <v>71</v>
      </c>
      <c r="H11" s="94" t="s">
        <v>50</v>
      </c>
      <c r="I11" s="91">
        <v>36.5</v>
      </c>
      <c r="J11" s="124"/>
      <c r="K11" s="41">
        <f t="shared" si="0"/>
        <v>0</v>
      </c>
      <c r="L11" s="42" t="str">
        <f t="shared" si="1"/>
        <v>OK</v>
      </c>
      <c r="M11" s="18">
        <v>0</v>
      </c>
      <c r="N11" s="18">
        <v>0</v>
      </c>
      <c r="O11" s="18">
        <v>0</v>
      </c>
      <c r="P11" s="18">
        <v>0</v>
      </c>
      <c r="Q11" s="18">
        <v>0</v>
      </c>
      <c r="R11" s="18">
        <v>0</v>
      </c>
      <c r="S11" s="18">
        <v>0</v>
      </c>
      <c r="T11" s="18">
        <v>0</v>
      </c>
      <c r="U11" s="18">
        <v>0</v>
      </c>
      <c r="V11" s="18">
        <v>0</v>
      </c>
      <c r="W11" s="18">
        <v>0</v>
      </c>
      <c r="X11" s="18">
        <v>0</v>
      </c>
      <c r="Y11" s="18">
        <v>0</v>
      </c>
      <c r="Z11" s="18">
        <v>0</v>
      </c>
      <c r="AA11" s="18">
        <v>0</v>
      </c>
      <c r="AB11" s="18">
        <v>0</v>
      </c>
      <c r="AC11" s="18">
        <v>0</v>
      </c>
      <c r="AD11" s="18">
        <v>0</v>
      </c>
      <c r="AE11" s="18">
        <v>0</v>
      </c>
      <c r="AF11" s="18">
        <v>0</v>
      </c>
      <c r="AG11" s="18">
        <v>0</v>
      </c>
      <c r="AH11" s="18">
        <v>0</v>
      </c>
    </row>
    <row r="12" spans="1:34" ht="105" x14ac:dyDescent="0.25">
      <c r="A12" s="152"/>
      <c r="B12" s="149"/>
      <c r="C12" s="92">
        <v>9</v>
      </c>
      <c r="D12" s="89" t="s">
        <v>302</v>
      </c>
      <c r="E12" s="90" t="s">
        <v>146</v>
      </c>
      <c r="F12" s="94" t="s">
        <v>62</v>
      </c>
      <c r="G12" s="94" t="s">
        <v>71</v>
      </c>
      <c r="H12" s="94" t="s">
        <v>50</v>
      </c>
      <c r="I12" s="91">
        <v>45.1</v>
      </c>
      <c r="J12" s="124"/>
      <c r="K12" s="41">
        <f t="shared" si="0"/>
        <v>0</v>
      </c>
      <c r="L12" s="42" t="str">
        <f t="shared" si="1"/>
        <v>OK</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8">
        <v>0</v>
      </c>
      <c r="AD12" s="18">
        <v>0</v>
      </c>
      <c r="AE12" s="18">
        <v>0</v>
      </c>
      <c r="AF12" s="18">
        <v>0</v>
      </c>
      <c r="AG12" s="18">
        <v>0</v>
      </c>
      <c r="AH12" s="18">
        <v>0</v>
      </c>
    </row>
    <row r="13" spans="1:34" ht="105" x14ac:dyDescent="0.25">
      <c r="A13" s="152"/>
      <c r="B13" s="149"/>
      <c r="C13" s="88">
        <v>10</v>
      </c>
      <c r="D13" s="95" t="s">
        <v>303</v>
      </c>
      <c r="E13" s="90" t="s">
        <v>147</v>
      </c>
      <c r="F13" s="96" t="s">
        <v>60</v>
      </c>
      <c r="G13" s="94" t="s">
        <v>71</v>
      </c>
      <c r="H13" s="94" t="s">
        <v>50</v>
      </c>
      <c r="I13" s="91">
        <v>40.299999999999997</v>
      </c>
      <c r="J13" s="125"/>
      <c r="K13" s="41">
        <f t="shared" si="0"/>
        <v>0</v>
      </c>
      <c r="L13" s="42" t="str">
        <f t="shared" si="1"/>
        <v>OK</v>
      </c>
      <c r="M13" s="18">
        <v>0</v>
      </c>
      <c r="N13" s="18">
        <v>0</v>
      </c>
      <c r="O13" s="18">
        <v>0</v>
      </c>
      <c r="P13" s="18">
        <v>0</v>
      </c>
      <c r="Q13" s="18">
        <v>0</v>
      </c>
      <c r="R13" s="18">
        <v>0</v>
      </c>
      <c r="S13" s="18">
        <v>0</v>
      </c>
      <c r="T13" s="18">
        <v>0</v>
      </c>
      <c r="U13" s="18">
        <v>0</v>
      </c>
      <c r="V13" s="18">
        <v>0</v>
      </c>
      <c r="W13" s="18">
        <v>0</v>
      </c>
      <c r="X13" s="18">
        <v>0</v>
      </c>
      <c r="Y13" s="18">
        <v>0</v>
      </c>
      <c r="Z13" s="18">
        <v>0</v>
      </c>
      <c r="AA13" s="18">
        <v>0</v>
      </c>
      <c r="AB13" s="18">
        <v>0</v>
      </c>
      <c r="AC13" s="18">
        <v>0</v>
      </c>
      <c r="AD13" s="18">
        <v>0</v>
      </c>
      <c r="AE13" s="18">
        <v>0</v>
      </c>
      <c r="AF13" s="18">
        <v>0</v>
      </c>
      <c r="AG13" s="18">
        <v>0</v>
      </c>
      <c r="AH13" s="18">
        <v>0</v>
      </c>
    </row>
    <row r="14" spans="1:34" ht="75" x14ac:dyDescent="0.25">
      <c r="A14" s="152"/>
      <c r="B14" s="150"/>
      <c r="C14" s="92">
        <v>11</v>
      </c>
      <c r="D14" s="89" t="s">
        <v>304</v>
      </c>
      <c r="E14" s="90" t="s">
        <v>148</v>
      </c>
      <c r="F14" s="94" t="s">
        <v>60</v>
      </c>
      <c r="G14" s="94" t="s">
        <v>72</v>
      </c>
      <c r="H14" s="94" t="s">
        <v>70</v>
      </c>
      <c r="I14" s="91">
        <v>12.5</v>
      </c>
      <c r="J14" s="124"/>
      <c r="K14" s="41">
        <f t="shared" si="0"/>
        <v>0</v>
      </c>
      <c r="L14" s="42" t="str">
        <f t="shared" si="1"/>
        <v>OK</v>
      </c>
      <c r="M14" s="18">
        <v>0</v>
      </c>
      <c r="N14" s="18">
        <v>0</v>
      </c>
      <c r="O14" s="18">
        <v>0</v>
      </c>
      <c r="P14" s="18">
        <v>0</v>
      </c>
      <c r="Q14" s="18">
        <v>0</v>
      </c>
      <c r="R14" s="18">
        <v>0</v>
      </c>
      <c r="S14" s="18">
        <v>0</v>
      </c>
      <c r="T14" s="18">
        <v>0</v>
      </c>
      <c r="U14" s="18">
        <v>0</v>
      </c>
      <c r="V14" s="18">
        <v>0</v>
      </c>
      <c r="W14" s="18">
        <v>0</v>
      </c>
      <c r="X14" s="18">
        <v>0</v>
      </c>
      <c r="Y14" s="18">
        <v>0</v>
      </c>
      <c r="Z14" s="18">
        <v>0</v>
      </c>
      <c r="AA14" s="18">
        <v>0</v>
      </c>
      <c r="AB14" s="18">
        <v>0</v>
      </c>
      <c r="AC14" s="18">
        <v>0</v>
      </c>
      <c r="AD14" s="18">
        <v>0</v>
      </c>
      <c r="AE14" s="18">
        <v>0</v>
      </c>
      <c r="AF14" s="18">
        <v>0</v>
      </c>
      <c r="AG14" s="18">
        <v>0</v>
      </c>
      <c r="AH14" s="18">
        <v>0</v>
      </c>
    </row>
    <row r="15" spans="1:34" ht="75" x14ac:dyDescent="0.25">
      <c r="A15" s="153" t="s">
        <v>276</v>
      </c>
      <c r="B15" s="145">
        <v>8</v>
      </c>
      <c r="C15" s="87">
        <v>12</v>
      </c>
      <c r="D15" s="83" t="s">
        <v>305</v>
      </c>
      <c r="E15" s="84" t="s">
        <v>149</v>
      </c>
      <c r="F15" s="97" t="s">
        <v>60</v>
      </c>
      <c r="G15" s="97" t="s">
        <v>73</v>
      </c>
      <c r="H15" s="97" t="s">
        <v>50</v>
      </c>
      <c r="I15" s="86">
        <v>12.5</v>
      </c>
      <c r="J15" s="124"/>
      <c r="K15" s="41">
        <f t="shared" si="0"/>
        <v>0</v>
      </c>
      <c r="L15" s="42" t="str">
        <f t="shared" si="1"/>
        <v>OK</v>
      </c>
      <c r="M15" s="18">
        <v>0</v>
      </c>
      <c r="N15" s="18">
        <v>0</v>
      </c>
      <c r="O15" s="18">
        <v>0</v>
      </c>
      <c r="P15" s="18">
        <v>0</v>
      </c>
      <c r="Q15" s="18">
        <v>0</v>
      </c>
      <c r="R15" s="18">
        <v>0</v>
      </c>
      <c r="S15" s="18">
        <v>0</v>
      </c>
      <c r="T15" s="18">
        <v>0</v>
      </c>
      <c r="U15" s="18">
        <v>0</v>
      </c>
      <c r="V15" s="18">
        <v>0</v>
      </c>
      <c r="W15" s="18">
        <v>0</v>
      </c>
      <c r="X15" s="18">
        <v>0</v>
      </c>
      <c r="Y15" s="18">
        <v>0</v>
      </c>
      <c r="Z15" s="18">
        <v>0</v>
      </c>
      <c r="AA15" s="18">
        <v>0</v>
      </c>
      <c r="AB15" s="18">
        <v>0</v>
      </c>
      <c r="AC15" s="18">
        <v>0</v>
      </c>
      <c r="AD15" s="18">
        <v>0</v>
      </c>
      <c r="AE15" s="18">
        <v>0</v>
      </c>
      <c r="AF15" s="18">
        <v>0</v>
      </c>
      <c r="AG15" s="18">
        <v>0</v>
      </c>
      <c r="AH15" s="18">
        <v>0</v>
      </c>
    </row>
    <row r="16" spans="1:34" ht="90" x14ac:dyDescent="0.25">
      <c r="A16" s="153"/>
      <c r="B16" s="146"/>
      <c r="C16" s="82">
        <v>13</v>
      </c>
      <c r="D16" s="83" t="s">
        <v>306</v>
      </c>
      <c r="E16" s="84" t="s">
        <v>150</v>
      </c>
      <c r="F16" s="97" t="s">
        <v>38</v>
      </c>
      <c r="G16" s="97" t="s">
        <v>42</v>
      </c>
      <c r="H16" s="97" t="s">
        <v>50</v>
      </c>
      <c r="I16" s="86">
        <v>13.59</v>
      </c>
      <c r="J16" s="124"/>
      <c r="K16" s="41">
        <f t="shared" si="0"/>
        <v>0</v>
      </c>
      <c r="L16" s="42" t="str">
        <f t="shared" si="1"/>
        <v>OK</v>
      </c>
      <c r="M16" s="18">
        <v>0</v>
      </c>
      <c r="N16" s="18">
        <v>0</v>
      </c>
      <c r="O16" s="18">
        <v>0</v>
      </c>
      <c r="P16" s="18">
        <v>0</v>
      </c>
      <c r="Q16" s="18">
        <v>0</v>
      </c>
      <c r="R16" s="18">
        <v>0</v>
      </c>
      <c r="S16" s="18">
        <v>0</v>
      </c>
      <c r="T16" s="18">
        <v>0</v>
      </c>
      <c r="U16" s="18">
        <v>0</v>
      </c>
      <c r="V16" s="18">
        <v>0</v>
      </c>
      <c r="W16" s="18">
        <v>0</v>
      </c>
      <c r="X16" s="18">
        <v>0</v>
      </c>
      <c r="Y16" s="18">
        <v>0</v>
      </c>
      <c r="Z16" s="18">
        <v>0</v>
      </c>
      <c r="AA16" s="18">
        <v>0</v>
      </c>
      <c r="AB16" s="18">
        <v>0</v>
      </c>
      <c r="AC16" s="18">
        <v>0</v>
      </c>
      <c r="AD16" s="18">
        <v>0</v>
      </c>
      <c r="AE16" s="18">
        <v>0</v>
      </c>
      <c r="AF16" s="18">
        <v>0</v>
      </c>
      <c r="AG16" s="18">
        <v>0</v>
      </c>
      <c r="AH16" s="18">
        <v>0</v>
      </c>
    </row>
    <row r="17" spans="1:34" ht="60" x14ac:dyDescent="0.25">
      <c r="A17" s="153"/>
      <c r="B17" s="146"/>
      <c r="C17" s="82">
        <v>14</v>
      </c>
      <c r="D17" s="83" t="s">
        <v>307</v>
      </c>
      <c r="E17" s="84" t="s">
        <v>151</v>
      </c>
      <c r="F17" s="97" t="s">
        <v>62</v>
      </c>
      <c r="G17" s="97" t="s">
        <v>74</v>
      </c>
      <c r="H17" s="97" t="s">
        <v>70</v>
      </c>
      <c r="I17" s="86">
        <v>28.07</v>
      </c>
      <c r="J17" s="124"/>
      <c r="K17" s="41">
        <f t="shared" si="0"/>
        <v>0</v>
      </c>
      <c r="L17" s="42" t="str">
        <f t="shared" si="1"/>
        <v>OK</v>
      </c>
      <c r="M17" s="18">
        <v>0</v>
      </c>
      <c r="N17" s="18">
        <v>0</v>
      </c>
      <c r="O17" s="18">
        <v>0</v>
      </c>
      <c r="P17" s="18">
        <v>0</v>
      </c>
      <c r="Q17" s="18">
        <v>0</v>
      </c>
      <c r="R17" s="18">
        <v>0</v>
      </c>
      <c r="S17" s="18">
        <v>0</v>
      </c>
      <c r="T17" s="18">
        <v>0</v>
      </c>
      <c r="U17" s="18">
        <v>0</v>
      </c>
      <c r="V17" s="18">
        <v>0</v>
      </c>
      <c r="W17" s="18">
        <v>0</v>
      </c>
      <c r="X17" s="18">
        <v>0</v>
      </c>
      <c r="Y17" s="18">
        <v>0</v>
      </c>
      <c r="Z17" s="18">
        <v>0</v>
      </c>
      <c r="AA17" s="18">
        <v>0</v>
      </c>
      <c r="AB17" s="18">
        <v>0</v>
      </c>
      <c r="AC17" s="18">
        <v>0</v>
      </c>
      <c r="AD17" s="18">
        <v>0</v>
      </c>
      <c r="AE17" s="18">
        <v>0</v>
      </c>
      <c r="AF17" s="18">
        <v>0</v>
      </c>
      <c r="AG17" s="18">
        <v>0</v>
      </c>
      <c r="AH17" s="18">
        <v>0</v>
      </c>
    </row>
    <row r="18" spans="1:34" ht="210" customHeight="1" x14ac:dyDescent="0.25">
      <c r="A18" s="153"/>
      <c r="B18" s="146"/>
      <c r="C18" s="82">
        <v>15</v>
      </c>
      <c r="D18" s="83" t="s">
        <v>308</v>
      </c>
      <c r="E18" s="84" t="s">
        <v>152</v>
      </c>
      <c r="F18" s="85" t="s">
        <v>60</v>
      </c>
      <c r="G18" s="85" t="s">
        <v>75</v>
      </c>
      <c r="H18" s="85" t="s">
        <v>50</v>
      </c>
      <c r="I18" s="86">
        <v>10.5</v>
      </c>
      <c r="J18" s="124"/>
      <c r="K18" s="41">
        <f t="shared" si="0"/>
        <v>0</v>
      </c>
      <c r="L18" s="42" t="str">
        <f t="shared" si="1"/>
        <v>OK</v>
      </c>
      <c r="M18" s="18">
        <v>0</v>
      </c>
      <c r="N18" s="18">
        <v>0</v>
      </c>
      <c r="O18" s="18">
        <v>0</v>
      </c>
      <c r="P18" s="18">
        <v>0</v>
      </c>
      <c r="Q18" s="18">
        <v>0</v>
      </c>
      <c r="R18" s="18">
        <v>0</v>
      </c>
      <c r="S18" s="18">
        <v>0</v>
      </c>
      <c r="T18" s="18">
        <v>0</v>
      </c>
      <c r="U18" s="18">
        <v>0</v>
      </c>
      <c r="V18" s="18">
        <v>0</v>
      </c>
      <c r="W18" s="18">
        <v>0</v>
      </c>
      <c r="X18" s="18">
        <v>0</v>
      </c>
      <c r="Y18" s="18">
        <v>0</v>
      </c>
      <c r="Z18" s="18">
        <v>0</v>
      </c>
      <c r="AA18" s="18">
        <v>0</v>
      </c>
      <c r="AB18" s="18">
        <v>0</v>
      </c>
      <c r="AC18" s="18">
        <v>0</v>
      </c>
      <c r="AD18" s="18">
        <v>0</v>
      </c>
      <c r="AE18" s="18">
        <v>0</v>
      </c>
      <c r="AF18" s="18">
        <v>0</v>
      </c>
      <c r="AG18" s="18">
        <v>0</v>
      </c>
      <c r="AH18" s="18">
        <v>0</v>
      </c>
    </row>
    <row r="19" spans="1:34" ht="135" x14ac:dyDescent="0.25">
      <c r="A19" s="153"/>
      <c r="B19" s="147"/>
      <c r="C19" s="87">
        <v>16</v>
      </c>
      <c r="D19" s="83" t="s">
        <v>309</v>
      </c>
      <c r="E19" s="84" t="s">
        <v>153</v>
      </c>
      <c r="F19" s="97" t="s">
        <v>60</v>
      </c>
      <c r="G19" s="97" t="s">
        <v>76</v>
      </c>
      <c r="H19" s="97" t="s">
        <v>50</v>
      </c>
      <c r="I19" s="86">
        <v>47.3</v>
      </c>
      <c r="J19" s="124"/>
      <c r="K19" s="41">
        <f t="shared" si="0"/>
        <v>0</v>
      </c>
      <c r="L19" s="42" t="str">
        <f t="shared" si="1"/>
        <v>OK</v>
      </c>
      <c r="M19" s="18">
        <v>0</v>
      </c>
      <c r="N19" s="18">
        <v>0</v>
      </c>
      <c r="O19" s="18">
        <v>0</v>
      </c>
      <c r="P19" s="18">
        <v>0</v>
      </c>
      <c r="Q19" s="18">
        <v>0</v>
      </c>
      <c r="R19" s="18">
        <v>0</v>
      </c>
      <c r="S19" s="18">
        <v>0</v>
      </c>
      <c r="T19" s="18">
        <v>0</v>
      </c>
      <c r="U19" s="18">
        <v>0</v>
      </c>
      <c r="V19" s="18">
        <v>0</v>
      </c>
      <c r="W19" s="18">
        <v>0</v>
      </c>
      <c r="X19" s="18">
        <v>0</v>
      </c>
      <c r="Y19" s="18">
        <v>0</v>
      </c>
      <c r="Z19" s="18">
        <v>0</v>
      </c>
      <c r="AA19" s="18">
        <v>0</v>
      </c>
      <c r="AB19" s="18">
        <v>0</v>
      </c>
      <c r="AC19" s="18">
        <v>0</v>
      </c>
      <c r="AD19" s="18">
        <v>0</v>
      </c>
      <c r="AE19" s="18">
        <v>0</v>
      </c>
      <c r="AF19" s="18">
        <v>0</v>
      </c>
      <c r="AG19" s="18">
        <v>0</v>
      </c>
      <c r="AH19" s="18">
        <v>0</v>
      </c>
    </row>
    <row r="20" spans="1:34" ht="195" x14ac:dyDescent="0.25">
      <c r="A20" s="157" t="s">
        <v>272</v>
      </c>
      <c r="B20" s="148">
        <v>9</v>
      </c>
      <c r="C20" s="92">
        <v>17</v>
      </c>
      <c r="D20" s="89" t="s">
        <v>420</v>
      </c>
      <c r="E20" s="90" t="s">
        <v>154</v>
      </c>
      <c r="F20" s="20" t="s">
        <v>40</v>
      </c>
      <c r="G20" s="20" t="s">
        <v>77</v>
      </c>
      <c r="H20" s="20" t="s">
        <v>51</v>
      </c>
      <c r="I20" s="91">
        <v>2.66</v>
      </c>
      <c r="J20" s="124">
        <v>130</v>
      </c>
      <c r="K20" s="41">
        <f t="shared" si="0"/>
        <v>0</v>
      </c>
      <c r="L20" s="42" t="str">
        <f t="shared" si="1"/>
        <v>OK</v>
      </c>
      <c r="M20" s="18">
        <v>130</v>
      </c>
      <c r="N20" s="18">
        <v>0</v>
      </c>
      <c r="O20" s="18">
        <v>0</v>
      </c>
      <c r="P20" s="18">
        <v>0</v>
      </c>
      <c r="Q20" s="18">
        <v>0</v>
      </c>
      <c r="R20" s="18">
        <v>0</v>
      </c>
      <c r="S20" s="18">
        <v>0</v>
      </c>
      <c r="T20" s="18">
        <v>0</v>
      </c>
      <c r="U20" s="18">
        <v>0</v>
      </c>
      <c r="V20" s="18">
        <v>0</v>
      </c>
      <c r="W20" s="18">
        <v>0</v>
      </c>
      <c r="X20" s="18">
        <v>0</v>
      </c>
      <c r="Y20" s="18">
        <v>0</v>
      </c>
      <c r="Z20" s="18">
        <v>0</v>
      </c>
      <c r="AA20" s="18">
        <v>0</v>
      </c>
      <c r="AB20" s="18">
        <v>0</v>
      </c>
      <c r="AC20" s="18">
        <v>0</v>
      </c>
      <c r="AD20" s="18">
        <v>0</v>
      </c>
      <c r="AE20" s="18">
        <v>0</v>
      </c>
      <c r="AF20" s="18">
        <v>0</v>
      </c>
      <c r="AG20" s="18">
        <v>0</v>
      </c>
      <c r="AH20" s="18">
        <v>0</v>
      </c>
    </row>
    <row r="21" spans="1:34" ht="195" x14ac:dyDescent="0.25">
      <c r="A21" s="157"/>
      <c r="B21" s="150"/>
      <c r="C21" s="88">
        <v>18</v>
      </c>
      <c r="D21" s="89" t="s">
        <v>421</v>
      </c>
      <c r="E21" s="90" t="s">
        <v>155</v>
      </c>
      <c r="F21" s="20" t="s">
        <v>40</v>
      </c>
      <c r="G21" s="20" t="s">
        <v>78</v>
      </c>
      <c r="H21" s="20" t="s">
        <v>51</v>
      </c>
      <c r="I21" s="91">
        <v>0.9</v>
      </c>
      <c r="J21" s="124"/>
      <c r="K21" s="41">
        <f t="shared" si="0"/>
        <v>0</v>
      </c>
      <c r="L21" s="42" t="str">
        <f t="shared" si="1"/>
        <v>OK</v>
      </c>
      <c r="M21" s="18">
        <v>0</v>
      </c>
      <c r="N21" s="18">
        <v>0</v>
      </c>
      <c r="O21" s="18">
        <v>0</v>
      </c>
      <c r="P21" s="18">
        <v>0</v>
      </c>
      <c r="Q21" s="18">
        <v>0</v>
      </c>
      <c r="R21" s="18">
        <v>0</v>
      </c>
      <c r="S21" s="18">
        <v>0</v>
      </c>
      <c r="T21" s="18">
        <v>0</v>
      </c>
      <c r="U21" s="18">
        <v>0</v>
      </c>
      <c r="V21" s="18">
        <v>0</v>
      </c>
      <c r="W21" s="18">
        <v>0</v>
      </c>
      <c r="X21" s="18">
        <v>0</v>
      </c>
      <c r="Y21" s="18">
        <v>0</v>
      </c>
      <c r="Z21" s="18">
        <v>0</v>
      </c>
      <c r="AA21" s="18">
        <v>0</v>
      </c>
      <c r="AB21" s="18">
        <v>0</v>
      </c>
      <c r="AC21" s="18">
        <v>0</v>
      </c>
      <c r="AD21" s="18">
        <v>0</v>
      </c>
      <c r="AE21" s="18">
        <v>0</v>
      </c>
      <c r="AF21" s="18">
        <v>0</v>
      </c>
      <c r="AG21" s="18">
        <v>0</v>
      </c>
      <c r="AH21" s="18">
        <v>0</v>
      </c>
    </row>
    <row r="22" spans="1:34" ht="105" x14ac:dyDescent="0.25">
      <c r="A22" s="153" t="s">
        <v>274</v>
      </c>
      <c r="B22" s="145">
        <v>10</v>
      </c>
      <c r="C22" s="87">
        <v>19</v>
      </c>
      <c r="D22" s="83" t="s">
        <v>310</v>
      </c>
      <c r="E22" s="84" t="s">
        <v>156</v>
      </c>
      <c r="F22" s="85" t="s">
        <v>62</v>
      </c>
      <c r="G22" s="85" t="s">
        <v>69</v>
      </c>
      <c r="H22" s="85" t="s">
        <v>50</v>
      </c>
      <c r="I22" s="86">
        <v>10.09</v>
      </c>
      <c r="J22" s="124">
        <v>20</v>
      </c>
      <c r="K22" s="41">
        <f t="shared" si="0"/>
        <v>20</v>
      </c>
      <c r="L22" s="42" t="str">
        <f t="shared" si="1"/>
        <v>OK</v>
      </c>
      <c r="M22" s="18">
        <v>0</v>
      </c>
      <c r="N22" s="18">
        <v>0</v>
      </c>
      <c r="O22" s="18">
        <v>0</v>
      </c>
      <c r="P22" s="18">
        <v>0</v>
      </c>
      <c r="Q22" s="18">
        <v>0</v>
      </c>
      <c r="R22" s="18">
        <v>0</v>
      </c>
      <c r="S22" s="18">
        <v>0</v>
      </c>
      <c r="T22" s="18">
        <v>0</v>
      </c>
      <c r="U22" s="18">
        <v>0</v>
      </c>
      <c r="V22" s="18">
        <v>0</v>
      </c>
      <c r="W22" s="18">
        <v>0</v>
      </c>
      <c r="X22" s="18">
        <v>0</v>
      </c>
      <c r="Y22" s="18">
        <v>0</v>
      </c>
      <c r="Z22" s="18">
        <v>0</v>
      </c>
      <c r="AA22" s="18">
        <v>0</v>
      </c>
      <c r="AB22" s="18">
        <v>0</v>
      </c>
      <c r="AC22" s="18">
        <v>0</v>
      </c>
      <c r="AD22" s="18">
        <v>0</v>
      </c>
      <c r="AE22" s="18">
        <v>0</v>
      </c>
      <c r="AF22" s="18">
        <v>0</v>
      </c>
      <c r="AG22" s="18">
        <v>0</v>
      </c>
      <c r="AH22" s="18">
        <v>0</v>
      </c>
    </row>
    <row r="23" spans="1:34" ht="210" customHeight="1" x14ac:dyDescent="0.25">
      <c r="A23" s="153"/>
      <c r="B23" s="147"/>
      <c r="C23" s="87">
        <v>20</v>
      </c>
      <c r="D23" s="83" t="s">
        <v>311</v>
      </c>
      <c r="E23" s="84" t="s">
        <v>157</v>
      </c>
      <c r="F23" s="85" t="s">
        <v>60</v>
      </c>
      <c r="G23" s="85" t="s">
        <v>79</v>
      </c>
      <c r="H23" s="85" t="s">
        <v>50</v>
      </c>
      <c r="I23" s="86">
        <v>3.5</v>
      </c>
      <c r="J23" s="124">
        <v>180</v>
      </c>
      <c r="K23" s="41">
        <f t="shared" si="0"/>
        <v>180</v>
      </c>
      <c r="L23" s="42" t="str">
        <f t="shared" si="1"/>
        <v>OK</v>
      </c>
      <c r="M23" s="18">
        <v>0</v>
      </c>
      <c r="N23" s="18">
        <v>0</v>
      </c>
      <c r="O23" s="18">
        <v>0</v>
      </c>
      <c r="P23" s="18">
        <v>0</v>
      </c>
      <c r="Q23" s="18">
        <v>0</v>
      </c>
      <c r="R23" s="18">
        <v>0</v>
      </c>
      <c r="S23" s="18">
        <v>0</v>
      </c>
      <c r="T23" s="18">
        <v>0</v>
      </c>
      <c r="U23" s="18">
        <v>0</v>
      </c>
      <c r="V23" s="18">
        <v>0</v>
      </c>
      <c r="W23" s="18">
        <v>0</v>
      </c>
      <c r="X23" s="18">
        <v>0</v>
      </c>
      <c r="Y23" s="18">
        <v>0</v>
      </c>
      <c r="Z23" s="18">
        <v>0</v>
      </c>
      <c r="AA23" s="18">
        <v>0</v>
      </c>
      <c r="AB23" s="18">
        <v>0</v>
      </c>
      <c r="AC23" s="18">
        <v>0</v>
      </c>
      <c r="AD23" s="18">
        <v>0</v>
      </c>
      <c r="AE23" s="18">
        <v>0</v>
      </c>
      <c r="AF23" s="18">
        <v>0</v>
      </c>
      <c r="AG23" s="18">
        <v>0</v>
      </c>
      <c r="AH23" s="18">
        <v>0</v>
      </c>
    </row>
    <row r="24" spans="1:34" ht="90" x14ac:dyDescent="0.25">
      <c r="A24" s="152" t="s">
        <v>276</v>
      </c>
      <c r="B24" s="148">
        <v>11</v>
      </c>
      <c r="C24" s="92">
        <v>21</v>
      </c>
      <c r="D24" s="89" t="s">
        <v>312</v>
      </c>
      <c r="E24" s="90" t="s">
        <v>158</v>
      </c>
      <c r="F24" s="94" t="s">
        <v>63</v>
      </c>
      <c r="G24" s="94" t="s">
        <v>80</v>
      </c>
      <c r="H24" s="94" t="s">
        <v>50</v>
      </c>
      <c r="I24" s="91">
        <v>8.1300000000000008</v>
      </c>
      <c r="J24" s="124">
        <v>20</v>
      </c>
      <c r="K24" s="41">
        <f t="shared" si="0"/>
        <v>0</v>
      </c>
      <c r="L24" s="42" t="str">
        <f t="shared" si="1"/>
        <v>OK</v>
      </c>
      <c r="M24" s="18">
        <v>0</v>
      </c>
      <c r="N24" s="18">
        <v>0</v>
      </c>
      <c r="O24" s="18">
        <v>10</v>
      </c>
      <c r="P24" s="18">
        <v>0</v>
      </c>
      <c r="Q24" s="18">
        <v>0</v>
      </c>
      <c r="R24" s="18">
        <v>0</v>
      </c>
      <c r="S24" s="18">
        <v>0</v>
      </c>
      <c r="T24" s="18">
        <v>0</v>
      </c>
      <c r="U24" s="18">
        <v>0</v>
      </c>
      <c r="V24" s="18">
        <v>0</v>
      </c>
      <c r="W24" s="18">
        <v>10</v>
      </c>
      <c r="X24" s="18">
        <v>0</v>
      </c>
      <c r="Y24" s="18">
        <v>0</v>
      </c>
      <c r="Z24" s="18">
        <v>0</v>
      </c>
      <c r="AA24" s="18">
        <v>0</v>
      </c>
      <c r="AB24" s="18">
        <v>0</v>
      </c>
      <c r="AC24" s="18">
        <v>0</v>
      </c>
      <c r="AD24" s="18">
        <v>0</v>
      </c>
      <c r="AE24" s="18">
        <v>0</v>
      </c>
      <c r="AF24" s="18">
        <v>0</v>
      </c>
      <c r="AG24" s="18">
        <v>0</v>
      </c>
      <c r="AH24" s="18">
        <v>0</v>
      </c>
    </row>
    <row r="25" spans="1:34" ht="270" x14ac:dyDescent="0.25">
      <c r="A25" s="152"/>
      <c r="B25" s="149"/>
      <c r="C25" s="88">
        <v>22</v>
      </c>
      <c r="D25" s="89" t="s">
        <v>313</v>
      </c>
      <c r="E25" s="90" t="s">
        <v>159</v>
      </c>
      <c r="F25" s="20" t="s">
        <v>30</v>
      </c>
      <c r="G25" s="20" t="s">
        <v>81</v>
      </c>
      <c r="H25" s="20" t="s">
        <v>50</v>
      </c>
      <c r="I25" s="91">
        <v>1.0900000000000001</v>
      </c>
      <c r="J25" s="124">
        <v>50</v>
      </c>
      <c r="K25" s="41">
        <f t="shared" si="0"/>
        <v>0</v>
      </c>
      <c r="L25" s="42" t="str">
        <f t="shared" si="1"/>
        <v>OK</v>
      </c>
      <c r="M25" s="18">
        <v>0</v>
      </c>
      <c r="N25" s="18">
        <v>0</v>
      </c>
      <c r="O25" s="18">
        <v>0</v>
      </c>
      <c r="P25" s="18">
        <v>0</v>
      </c>
      <c r="Q25" s="18">
        <v>0</v>
      </c>
      <c r="R25" s="18">
        <v>0</v>
      </c>
      <c r="S25" s="18">
        <v>0</v>
      </c>
      <c r="T25" s="18">
        <v>0</v>
      </c>
      <c r="U25" s="18">
        <v>0</v>
      </c>
      <c r="V25" s="18">
        <v>0</v>
      </c>
      <c r="W25" s="18">
        <v>50</v>
      </c>
      <c r="X25" s="18">
        <v>0</v>
      </c>
      <c r="Y25" s="18">
        <v>0</v>
      </c>
      <c r="Z25" s="18">
        <v>0</v>
      </c>
      <c r="AA25" s="18">
        <v>0</v>
      </c>
      <c r="AB25" s="18">
        <v>0</v>
      </c>
      <c r="AC25" s="18">
        <v>0</v>
      </c>
      <c r="AD25" s="18">
        <v>0</v>
      </c>
      <c r="AE25" s="18">
        <v>0</v>
      </c>
      <c r="AF25" s="18">
        <v>0</v>
      </c>
      <c r="AG25" s="18">
        <v>0</v>
      </c>
      <c r="AH25" s="18">
        <v>0</v>
      </c>
    </row>
    <row r="26" spans="1:34" ht="75" x14ac:dyDescent="0.25">
      <c r="A26" s="69" t="s">
        <v>277</v>
      </c>
      <c r="B26" s="87">
        <v>12</v>
      </c>
      <c r="C26" s="87">
        <v>23</v>
      </c>
      <c r="D26" s="98" t="s">
        <v>314</v>
      </c>
      <c r="E26" s="84" t="s">
        <v>160</v>
      </c>
      <c r="F26" s="85" t="s">
        <v>30</v>
      </c>
      <c r="G26" s="85" t="s">
        <v>82</v>
      </c>
      <c r="H26" s="85" t="s">
        <v>50</v>
      </c>
      <c r="I26" s="86">
        <v>6.61</v>
      </c>
      <c r="J26" s="124">
        <v>30</v>
      </c>
      <c r="K26" s="41">
        <f t="shared" si="0"/>
        <v>30</v>
      </c>
      <c r="L26" s="42" t="str">
        <f t="shared" si="1"/>
        <v>OK</v>
      </c>
      <c r="M26" s="18">
        <v>0</v>
      </c>
      <c r="N26" s="18">
        <v>0</v>
      </c>
      <c r="O26" s="18">
        <v>0</v>
      </c>
      <c r="P26" s="18">
        <v>0</v>
      </c>
      <c r="Q26" s="18">
        <v>0</v>
      </c>
      <c r="R26" s="18">
        <v>0</v>
      </c>
      <c r="S26" s="18">
        <v>0</v>
      </c>
      <c r="T26" s="18">
        <v>0</v>
      </c>
      <c r="U26" s="18">
        <v>0</v>
      </c>
      <c r="V26" s="18">
        <v>0</v>
      </c>
      <c r="W26" s="18">
        <v>0</v>
      </c>
      <c r="X26" s="18">
        <v>0</v>
      </c>
      <c r="Y26" s="18">
        <v>0</v>
      </c>
      <c r="Z26" s="18">
        <v>0</v>
      </c>
      <c r="AA26" s="18">
        <v>0</v>
      </c>
      <c r="AB26" s="18">
        <v>0</v>
      </c>
      <c r="AC26" s="18">
        <v>0</v>
      </c>
      <c r="AD26" s="18">
        <v>0</v>
      </c>
      <c r="AE26" s="18">
        <v>0</v>
      </c>
      <c r="AF26" s="18">
        <v>0</v>
      </c>
      <c r="AG26" s="18">
        <v>0</v>
      </c>
      <c r="AH26" s="18">
        <v>0</v>
      </c>
    </row>
    <row r="27" spans="1:34" ht="210" x14ac:dyDescent="0.25">
      <c r="A27" s="152" t="s">
        <v>276</v>
      </c>
      <c r="B27" s="148">
        <v>13</v>
      </c>
      <c r="C27" s="92">
        <v>24</v>
      </c>
      <c r="D27" s="89" t="s">
        <v>422</v>
      </c>
      <c r="E27" s="90" t="s">
        <v>161</v>
      </c>
      <c r="F27" s="20" t="s">
        <v>64</v>
      </c>
      <c r="G27" s="20" t="s">
        <v>83</v>
      </c>
      <c r="H27" s="20" t="s">
        <v>50</v>
      </c>
      <c r="I27" s="91">
        <v>2.79</v>
      </c>
      <c r="J27" s="124">
        <v>80</v>
      </c>
      <c r="K27" s="41">
        <f t="shared" si="0"/>
        <v>0</v>
      </c>
      <c r="L27" s="42" t="str">
        <f t="shared" si="1"/>
        <v>OK</v>
      </c>
      <c r="M27" s="18">
        <v>0</v>
      </c>
      <c r="N27" s="18">
        <v>0</v>
      </c>
      <c r="O27" s="18">
        <v>0</v>
      </c>
      <c r="P27" s="18">
        <v>0</v>
      </c>
      <c r="Q27" s="18">
        <v>0</v>
      </c>
      <c r="R27" s="18">
        <v>80</v>
      </c>
      <c r="S27" s="18">
        <v>0</v>
      </c>
      <c r="T27" s="18">
        <v>0</v>
      </c>
      <c r="U27" s="18">
        <v>0</v>
      </c>
      <c r="V27" s="18">
        <v>0</v>
      </c>
      <c r="W27" s="18">
        <v>0</v>
      </c>
      <c r="X27" s="18">
        <v>0</v>
      </c>
      <c r="Y27" s="18">
        <v>0</v>
      </c>
      <c r="Z27" s="18">
        <v>0</v>
      </c>
      <c r="AA27" s="18">
        <v>0</v>
      </c>
      <c r="AB27" s="18">
        <v>0</v>
      </c>
      <c r="AC27" s="18">
        <v>0</v>
      </c>
      <c r="AD27" s="18">
        <v>0</v>
      </c>
      <c r="AE27" s="18">
        <v>0</v>
      </c>
      <c r="AF27" s="18">
        <v>0</v>
      </c>
      <c r="AG27" s="18">
        <v>0</v>
      </c>
      <c r="AH27" s="18">
        <v>0</v>
      </c>
    </row>
    <row r="28" spans="1:34" ht="315" customHeight="1" x14ac:dyDescent="0.25">
      <c r="A28" s="152"/>
      <c r="B28" s="150"/>
      <c r="C28" s="88">
        <v>25</v>
      </c>
      <c r="D28" s="89" t="s">
        <v>423</v>
      </c>
      <c r="E28" s="90" t="s">
        <v>162</v>
      </c>
      <c r="F28" s="20" t="s">
        <v>32</v>
      </c>
      <c r="G28" s="20" t="s">
        <v>69</v>
      </c>
      <c r="H28" s="20" t="s">
        <v>50</v>
      </c>
      <c r="I28" s="91">
        <v>1.44</v>
      </c>
      <c r="J28" s="124">
        <v>180</v>
      </c>
      <c r="K28" s="41">
        <f t="shared" si="0"/>
        <v>0</v>
      </c>
      <c r="L28" s="42" t="str">
        <f t="shared" si="1"/>
        <v>OK</v>
      </c>
      <c r="M28" s="18">
        <v>0</v>
      </c>
      <c r="N28" s="18">
        <v>0</v>
      </c>
      <c r="O28" s="18">
        <v>72</v>
      </c>
      <c r="P28" s="18">
        <v>0</v>
      </c>
      <c r="Q28" s="18">
        <v>0</v>
      </c>
      <c r="R28" s="18">
        <v>108</v>
      </c>
      <c r="S28" s="18">
        <v>0</v>
      </c>
      <c r="T28" s="18">
        <v>0</v>
      </c>
      <c r="U28" s="18">
        <v>0</v>
      </c>
      <c r="V28" s="18">
        <v>0</v>
      </c>
      <c r="W28" s="18">
        <v>0</v>
      </c>
      <c r="X28" s="18">
        <v>0</v>
      </c>
      <c r="Y28" s="18">
        <v>0</v>
      </c>
      <c r="Z28" s="18">
        <v>0</v>
      </c>
      <c r="AA28" s="18">
        <v>0</v>
      </c>
      <c r="AB28" s="18">
        <v>0</v>
      </c>
      <c r="AC28" s="18">
        <v>0</v>
      </c>
      <c r="AD28" s="18">
        <v>0</v>
      </c>
      <c r="AE28" s="18">
        <v>0</v>
      </c>
      <c r="AF28" s="18">
        <v>0</v>
      </c>
      <c r="AG28" s="18">
        <v>0</v>
      </c>
      <c r="AH28" s="18">
        <v>0</v>
      </c>
    </row>
    <row r="29" spans="1:34" ht="45" x14ac:dyDescent="0.25">
      <c r="A29" s="153" t="s">
        <v>278</v>
      </c>
      <c r="B29" s="145">
        <v>14</v>
      </c>
      <c r="C29" s="87">
        <v>26</v>
      </c>
      <c r="D29" s="98" t="s">
        <v>315</v>
      </c>
      <c r="E29" s="84" t="s">
        <v>163</v>
      </c>
      <c r="F29" s="85" t="s">
        <v>30</v>
      </c>
      <c r="G29" s="85" t="s">
        <v>84</v>
      </c>
      <c r="H29" s="85" t="s">
        <v>50</v>
      </c>
      <c r="I29" s="86">
        <v>35.549999999999997</v>
      </c>
      <c r="J29" s="124"/>
      <c r="K29" s="41">
        <f t="shared" si="0"/>
        <v>0</v>
      </c>
      <c r="L29" s="42" t="str">
        <f t="shared" si="1"/>
        <v>OK</v>
      </c>
      <c r="M29" s="18">
        <v>0</v>
      </c>
      <c r="N29" s="18">
        <v>0</v>
      </c>
      <c r="O29" s="18">
        <v>0</v>
      </c>
      <c r="P29" s="18">
        <v>0</v>
      </c>
      <c r="Q29" s="18">
        <v>0</v>
      </c>
      <c r="R29" s="18">
        <v>0</v>
      </c>
      <c r="S29" s="18">
        <v>0</v>
      </c>
      <c r="T29" s="18">
        <v>0</v>
      </c>
      <c r="U29" s="18">
        <v>0</v>
      </c>
      <c r="V29" s="18">
        <v>0</v>
      </c>
      <c r="W29" s="18">
        <v>0</v>
      </c>
      <c r="X29" s="18">
        <v>0</v>
      </c>
      <c r="Y29" s="18">
        <v>0</v>
      </c>
      <c r="Z29" s="18">
        <v>0</v>
      </c>
      <c r="AA29" s="18">
        <v>0</v>
      </c>
      <c r="AB29" s="18">
        <v>0</v>
      </c>
      <c r="AC29" s="18">
        <v>0</v>
      </c>
      <c r="AD29" s="18">
        <v>0</v>
      </c>
      <c r="AE29" s="18">
        <v>0</v>
      </c>
      <c r="AF29" s="18">
        <v>0</v>
      </c>
      <c r="AG29" s="18">
        <v>0</v>
      </c>
      <c r="AH29" s="18">
        <v>0</v>
      </c>
    </row>
    <row r="30" spans="1:34" ht="45" x14ac:dyDescent="0.25">
      <c r="A30" s="153"/>
      <c r="B30" s="146"/>
      <c r="C30" s="87">
        <v>27</v>
      </c>
      <c r="D30" s="98" t="s">
        <v>316</v>
      </c>
      <c r="E30" s="84" t="s">
        <v>164</v>
      </c>
      <c r="F30" s="85" t="s">
        <v>30</v>
      </c>
      <c r="G30" s="85" t="s">
        <v>84</v>
      </c>
      <c r="H30" s="85" t="s">
        <v>50</v>
      </c>
      <c r="I30" s="86">
        <v>35.549999999999997</v>
      </c>
      <c r="J30" s="124"/>
      <c r="K30" s="41">
        <f t="shared" si="0"/>
        <v>0</v>
      </c>
      <c r="L30" s="42" t="str">
        <f t="shared" si="1"/>
        <v>OK</v>
      </c>
      <c r="M30" s="18">
        <v>0</v>
      </c>
      <c r="N30" s="18">
        <v>0</v>
      </c>
      <c r="O30" s="18">
        <v>0</v>
      </c>
      <c r="P30" s="18">
        <v>0</v>
      </c>
      <c r="Q30" s="18">
        <v>0</v>
      </c>
      <c r="R30" s="18">
        <v>0</v>
      </c>
      <c r="S30" s="18">
        <v>0</v>
      </c>
      <c r="T30" s="18">
        <v>0</v>
      </c>
      <c r="U30" s="18">
        <v>0</v>
      </c>
      <c r="V30" s="18">
        <v>0</v>
      </c>
      <c r="W30" s="18">
        <v>0</v>
      </c>
      <c r="X30" s="18">
        <v>0</v>
      </c>
      <c r="Y30" s="18">
        <v>0</v>
      </c>
      <c r="Z30" s="18">
        <v>0</v>
      </c>
      <c r="AA30" s="18">
        <v>0</v>
      </c>
      <c r="AB30" s="18">
        <v>0</v>
      </c>
      <c r="AC30" s="18">
        <v>0</v>
      </c>
      <c r="AD30" s="18">
        <v>0</v>
      </c>
      <c r="AE30" s="18">
        <v>0</v>
      </c>
      <c r="AF30" s="18">
        <v>0</v>
      </c>
      <c r="AG30" s="18">
        <v>0</v>
      </c>
      <c r="AH30" s="18">
        <v>0</v>
      </c>
    </row>
    <row r="31" spans="1:34" ht="45" x14ac:dyDescent="0.25">
      <c r="A31" s="153"/>
      <c r="B31" s="146"/>
      <c r="C31" s="82">
        <v>28</v>
      </c>
      <c r="D31" s="98" t="s">
        <v>317</v>
      </c>
      <c r="E31" s="84" t="s">
        <v>165</v>
      </c>
      <c r="F31" s="85" t="s">
        <v>30</v>
      </c>
      <c r="G31" s="85" t="s">
        <v>84</v>
      </c>
      <c r="H31" s="85" t="s">
        <v>50</v>
      </c>
      <c r="I31" s="86">
        <v>35.549999999999997</v>
      </c>
      <c r="J31" s="124"/>
      <c r="K31" s="41">
        <f t="shared" si="0"/>
        <v>0</v>
      </c>
      <c r="L31" s="42" t="str">
        <f t="shared" si="1"/>
        <v>OK</v>
      </c>
      <c r="M31" s="18">
        <v>0</v>
      </c>
      <c r="N31" s="18">
        <v>0</v>
      </c>
      <c r="O31" s="18">
        <v>0</v>
      </c>
      <c r="P31" s="18">
        <v>0</v>
      </c>
      <c r="Q31" s="18">
        <v>0</v>
      </c>
      <c r="R31" s="18">
        <v>0</v>
      </c>
      <c r="S31" s="18">
        <v>0</v>
      </c>
      <c r="T31" s="18">
        <v>0</v>
      </c>
      <c r="U31" s="18">
        <v>0</v>
      </c>
      <c r="V31" s="18">
        <v>0</v>
      </c>
      <c r="W31" s="18">
        <v>0</v>
      </c>
      <c r="X31" s="18">
        <v>0</v>
      </c>
      <c r="Y31" s="18">
        <v>0</v>
      </c>
      <c r="Z31" s="18">
        <v>0</v>
      </c>
      <c r="AA31" s="18">
        <v>0</v>
      </c>
      <c r="AB31" s="18">
        <v>0</v>
      </c>
      <c r="AC31" s="18">
        <v>0</v>
      </c>
      <c r="AD31" s="18">
        <v>0</v>
      </c>
      <c r="AE31" s="18">
        <v>0</v>
      </c>
      <c r="AF31" s="18">
        <v>0</v>
      </c>
      <c r="AG31" s="18">
        <v>0</v>
      </c>
      <c r="AH31" s="18">
        <v>0</v>
      </c>
    </row>
    <row r="32" spans="1:34" ht="30" x14ac:dyDescent="0.25">
      <c r="A32" s="153"/>
      <c r="B32" s="146"/>
      <c r="C32" s="87">
        <v>29</v>
      </c>
      <c r="D32" s="98" t="s">
        <v>318</v>
      </c>
      <c r="E32" s="84" t="s">
        <v>166</v>
      </c>
      <c r="F32" s="85" t="s">
        <v>30</v>
      </c>
      <c r="G32" s="85" t="s">
        <v>84</v>
      </c>
      <c r="H32" s="85" t="s">
        <v>50</v>
      </c>
      <c r="I32" s="86">
        <v>81.96</v>
      </c>
      <c r="J32" s="124"/>
      <c r="K32" s="41">
        <f t="shared" si="0"/>
        <v>0</v>
      </c>
      <c r="L32" s="42" t="str">
        <f t="shared" si="1"/>
        <v>OK</v>
      </c>
      <c r="M32" s="18">
        <v>0</v>
      </c>
      <c r="N32" s="18">
        <v>0</v>
      </c>
      <c r="O32" s="18">
        <v>0</v>
      </c>
      <c r="P32" s="18">
        <v>0</v>
      </c>
      <c r="Q32" s="18">
        <v>0</v>
      </c>
      <c r="R32" s="18">
        <v>0</v>
      </c>
      <c r="S32" s="18">
        <v>0</v>
      </c>
      <c r="T32" s="18">
        <v>0</v>
      </c>
      <c r="U32" s="18">
        <v>0</v>
      </c>
      <c r="V32" s="18">
        <v>0</v>
      </c>
      <c r="W32" s="18">
        <v>0</v>
      </c>
      <c r="X32" s="18">
        <v>0</v>
      </c>
      <c r="Y32" s="18">
        <v>0</v>
      </c>
      <c r="Z32" s="18">
        <v>0</v>
      </c>
      <c r="AA32" s="18">
        <v>0</v>
      </c>
      <c r="AB32" s="18">
        <v>0</v>
      </c>
      <c r="AC32" s="18">
        <v>0</v>
      </c>
      <c r="AD32" s="18">
        <v>0</v>
      </c>
      <c r="AE32" s="18">
        <v>0</v>
      </c>
      <c r="AF32" s="18">
        <v>0</v>
      </c>
      <c r="AG32" s="18">
        <v>0</v>
      </c>
      <c r="AH32" s="18">
        <v>0</v>
      </c>
    </row>
    <row r="33" spans="1:34" ht="45" x14ac:dyDescent="0.25">
      <c r="A33" s="153"/>
      <c r="B33" s="146"/>
      <c r="C33" s="87">
        <v>30</v>
      </c>
      <c r="D33" s="98" t="s">
        <v>319</v>
      </c>
      <c r="E33" s="84" t="s">
        <v>167</v>
      </c>
      <c r="F33" s="85" t="s">
        <v>30</v>
      </c>
      <c r="G33" s="85" t="s">
        <v>84</v>
      </c>
      <c r="H33" s="85" t="s">
        <v>50</v>
      </c>
      <c r="I33" s="86">
        <v>55.33</v>
      </c>
      <c r="J33" s="125"/>
      <c r="K33" s="41">
        <f t="shared" si="0"/>
        <v>0</v>
      </c>
      <c r="L33" s="42" t="str">
        <f t="shared" si="1"/>
        <v>OK</v>
      </c>
      <c r="M33" s="18">
        <v>0</v>
      </c>
      <c r="N33" s="18">
        <v>0</v>
      </c>
      <c r="O33" s="18">
        <v>0</v>
      </c>
      <c r="P33" s="18">
        <v>0</v>
      </c>
      <c r="Q33" s="18">
        <v>0</v>
      </c>
      <c r="R33" s="18">
        <v>0</v>
      </c>
      <c r="S33" s="18">
        <v>0</v>
      </c>
      <c r="T33" s="18">
        <v>0</v>
      </c>
      <c r="U33" s="18">
        <v>0</v>
      </c>
      <c r="V33" s="18">
        <v>0</v>
      </c>
      <c r="W33" s="18">
        <v>0</v>
      </c>
      <c r="X33" s="18">
        <v>0</v>
      </c>
      <c r="Y33" s="18">
        <v>0</v>
      </c>
      <c r="Z33" s="18">
        <v>0</v>
      </c>
      <c r="AA33" s="18">
        <v>0</v>
      </c>
      <c r="AB33" s="18">
        <v>0</v>
      </c>
      <c r="AC33" s="18">
        <v>0</v>
      </c>
      <c r="AD33" s="18">
        <v>0</v>
      </c>
      <c r="AE33" s="18">
        <v>0</v>
      </c>
      <c r="AF33" s="18">
        <v>0</v>
      </c>
      <c r="AG33" s="18">
        <v>0</v>
      </c>
      <c r="AH33" s="18">
        <v>0</v>
      </c>
    </row>
    <row r="34" spans="1:34" ht="45" x14ac:dyDescent="0.25">
      <c r="A34" s="153"/>
      <c r="B34" s="146"/>
      <c r="C34" s="82">
        <v>31</v>
      </c>
      <c r="D34" s="98" t="s">
        <v>320</v>
      </c>
      <c r="E34" s="84" t="s">
        <v>168</v>
      </c>
      <c r="F34" s="85" t="s">
        <v>30</v>
      </c>
      <c r="G34" s="85" t="s">
        <v>84</v>
      </c>
      <c r="H34" s="85" t="s">
        <v>50</v>
      </c>
      <c r="I34" s="86">
        <v>19.16</v>
      </c>
      <c r="J34" s="125"/>
      <c r="K34" s="41">
        <f t="shared" si="0"/>
        <v>0</v>
      </c>
      <c r="L34" s="42" t="str">
        <f t="shared" si="1"/>
        <v>OK</v>
      </c>
      <c r="M34" s="18">
        <v>0</v>
      </c>
      <c r="N34" s="18">
        <v>0</v>
      </c>
      <c r="O34" s="18">
        <v>0</v>
      </c>
      <c r="P34" s="18">
        <v>0</v>
      </c>
      <c r="Q34" s="18">
        <v>0</v>
      </c>
      <c r="R34" s="18">
        <v>0</v>
      </c>
      <c r="S34" s="18">
        <v>0</v>
      </c>
      <c r="T34" s="18">
        <v>0</v>
      </c>
      <c r="U34" s="18">
        <v>0</v>
      </c>
      <c r="V34" s="18">
        <v>0</v>
      </c>
      <c r="W34" s="18">
        <v>0</v>
      </c>
      <c r="X34" s="18">
        <v>0</v>
      </c>
      <c r="Y34" s="18">
        <v>0</v>
      </c>
      <c r="Z34" s="18">
        <v>0</v>
      </c>
      <c r="AA34" s="18">
        <v>0</v>
      </c>
      <c r="AB34" s="18">
        <v>0</v>
      </c>
      <c r="AC34" s="18">
        <v>0</v>
      </c>
      <c r="AD34" s="18">
        <v>0</v>
      </c>
      <c r="AE34" s="18">
        <v>0</v>
      </c>
      <c r="AF34" s="18">
        <v>0</v>
      </c>
      <c r="AG34" s="18">
        <v>0</v>
      </c>
      <c r="AH34" s="18">
        <v>0</v>
      </c>
    </row>
    <row r="35" spans="1:34" ht="30" x14ac:dyDescent="0.25">
      <c r="A35" s="153"/>
      <c r="B35" s="146"/>
      <c r="C35" s="87">
        <v>32</v>
      </c>
      <c r="D35" s="98" t="s">
        <v>433</v>
      </c>
      <c r="E35" s="84" t="s">
        <v>169</v>
      </c>
      <c r="F35" s="99" t="s">
        <v>30</v>
      </c>
      <c r="G35" s="85" t="s">
        <v>84</v>
      </c>
      <c r="H35" s="85" t="s">
        <v>50</v>
      </c>
      <c r="I35" s="86">
        <v>19.16</v>
      </c>
      <c r="J35" s="125"/>
      <c r="K35" s="41">
        <f t="shared" si="0"/>
        <v>0</v>
      </c>
      <c r="L35" s="42" t="str">
        <f t="shared" si="1"/>
        <v>OK</v>
      </c>
      <c r="M35" s="18">
        <v>0</v>
      </c>
      <c r="N35" s="18">
        <v>0</v>
      </c>
      <c r="O35" s="18">
        <v>0</v>
      </c>
      <c r="P35" s="18">
        <v>0</v>
      </c>
      <c r="Q35" s="18">
        <v>0</v>
      </c>
      <c r="R35" s="18">
        <v>0</v>
      </c>
      <c r="S35" s="18">
        <v>0</v>
      </c>
      <c r="T35" s="18">
        <v>0</v>
      </c>
      <c r="U35" s="18">
        <v>0</v>
      </c>
      <c r="V35" s="18">
        <v>0</v>
      </c>
      <c r="W35" s="18">
        <v>0</v>
      </c>
      <c r="X35" s="18">
        <v>0</v>
      </c>
      <c r="Y35" s="18">
        <v>0</v>
      </c>
      <c r="Z35" s="18">
        <v>0</v>
      </c>
      <c r="AA35" s="18">
        <v>0</v>
      </c>
      <c r="AB35" s="18">
        <v>0</v>
      </c>
      <c r="AC35" s="18">
        <v>0</v>
      </c>
      <c r="AD35" s="18">
        <v>0</v>
      </c>
      <c r="AE35" s="18">
        <v>0</v>
      </c>
      <c r="AF35" s="18">
        <v>0</v>
      </c>
      <c r="AG35" s="18">
        <v>0</v>
      </c>
      <c r="AH35" s="18">
        <v>0</v>
      </c>
    </row>
    <row r="36" spans="1:34" ht="45" x14ac:dyDescent="0.25">
      <c r="A36" s="153"/>
      <c r="B36" s="147"/>
      <c r="C36" s="87">
        <v>33</v>
      </c>
      <c r="D36" s="98" t="s">
        <v>321</v>
      </c>
      <c r="E36" s="84" t="s">
        <v>166</v>
      </c>
      <c r="F36" s="85" t="s">
        <v>30</v>
      </c>
      <c r="G36" s="85" t="s">
        <v>84</v>
      </c>
      <c r="H36" s="85" t="s">
        <v>50</v>
      </c>
      <c r="I36" s="86">
        <v>65.760000000000005</v>
      </c>
      <c r="J36" s="125"/>
      <c r="K36" s="41">
        <f t="shared" si="0"/>
        <v>0</v>
      </c>
      <c r="L36" s="42" t="str">
        <f t="shared" si="1"/>
        <v>OK</v>
      </c>
      <c r="M36" s="18">
        <v>0</v>
      </c>
      <c r="N36" s="18">
        <v>0</v>
      </c>
      <c r="O36" s="18">
        <v>0</v>
      </c>
      <c r="P36" s="18">
        <v>0</v>
      </c>
      <c r="Q36" s="18">
        <v>0</v>
      </c>
      <c r="R36" s="18">
        <v>0</v>
      </c>
      <c r="S36" s="18">
        <v>0</v>
      </c>
      <c r="T36" s="18">
        <v>0</v>
      </c>
      <c r="U36" s="18">
        <v>0</v>
      </c>
      <c r="V36" s="18">
        <v>0</v>
      </c>
      <c r="W36" s="18">
        <v>0</v>
      </c>
      <c r="X36" s="18">
        <v>0</v>
      </c>
      <c r="Y36" s="18">
        <v>0</v>
      </c>
      <c r="Z36" s="18">
        <v>0</v>
      </c>
      <c r="AA36" s="18">
        <v>0</v>
      </c>
      <c r="AB36" s="18">
        <v>0</v>
      </c>
      <c r="AC36" s="18">
        <v>0</v>
      </c>
      <c r="AD36" s="18">
        <v>0</v>
      </c>
      <c r="AE36" s="18">
        <v>0</v>
      </c>
      <c r="AF36" s="18">
        <v>0</v>
      </c>
      <c r="AG36" s="18">
        <v>0</v>
      </c>
      <c r="AH36" s="18">
        <v>0</v>
      </c>
    </row>
    <row r="37" spans="1:34" ht="60" x14ac:dyDescent="0.25">
      <c r="A37" s="152" t="s">
        <v>279</v>
      </c>
      <c r="B37" s="148">
        <v>15</v>
      </c>
      <c r="C37" s="88">
        <v>34</v>
      </c>
      <c r="D37" s="89" t="s">
        <v>322</v>
      </c>
      <c r="E37" s="90" t="s">
        <v>170</v>
      </c>
      <c r="F37" s="20" t="s">
        <v>30</v>
      </c>
      <c r="G37" s="20" t="s">
        <v>49</v>
      </c>
      <c r="H37" s="20" t="s">
        <v>50</v>
      </c>
      <c r="I37" s="91">
        <v>6.05</v>
      </c>
      <c r="J37" s="124">
        <v>20</v>
      </c>
      <c r="K37" s="41">
        <f t="shared" si="0"/>
        <v>20</v>
      </c>
      <c r="L37" s="42" t="str">
        <f t="shared" si="1"/>
        <v>OK</v>
      </c>
      <c r="M37" s="18">
        <v>0</v>
      </c>
      <c r="N37" s="18">
        <v>0</v>
      </c>
      <c r="O37" s="18">
        <v>0</v>
      </c>
      <c r="P37" s="18">
        <v>0</v>
      </c>
      <c r="Q37" s="18">
        <v>0</v>
      </c>
      <c r="R37" s="18">
        <v>0</v>
      </c>
      <c r="S37" s="18">
        <v>0</v>
      </c>
      <c r="T37" s="18">
        <v>0</v>
      </c>
      <c r="U37" s="18">
        <v>0</v>
      </c>
      <c r="V37" s="18">
        <v>0</v>
      </c>
      <c r="W37" s="18">
        <v>0</v>
      </c>
      <c r="X37" s="18">
        <v>0</v>
      </c>
      <c r="Y37" s="18">
        <v>0</v>
      </c>
      <c r="Z37" s="18">
        <v>0</v>
      </c>
      <c r="AA37" s="18">
        <v>0</v>
      </c>
      <c r="AB37" s="18">
        <v>0</v>
      </c>
      <c r="AC37" s="18">
        <v>0</v>
      </c>
      <c r="AD37" s="18">
        <v>0</v>
      </c>
      <c r="AE37" s="18">
        <v>0</v>
      </c>
      <c r="AF37" s="18">
        <v>0</v>
      </c>
      <c r="AG37" s="18">
        <v>0</v>
      </c>
      <c r="AH37" s="18">
        <v>0</v>
      </c>
    </row>
    <row r="38" spans="1:34" ht="45" x14ac:dyDescent="0.25">
      <c r="A38" s="152"/>
      <c r="B38" s="149"/>
      <c r="C38" s="92">
        <v>35</v>
      </c>
      <c r="D38" s="89" t="s">
        <v>323</v>
      </c>
      <c r="E38" s="90" t="s">
        <v>171</v>
      </c>
      <c r="F38" s="20" t="s">
        <v>30</v>
      </c>
      <c r="G38" s="20" t="s">
        <v>85</v>
      </c>
      <c r="H38" s="20" t="s">
        <v>50</v>
      </c>
      <c r="I38" s="91">
        <v>6.33</v>
      </c>
      <c r="J38" s="124">
        <v>30</v>
      </c>
      <c r="K38" s="41">
        <f t="shared" si="0"/>
        <v>30</v>
      </c>
      <c r="L38" s="42" t="str">
        <f t="shared" si="1"/>
        <v>OK</v>
      </c>
      <c r="M38" s="18">
        <v>0</v>
      </c>
      <c r="N38" s="18">
        <v>0</v>
      </c>
      <c r="O38" s="18">
        <v>0</v>
      </c>
      <c r="P38" s="18">
        <v>0</v>
      </c>
      <c r="Q38" s="18">
        <v>0</v>
      </c>
      <c r="R38" s="18">
        <v>0</v>
      </c>
      <c r="S38" s="18">
        <v>0</v>
      </c>
      <c r="T38" s="18">
        <v>0</v>
      </c>
      <c r="U38" s="18">
        <v>0</v>
      </c>
      <c r="V38" s="18">
        <v>0</v>
      </c>
      <c r="W38" s="18">
        <v>0</v>
      </c>
      <c r="X38" s="18">
        <v>0</v>
      </c>
      <c r="Y38" s="18">
        <v>0</v>
      </c>
      <c r="Z38" s="18">
        <v>0</v>
      </c>
      <c r="AA38" s="18">
        <v>0</v>
      </c>
      <c r="AB38" s="18">
        <v>0</v>
      </c>
      <c r="AC38" s="18">
        <v>0</v>
      </c>
      <c r="AD38" s="18">
        <v>0</v>
      </c>
      <c r="AE38" s="18">
        <v>0</v>
      </c>
      <c r="AF38" s="18">
        <v>0</v>
      </c>
      <c r="AG38" s="18">
        <v>0</v>
      </c>
      <c r="AH38" s="18">
        <v>0</v>
      </c>
    </row>
    <row r="39" spans="1:34" ht="30" x14ac:dyDescent="0.25">
      <c r="A39" s="152"/>
      <c r="B39" s="149"/>
      <c r="C39" s="92">
        <v>36</v>
      </c>
      <c r="D39" s="50" t="s">
        <v>324</v>
      </c>
      <c r="E39" s="90" t="s">
        <v>172</v>
      </c>
      <c r="F39" s="20" t="s">
        <v>30</v>
      </c>
      <c r="G39" s="20" t="s">
        <v>86</v>
      </c>
      <c r="H39" s="20" t="s">
        <v>50</v>
      </c>
      <c r="I39" s="91">
        <v>10.45</v>
      </c>
      <c r="J39" s="124">
        <v>5</v>
      </c>
      <c r="K39" s="41">
        <f t="shared" si="0"/>
        <v>5</v>
      </c>
      <c r="L39" s="42" t="str">
        <f t="shared" si="1"/>
        <v>OK</v>
      </c>
      <c r="M39" s="18">
        <v>0</v>
      </c>
      <c r="N39" s="18">
        <v>0</v>
      </c>
      <c r="O39" s="18">
        <v>0</v>
      </c>
      <c r="P39" s="18">
        <v>0</v>
      </c>
      <c r="Q39" s="18">
        <v>0</v>
      </c>
      <c r="R39" s="18">
        <v>0</v>
      </c>
      <c r="S39" s="18">
        <v>0</v>
      </c>
      <c r="T39" s="18">
        <v>0</v>
      </c>
      <c r="U39" s="18">
        <v>0</v>
      </c>
      <c r="V39" s="18">
        <v>0</v>
      </c>
      <c r="W39" s="18">
        <v>0</v>
      </c>
      <c r="X39" s="18">
        <v>0</v>
      </c>
      <c r="Y39" s="18">
        <v>0</v>
      </c>
      <c r="Z39" s="18">
        <v>0</v>
      </c>
      <c r="AA39" s="18">
        <v>0</v>
      </c>
      <c r="AB39" s="18">
        <v>0</v>
      </c>
      <c r="AC39" s="18">
        <v>0</v>
      </c>
      <c r="AD39" s="18">
        <v>0</v>
      </c>
      <c r="AE39" s="18">
        <v>0</v>
      </c>
      <c r="AF39" s="18">
        <v>0</v>
      </c>
      <c r="AG39" s="18">
        <v>0</v>
      </c>
      <c r="AH39" s="18">
        <v>0</v>
      </c>
    </row>
    <row r="40" spans="1:34" ht="45" x14ac:dyDescent="0.25">
      <c r="A40" s="152"/>
      <c r="B40" s="149"/>
      <c r="C40" s="88">
        <v>37</v>
      </c>
      <c r="D40" s="50" t="s">
        <v>325</v>
      </c>
      <c r="E40" s="90" t="s">
        <v>173</v>
      </c>
      <c r="F40" s="20" t="s">
        <v>30</v>
      </c>
      <c r="G40" s="20" t="s">
        <v>87</v>
      </c>
      <c r="H40" s="20" t="s">
        <v>50</v>
      </c>
      <c r="I40" s="91">
        <v>27.16</v>
      </c>
      <c r="J40" s="73">
        <v>15</v>
      </c>
      <c r="K40" s="41">
        <f t="shared" si="0"/>
        <v>15</v>
      </c>
      <c r="L40" s="42" t="str">
        <f t="shared" si="1"/>
        <v>OK</v>
      </c>
      <c r="M40" s="18">
        <v>0</v>
      </c>
      <c r="N40" s="18">
        <v>0</v>
      </c>
      <c r="O40" s="18">
        <v>0</v>
      </c>
      <c r="P40" s="18">
        <v>0</v>
      </c>
      <c r="Q40" s="18">
        <v>0</v>
      </c>
      <c r="R40" s="18">
        <v>0</v>
      </c>
      <c r="S40" s="18">
        <v>0</v>
      </c>
      <c r="T40" s="18">
        <v>0</v>
      </c>
      <c r="U40" s="18">
        <v>0</v>
      </c>
      <c r="V40" s="18">
        <v>0</v>
      </c>
      <c r="W40" s="18">
        <v>0</v>
      </c>
      <c r="X40" s="18">
        <v>0</v>
      </c>
      <c r="Y40" s="18">
        <v>0</v>
      </c>
      <c r="Z40" s="18">
        <v>0</v>
      </c>
      <c r="AA40" s="18">
        <v>0</v>
      </c>
      <c r="AB40" s="18">
        <v>0</v>
      </c>
      <c r="AC40" s="18">
        <v>0</v>
      </c>
      <c r="AD40" s="18">
        <v>0</v>
      </c>
      <c r="AE40" s="18">
        <v>0</v>
      </c>
      <c r="AF40" s="18">
        <v>0</v>
      </c>
      <c r="AG40" s="18">
        <v>0</v>
      </c>
      <c r="AH40" s="18">
        <v>0</v>
      </c>
    </row>
    <row r="41" spans="1:34" ht="75" x14ac:dyDescent="0.25">
      <c r="A41" s="152"/>
      <c r="B41" s="149"/>
      <c r="C41" s="92">
        <v>38</v>
      </c>
      <c r="D41" s="89" t="s">
        <v>326</v>
      </c>
      <c r="E41" s="90" t="s">
        <v>174</v>
      </c>
      <c r="F41" s="20" t="s">
        <v>30</v>
      </c>
      <c r="G41" s="20" t="s">
        <v>88</v>
      </c>
      <c r="H41" s="20" t="s">
        <v>50</v>
      </c>
      <c r="I41" s="91">
        <v>1.22</v>
      </c>
      <c r="J41" s="124"/>
      <c r="K41" s="41">
        <f t="shared" si="0"/>
        <v>0</v>
      </c>
      <c r="L41" s="42" t="str">
        <f t="shared" si="1"/>
        <v>OK</v>
      </c>
      <c r="M41" s="18">
        <v>0</v>
      </c>
      <c r="N41" s="18">
        <v>0</v>
      </c>
      <c r="O41" s="18">
        <v>0</v>
      </c>
      <c r="P41" s="18">
        <v>0</v>
      </c>
      <c r="Q41" s="18">
        <v>0</v>
      </c>
      <c r="R41" s="18">
        <v>0</v>
      </c>
      <c r="S41" s="18">
        <v>0</v>
      </c>
      <c r="T41" s="18">
        <v>0</v>
      </c>
      <c r="U41" s="18">
        <v>0</v>
      </c>
      <c r="V41" s="18">
        <v>0</v>
      </c>
      <c r="W41" s="18">
        <v>0</v>
      </c>
      <c r="X41" s="18">
        <v>0</v>
      </c>
      <c r="Y41" s="18">
        <v>0</v>
      </c>
      <c r="Z41" s="18">
        <v>0</v>
      </c>
      <c r="AA41" s="18">
        <v>0</v>
      </c>
      <c r="AB41" s="18">
        <v>0</v>
      </c>
      <c r="AC41" s="18">
        <v>0</v>
      </c>
      <c r="AD41" s="18">
        <v>0</v>
      </c>
      <c r="AE41" s="18">
        <v>0</v>
      </c>
      <c r="AF41" s="18">
        <v>0</v>
      </c>
      <c r="AG41" s="18">
        <v>0</v>
      </c>
      <c r="AH41" s="18">
        <v>0</v>
      </c>
    </row>
    <row r="42" spans="1:34" ht="90" x14ac:dyDescent="0.25">
      <c r="A42" s="152"/>
      <c r="B42" s="149"/>
      <c r="C42" s="92">
        <v>39</v>
      </c>
      <c r="D42" s="89" t="s">
        <v>327</v>
      </c>
      <c r="E42" s="90" t="s">
        <v>175</v>
      </c>
      <c r="F42" s="20" t="s">
        <v>60</v>
      </c>
      <c r="G42" s="20" t="s">
        <v>84</v>
      </c>
      <c r="H42" s="20" t="s">
        <v>50</v>
      </c>
      <c r="I42" s="91">
        <v>0.72</v>
      </c>
      <c r="J42" s="124">
        <v>100</v>
      </c>
      <c r="K42" s="41">
        <f t="shared" si="0"/>
        <v>100</v>
      </c>
      <c r="L42" s="42" t="str">
        <f t="shared" si="1"/>
        <v>OK</v>
      </c>
      <c r="M42" s="18">
        <v>0</v>
      </c>
      <c r="N42" s="18">
        <v>0</v>
      </c>
      <c r="O42" s="18">
        <v>0</v>
      </c>
      <c r="P42" s="18">
        <v>0</v>
      </c>
      <c r="Q42" s="18">
        <v>0</v>
      </c>
      <c r="R42" s="18">
        <v>0</v>
      </c>
      <c r="S42" s="18">
        <v>0</v>
      </c>
      <c r="T42" s="18">
        <v>0</v>
      </c>
      <c r="U42" s="18">
        <v>0</v>
      </c>
      <c r="V42" s="18">
        <v>0</v>
      </c>
      <c r="W42" s="18">
        <v>0</v>
      </c>
      <c r="X42" s="18">
        <v>0</v>
      </c>
      <c r="Y42" s="18">
        <v>0</v>
      </c>
      <c r="Z42" s="18">
        <v>0</v>
      </c>
      <c r="AA42" s="18">
        <v>0</v>
      </c>
      <c r="AB42" s="18">
        <v>0</v>
      </c>
      <c r="AC42" s="18">
        <v>0</v>
      </c>
      <c r="AD42" s="18">
        <v>0</v>
      </c>
      <c r="AE42" s="18">
        <v>0</v>
      </c>
      <c r="AF42" s="18">
        <v>0</v>
      </c>
      <c r="AG42" s="18">
        <v>0</v>
      </c>
      <c r="AH42" s="18">
        <v>0</v>
      </c>
    </row>
    <row r="43" spans="1:34" ht="60" x14ac:dyDescent="0.25">
      <c r="A43" s="152"/>
      <c r="B43" s="149"/>
      <c r="C43" s="88">
        <v>40</v>
      </c>
      <c r="D43" s="89" t="s">
        <v>328</v>
      </c>
      <c r="E43" s="90" t="s">
        <v>176</v>
      </c>
      <c r="F43" s="20" t="s">
        <v>33</v>
      </c>
      <c r="G43" s="20" t="s">
        <v>89</v>
      </c>
      <c r="H43" s="20" t="s">
        <v>50</v>
      </c>
      <c r="I43" s="91">
        <v>1.63</v>
      </c>
      <c r="J43" s="124">
        <v>20</v>
      </c>
      <c r="K43" s="41">
        <f t="shared" si="0"/>
        <v>20</v>
      </c>
      <c r="L43" s="42" t="str">
        <f t="shared" si="1"/>
        <v>OK</v>
      </c>
      <c r="M43" s="18">
        <v>0</v>
      </c>
      <c r="N43" s="18">
        <v>0</v>
      </c>
      <c r="O43" s="18">
        <v>0</v>
      </c>
      <c r="P43" s="18">
        <v>0</v>
      </c>
      <c r="Q43" s="18">
        <v>0</v>
      </c>
      <c r="R43" s="18">
        <v>0</v>
      </c>
      <c r="S43" s="18">
        <v>0</v>
      </c>
      <c r="T43" s="18">
        <v>0</v>
      </c>
      <c r="U43" s="18">
        <v>0</v>
      </c>
      <c r="V43" s="18">
        <v>0</v>
      </c>
      <c r="W43" s="18">
        <v>0</v>
      </c>
      <c r="X43" s="18">
        <v>0</v>
      </c>
      <c r="Y43" s="18">
        <v>0</v>
      </c>
      <c r="Z43" s="18">
        <v>0</v>
      </c>
      <c r="AA43" s="18">
        <v>0</v>
      </c>
      <c r="AB43" s="18">
        <v>0</v>
      </c>
      <c r="AC43" s="18">
        <v>0</v>
      </c>
      <c r="AD43" s="18">
        <v>0</v>
      </c>
      <c r="AE43" s="18">
        <v>0</v>
      </c>
      <c r="AF43" s="18">
        <v>0</v>
      </c>
      <c r="AG43" s="18">
        <v>0</v>
      </c>
      <c r="AH43" s="18">
        <v>0</v>
      </c>
    </row>
    <row r="44" spans="1:34" ht="60" x14ac:dyDescent="0.25">
      <c r="A44" s="152"/>
      <c r="B44" s="149"/>
      <c r="C44" s="88">
        <v>41</v>
      </c>
      <c r="D44" s="89" t="s">
        <v>329</v>
      </c>
      <c r="E44" s="90" t="s">
        <v>177</v>
      </c>
      <c r="F44" s="20" t="s">
        <v>31</v>
      </c>
      <c r="G44" s="20" t="s">
        <v>90</v>
      </c>
      <c r="H44" s="20" t="s">
        <v>51</v>
      </c>
      <c r="I44" s="91">
        <v>3.57</v>
      </c>
      <c r="J44" s="124"/>
      <c r="K44" s="41">
        <f t="shared" si="0"/>
        <v>0</v>
      </c>
      <c r="L44" s="42" t="str">
        <f t="shared" si="1"/>
        <v>OK</v>
      </c>
      <c r="M44" s="18">
        <v>0</v>
      </c>
      <c r="N44" s="18">
        <v>0</v>
      </c>
      <c r="O44" s="18">
        <v>0</v>
      </c>
      <c r="P44" s="18">
        <v>0</v>
      </c>
      <c r="Q44" s="18">
        <v>0</v>
      </c>
      <c r="R44" s="18">
        <v>0</v>
      </c>
      <c r="S44" s="18">
        <v>0</v>
      </c>
      <c r="T44" s="18">
        <v>0</v>
      </c>
      <c r="U44" s="18">
        <v>0</v>
      </c>
      <c r="V44" s="18">
        <v>0</v>
      </c>
      <c r="W44" s="18">
        <v>0</v>
      </c>
      <c r="X44" s="18">
        <v>0</v>
      </c>
      <c r="Y44" s="18">
        <v>0</v>
      </c>
      <c r="Z44" s="18">
        <v>0</v>
      </c>
      <c r="AA44" s="18">
        <v>0</v>
      </c>
      <c r="AB44" s="18">
        <v>0</v>
      </c>
      <c r="AC44" s="18">
        <v>0</v>
      </c>
      <c r="AD44" s="18">
        <v>0</v>
      </c>
      <c r="AE44" s="18">
        <v>0</v>
      </c>
      <c r="AF44" s="18">
        <v>0</v>
      </c>
      <c r="AG44" s="18">
        <v>0</v>
      </c>
      <c r="AH44" s="18">
        <v>0</v>
      </c>
    </row>
    <row r="45" spans="1:34" ht="30" x14ac:dyDescent="0.25">
      <c r="A45" s="152"/>
      <c r="B45" s="149"/>
      <c r="C45" s="88">
        <v>42</v>
      </c>
      <c r="D45" s="89" t="s">
        <v>330</v>
      </c>
      <c r="E45" s="90" t="s">
        <v>178</v>
      </c>
      <c r="F45" s="20" t="s">
        <v>31</v>
      </c>
      <c r="G45" s="20" t="s">
        <v>91</v>
      </c>
      <c r="H45" s="20" t="s">
        <v>51</v>
      </c>
      <c r="I45" s="91">
        <v>2.88</v>
      </c>
      <c r="J45" s="124">
        <v>30</v>
      </c>
      <c r="K45" s="41">
        <f t="shared" si="0"/>
        <v>30</v>
      </c>
      <c r="L45" s="42" t="str">
        <f t="shared" si="1"/>
        <v>OK</v>
      </c>
      <c r="M45" s="18">
        <v>0</v>
      </c>
      <c r="N45" s="18">
        <v>0</v>
      </c>
      <c r="O45" s="18">
        <v>0</v>
      </c>
      <c r="P45" s="18">
        <v>0</v>
      </c>
      <c r="Q45" s="18">
        <v>0</v>
      </c>
      <c r="R45" s="18">
        <v>0</v>
      </c>
      <c r="S45" s="18">
        <v>0</v>
      </c>
      <c r="T45" s="18">
        <v>0</v>
      </c>
      <c r="U45" s="18">
        <v>0</v>
      </c>
      <c r="V45" s="18">
        <v>0</v>
      </c>
      <c r="W45" s="18">
        <v>0</v>
      </c>
      <c r="X45" s="18">
        <v>0</v>
      </c>
      <c r="Y45" s="18">
        <v>0</v>
      </c>
      <c r="Z45" s="18">
        <v>0</v>
      </c>
      <c r="AA45" s="18">
        <v>0</v>
      </c>
      <c r="AB45" s="18">
        <v>0</v>
      </c>
      <c r="AC45" s="18">
        <v>0</v>
      </c>
      <c r="AD45" s="18">
        <v>0</v>
      </c>
      <c r="AE45" s="18">
        <v>0</v>
      </c>
      <c r="AF45" s="18">
        <v>0</v>
      </c>
      <c r="AG45" s="18">
        <v>0</v>
      </c>
      <c r="AH45" s="18">
        <v>0</v>
      </c>
    </row>
    <row r="46" spans="1:34" ht="30" x14ac:dyDescent="0.25">
      <c r="A46" s="152"/>
      <c r="B46" s="150"/>
      <c r="C46" s="92">
        <v>43</v>
      </c>
      <c r="D46" s="89" t="s">
        <v>331</v>
      </c>
      <c r="E46" s="90" t="s">
        <v>179</v>
      </c>
      <c r="F46" s="20" t="s">
        <v>60</v>
      </c>
      <c r="G46" s="20" t="s">
        <v>85</v>
      </c>
      <c r="H46" s="20" t="s">
        <v>50</v>
      </c>
      <c r="I46" s="91">
        <v>8.8000000000000007</v>
      </c>
      <c r="J46" s="124"/>
      <c r="K46" s="41">
        <f t="shared" si="0"/>
        <v>0</v>
      </c>
      <c r="L46" s="42" t="str">
        <f t="shared" si="1"/>
        <v>OK</v>
      </c>
      <c r="M46" s="18">
        <v>0</v>
      </c>
      <c r="N46" s="18">
        <v>0</v>
      </c>
      <c r="O46" s="18">
        <v>0</v>
      </c>
      <c r="P46" s="18">
        <v>0</v>
      </c>
      <c r="Q46" s="18">
        <v>0</v>
      </c>
      <c r="R46" s="18">
        <v>0</v>
      </c>
      <c r="S46" s="18">
        <v>0</v>
      </c>
      <c r="T46" s="18">
        <v>0</v>
      </c>
      <c r="U46" s="18">
        <v>0</v>
      </c>
      <c r="V46" s="18">
        <v>0</v>
      </c>
      <c r="W46" s="18">
        <v>0</v>
      </c>
      <c r="X46" s="18">
        <v>0</v>
      </c>
      <c r="Y46" s="18">
        <v>0</v>
      </c>
      <c r="Z46" s="18">
        <v>0</v>
      </c>
      <c r="AA46" s="18">
        <v>0</v>
      </c>
      <c r="AB46" s="18">
        <v>0</v>
      </c>
      <c r="AC46" s="18">
        <v>0</v>
      </c>
      <c r="AD46" s="18">
        <v>0</v>
      </c>
      <c r="AE46" s="18">
        <v>0</v>
      </c>
      <c r="AF46" s="18">
        <v>0</v>
      </c>
      <c r="AG46" s="18">
        <v>0</v>
      </c>
      <c r="AH46" s="18">
        <v>0</v>
      </c>
    </row>
    <row r="47" spans="1:34" ht="45" x14ac:dyDescent="0.25">
      <c r="A47" s="153" t="s">
        <v>280</v>
      </c>
      <c r="B47" s="154">
        <v>16</v>
      </c>
      <c r="C47" s="87">
        <v>44</v>
      </c>
      <c r="D47" s="83" t="s">
        <v>332</v>
      </c>
      <c r="E47" s="84" t="s">
        <v>180</v>
      </c>
      <c r="F47" s="97" t="s">
        <v>60</v>
      </c>
      <c r="G47" s="97" t="s">
        <v>92</v>
      </c>
      <c r="H47" s="97" t="s">
        <v>50</v>
      </c>
      <c r="I47" s="86">
        <v>21.85</v>
      </c>
      <c r="J47" s="124"/>
      <c r="K47" s="41">
        <f t="shared" si="0"/>
        <v>0</v>
      </c>
      <c r="L47" s="42" t="str">
        <f t="shared" si="1"/>
        <v>OK</v>
      </c>
      <c r="M47" s="18">
        <v>0</v>
      </c>
      <c r="N47" s="18">
        <v>0</v>
      </c>
      <c r="O47" s="18">
        <v>0</v>
      </c>
      <c r="P47" s="18">
        <v>0</v>
      </c>
      <c r="Q47" s="18">
        <v>0</v>
      </c>
      <c r="R47" s="18">
        <v>0</v>
      </c>
      <c r="S47" s="18">
        <v>0</v>
      </c>
      <c r="T47" s="18">
        <v>0</v>
      </c>
      <c r="U47" s="18">
        <v>0</v>
      </c>
      <c r="V47" s="18">
        <v>0</v>
      </c>
      <c r="W47" s="18">
        <v>0</v>
      </c>
      <c r="X47" s="18">
        <v>0</v>
      </c>
      <c r="Y47" s="18">
        <v>0</v>
      </c>
      <c r="Z47" s="18">
        <v>0</v>
      </c>
      <c r="AA47" s="18">
        <v>0</v>
      </c>
      <c r="AB47" s="18">
        <v>0</v>
      </c>
      <c r="AC47" s="18">
        <v>0</v>
      </c>
      <c r="AD47" s="18">
        <v>0</v>
      </c>
      <c r="AE47" s="18">
        <v>0</v>
      </c>
      <c r="AF47" s="18">
        <v>0</v>
      </c>
      <c r="AG47" s="18">
        <v>0</v>
      </c>
      <c r="AH47" s="18">
        <v>0</v>
      </c>
    </row>
    <row r="48" spans="1:34" ht="60" x14ac:dyDescent="0.25">
      <c r="A48" s="153"/>
      <c r="B48" s="155"/>
      <c r="C48" s="87">
        <v>45</v>
      </c>
      <c r="D48" s="83" t="s">
        <v>333</v>
      </c>
      <c r="E48" s="84" t="s">
        <v>181</v>
      </c>
      <c r="F48" s="85" t="s">
        <v>30</v>
      </c>
      <c r="G48" s="97" t="s">
        <v>92</v>
      </c>
      <c r="H48" s="85" t="s">
        <v>50</v>
      </c>
      <c r="I48" s="86">
        <v>1.76</v>
      </c>
      <c r="J48" s="124">
        <v>10</v>
      </c>
      <c r="K48" s="41">
        <f t="shared" si="0"/>
        <v>10</v>
      </c>
      <c r="L48" s="42" t="str">
        <f t="shared" si="1"/>
        <v>OK</v>
      </c>
      <c r="M48" s="18">
        <v>0</v>
      </c>
      <c r="N48" s="18">
        <v>0</v>
      </c>
      <c r="O48" s="18">
        <v>0</v>
      </c>
      <c r="P48" s="18">
        <v>0</v>
      </c>
      <c r="Q48" s="18">
        <v>0</v>
      </c>
      <c r="R48" s="18">
        <v>0</v>
      </c>
      <c r="S48" s="18">
        <v>0</v>
      </c>
      <c r="T48" s="18">
        <v>0</v>
      </c>
      <c r="U48" s="18">
        <v>0</v>
      </c>
      <c r="V48" s="18">
        <v>0</v>
      </c>
      <c r="W48" s="18">
        <v>0</v>
      </c>
      <c r="X48" s="18">
        <v>0</v>
      </c>
      <c r="Y48" s="18">
        <v>0</v>
      </c>
      <c r="Z48" s="18">
        <v>0</v>
      </c>
      <c r="AA48" s="18">
        <v>0</v>
      </c>
      <c r="AB48" s="18">
        <v>0</v>
      </c>
      <c r="AC48" s="18">
        <v>0</v>
      </c>
      <c r="AD48" s="18">
        <v>0</v>
      </c>
      <c r="AE48" s="18">
        <v>0</v>
      </c>
      <c r="AF48" s="18">
        <v>0</v>
      </c>
      <c r="AG48" s="18">
        <v>0</v>
      </c>
      <c r="AH48" s="18">
        <v>0</v>
      </c>
    </row>
    <row r="49" spans="1:34" ht="120" x14ac:dyDescent="0.25">
      <c r="A49" s="153"/>
      <c r="B49" s="155"/>
      <c r="C49" s="87">
        <v>46</v>
      </c>
      <c r="D49" s="83" t="s">
        <v>334</v>
      </c>
      <c r="E49" s="84" t="s">
        <v>182</v>
      </c>
      <c r="F49" s="85" t="s">
        <v>30</v>
      </c>
      <c r="G49" s="97" t="s">
        <v>92</v>
      </c>
      <c r="H49" s="85" t="s">
        <v>51</v>
      </c>
      <c r="I49" s="86">
        <v>2.54</v>
      </c>
      <c r="J49" s="124">
        <v>70</v>
      </c>
      <c r="K49" s="41">
        <f t="shared" si="0"/>
        <v>70</v>
      </c>
      <c r="L49" s="42" t="str">
        <f t="shared" si="1"/>
        <v>OK</v>
      </c>
      <c r="M49" s="18">
        <v>0</v>
      </c>
      <c r="N49" s="18">
        <v>0</v>
      </c>
      <c r="O49" s="18">
        <v>0</v>
      </c>
      <c r="P49" s="18">
        <v>0</v>
      </c>
      <c r="Q49" s="18">
        <v>0</v>
      </c>
      <c r="R49" s="18">
        <v>0</v>
      </c>
      <c r="S49" s="18">
        <v>0</v>
      </c>
      <c r="T49" s="18">
        <v>0</v>
      </c>
      <c r="U49" s="18">
        <v>0</v>
      </c>
      <c r="V49" s="18">
        <v>0</v>
      </c>
      <c r="W49" s="18">
        <v>0</v>
      </c>
      <c r="X49" s="18">
        <v>0</v>
      </c>
      <c r="Y49" s="18">
        <v>0</v>
      </c>
      <c r="Z49" s="18">
        <v>0</v>
      </c>
      <c r="AA49" s="18">
        <v>0</v>
      </c>
      <c r="AB49" s="18">
        <v>0</v>
      </c>
      <c r="AC49" s="18">
        <v>0</v>
      </c>
      <c r="AD49" s="18">
        <v>0</v>
      </c>
      <c r="AE49" s="18">
        <v>0</v>
      </c>
      <c r="AF49" s="18">
        <v>0</v>
      </c>
      <c r="AG49" s="18">
        <v>0</v>
      </c>
      <c r="AH49" s="18">
        <v>0</v>
      </c>
    </row>
    <row r="50" spans="1:34" ht="30" x14ac:dyDescent="0.25">
      <c r="A50" s="153"/>
      <c r="B50" s="155"/>
      <c r="C50" s="87">
        <v>47</v>
      </c>
      <c r="D50" s="98" t="s">
        <v>335</v>
      </c>
      <c r="E50" s="84" t="s">
        <v>183</v>
      </c>
      <c r="F50" s="85" t="s">
        <v>58</v>
      </c>
      <c r="G50" s="97" t="s">
        <v>93</v>
      </c>
      <c r="H50" s="85" t="s">
        <v>50</v>
      </c>
      <c r="I50" s="86">
        <v>3.4</v>
      </c>
      <c r="J50" s="124">
        <v>20</v>
      </c>
      <c r="K50" s="41">
        <f t="shared" si="0"/>
        <v>20</v>
      </c>
      <c r="L50" s="42" t="str">
        <f t="shared" si="1"/>
        <v>OK</v>
      </c>
      <c r="M50" s="18">
        <v>0</v>
      </c>
      <c r="N50" s="18">
        <v>0</v>
      </c>
      <c r="O50" s="18">
        <v>0</v>
      </c>
      <c r="P50" s="18">
        <v>0</v>
      </c>
      <c r="Q50" s="18">
        <v>0</v>
      </c>
      <c r="R50" s="18">
        <v>0</v>
      </c>
      <c r="S50" s="18">
        <v>0</v>
      </c>
      <c r="T50" s="18">
        <v>0</v>
      </c>
      <c r="U50" s="18">
        <v>0</v>
      </c>
      <c r="V50" s="18">
        <v>0</v>
      </c>
      <c r="W50" s="18">
        <v>0</v>
      </c>
      <c r="X50" s="18">
        <v>0</v>
      </c>
      <c r="Y50" s="18">
        <v>0</v>
      </c>
      <c r="Z50" s="18">
        <v>0</v>
      </c>
      <c r="AA50" s="18">
        <v>0</v>
      </c>
      <c r="AB50" s="18">
        <v>0</v>
      </c>
      <c r="AC50" s="18">
        <v>0</v>
      </c>
      <c r="AD50" s="18">
        <v>0</v>
      </c>
      <c r="AE50" s="18">
        <v>0</v>
      </c>
      <c r="AF50" s="18">
        <v>0</v>
      </c>
      <c r="AG50" s="18">
        <v>0</v>
      </c>
      <c r="AH50" s="18">
        <v>0</v>
      </c>
    </row>
    <row r="51" spans="1:34" ht="135" x14ac:dyDescent="0.25">
      <c r="A51" s="153"/>
      <c r="B51" s="155"/>
      <c r="C51" s="82">
        <v>48</v>
      </c>
      <c r="D51" s="83" t="s">
        <v>336</v>
      </c>
      <c r="E51" s="84" t="s">
        <v>184</v>
      </c>
      <c r="F51" s="97" t="s">
        <v>30</v>
      </c>
      <c r="G51" s="97" t="s">
        <v>92</v>
      </c>
      <c r="H51" s="97" t="s">
        <v>50</v>
      </c>
      <c r="I51" s="86">
        <v>4.4400000000000004</v>
      </c>
      <c r="J51" s="124">
        <v>70</v>
      </c>
      <c r="K51" s="41">
        <f t="shared" si="0"/>
        <v>70</v>
      </c>
      <c r="L51" s="42" t="str">
        <f t="shared" si="1"/>
        <v>OK</v>
      </c>
      <c r="M51" s="18">
        <v>0</v>
      </c>
      <c r="N51" s="18">
        <v>0</v>
      </c>
      <c r="O51" s="18">
        <v>0</v>
      </c>
      <c r="P51" s="18">
        <v>0</v>
      </c>
      <c r="Q51" s="18">
        <v>0</v>
      </c>
      <c r="R51" s="18">
        <v>0</v>
      </c>
      <c r="S51" s="18">
        <v>0</v>
      </c>
      <c r="T51" s="18">
        <v>0</v>
      </c>
      <c r="U51" s="18">
        <v>0</v>
      </c>
      <c r="V51" s="18">
        <v>0</v>
      </c>
      <c r="W51" s="18">
        <v>0</v>
      </c>
      <c r="X51" s="18">
        <v>0</v>
      </c>
      <c r="Y51" s="18">
        <v>0</v>
      </c>
      <c r="Z51" s="18">
        <v>0</v>
      </c>
      <c r="AA51" s="18">
        <v>0</v>
      </c>
      <c r="AB51" s="18">
        <v>0</v>
      </c>
      <c r="AC51" s="18">
        <v>0</v>
      </c>
      <c r="AD51" s="18">
        <v>0</v>
      </c>
      <c r="AE51" s="18">
        <v>0</v>
      </c>
      <c r="AF51" s="18">
        <v>0</v>
      </c>
      <c r="AG51" s="18">
        <v>0</v>
      </c>
      <c r="AH51" s="18">
        <v>0</v>
      </c>
    </row>
    <row r="52" spans="1:34" ht="60" x14ac:dyDescent="0.25">
      <c r="A52" s="153"/>
      <c r="B52" s="156"/>
      <c r="C52" s="87">
        <v>49</v>
      </c>
      <c r="D52" s="98" t="s">
        <v>337</v>
      </c>
      <c r="E52" s="84" t="s">
        <v>185</v>
      </c>
      <c r="F52" s="97" t="s">
        <v>30</v>
      </c>
      <c r="G52" s="97" t="s">
        <v>92</v>
      </c>
      <c r="H52" s="97" t="s">
        <v>50</v>
      </c>
      <c r="I52" s="86">
        <v>6.7</v>
      </c>
      <c r="J52" s="124">
        <v>70</v>
      </c>
      <c r="K52" s="41">
        <f t="shared" si="0"/>
        <v>70</v>
      </c>
      <c r="L52" s="42" t="str">
        <f t="shared" si="1"/>
        <v>OK</v>
      </c>
      <c r="M52" s="18">
        <v>0</v>
      </c>
      <c r="N52" s="18">
        <v>0</v>
      </c>
      <c r="O52" s="18">
        <v>0</v>
      </c>
      <c r="P52" s="18">
        <v>0</v>
      </c>
      <c r="Q52" s="18">
        <v>0</v>
      </c>
      <c r="R52" s="18">
        <v>0</v>
      </c>
      <c r="S52" s="18">
        <v>0</v>
      </c>
      <c r="T52" s="18">
        <v>0</v>
      </c>
      <c r="U52" s="18">
        <v>0</v>
      </c>
      <c r="V52" s="18">
        <v>0</v>
      </c>
      <c r="W52" s="18">
        <v>0</v>
      </c>
      <c r="X52" s="18">
        <v>0</v>
      </c>
      <c r="Y52" s="18">
        <v>0</v>
      </c>
      <c r="Z52" s="18">
        <v>0</v>
      </c>
      <c r="AA52" s="18">
        <v>0</v>
      </c>
      <c r="AB52" s="18">
        <v>0</v>
      </c>
      <c r="AC52" s="18">
        <v>0</v>
      </c>
      <c r="AD52" s="18">
        <v>0</v>
      </c>
      <c r="AE52" s="18">
        <v>0</v>
      </c>
      <c r="AF52" s="18">
        <v>0</v>
      </c>
      <c r="AG52" s="18">
        <v>0</v>
      </c>
      <c r="AH52" s="18">
        <v>0</v>
      </c>
    </row>
    <row r="53" spans="1:34" ht="105" x14ac:dyDescent="0.25">
      <c r="A53" s="152" t="s">
        <v>281</v>
      </c>
      <c r="B53" s="148">
        <v>17</v>
      </c>
      <c r="C53" s="92">
        <v>50</v>
      </c>
      <c r="D53" s="89" t="s">
        <v>338</v>
      </c>
      <c r="E53" s="90" t="s">
        <v>186</v>
      </c>
      <c r="F53" s="20" t="s">
        <v>30</v>
      </c>
      <c r="G53" s="20" t="s">
        <v>94</v>
      </c>
      <c r="H53" s="20" t="s">
        <v>51</v>
      </c>
      <c r="I53" s="91">
        <v>38.47</v>
      </c>
      <c r="J53" s="124">
        <v>10</v>
      </c>
      <c r="K53" s="41">
        <f t="shared" si="0"/>
        <v>10</v>
      </c>
      <c r="L53" s="42" t="str">
        <f t="shared" si="1"/>
        <v>OK</v>
      </c>
      <c r="M53" s="18">
        <v>0</v>
      </c>
      <c r="N53" s="18">
        <v>0</v>
      </c>
      <c r="O53" s="18">
        <v>0</v>
      </c>
      <c r="P53" s="18">
        <v>0</v>
      </c>
      <c r="Q53" s="18">
        <v>0</v>
      </c>
      <c r="R53" s="18">
        <v>0</v>
      </c>
      <c r="S53" s="18">
        <v>0</v>
      </c>
      <c r="T53" s="18">
        <v>0</v>
      </c>
      <c r="U53" s="18">
        <v>0</v>
      </c>
      <c r="V53" s="18">
        <v>0</v>
      </c>
      <c r="W53" s="18">
        <v>0</v>
      </c>
      <c r="X53" s="18">
        <v>0</v>
      </c>
      <c r="Y53" s="18">
        <v>0</v>
      </c>
      <c r="Z53" s="18">
        <v>0</v>
      </c>
      <c r="AA53" s="18">
        <v>0</v>
      </c>
      <c r="AB53" s="18">
        <v>0</v>
      </c>
      <c r="AC53" s="18">
        <v>0</v>
      </c>
      <c r="AD53" s="18">
        <v>0</v>
      </c>
      <c r="AE53" s="18">
        <v>0</v>
      </c>
      <c r="AF53" s="18">
        <v>0</v>
      </c>
      <c r="AG53" s="18">
        <v>0</v>
      </c>
      <c r="AH53" s="18">
        <v>0</v>
      </c>
    </row>
    <row r="54" spans="1:34" ht="105" x14ac:dyDescent="0.25">
      <c r="A54" s="152"/>
      <c r="B54" s="149"/>
      <c r="C54" s="92">
        <v>51</v>
      </c>
      <c r="D54" s="89" t="s">
        <v>339</v>
      </c>
      <c r="E54" s="90" t="s">
        <v>187</v>
      </c>
      <c r="F54" s="20" t="s">
        <v>30</v>
      </c>
      <c r="G54" s="20" t="s">
        <v>94</v>
      </c>
      <c r="H54" s="20" t="s">
        <v>51</v>
      </c>
      <c r="I54" s="91">
        <v>50.8</v>
      </c>
      <c r="J54" s="124">
        <v>30</v>
      </c>
      <c r="K54" s="41">
        <f t="shared" si="0"/>
        <v>10</v>
      </c>
      <c r="L54" s="42" t="str">
        <f t="shared" si="1"/>
        <v>OK</v>
      </c>
      <c r="M54" s="18">
        <v>0</v>
      </c>
      <c r="N54" s="18">
        <v>0</v>
      </c>
      <c r="O54" s="18">
        <v>0</v>
      </c>
      <c r="P54" s="18">
        <v>0</v>
      </c>
      <c r="Q54" s="18">
        <v>0</v>
      </c>
      <c r="R54" s="18">
        <v>0</v>
      </c>
      <c r="S54" s="18">
        <v>0</v>
      </c>
      <c r="T54" s="18">
        <v>0</v>
      </c>
      <c r="U54" s="18">
        <v>0</v>
      </c>
      <c r="V54" s="18">
        <v>20</v>
      </c>
      <c r="W54" s="18">
        <v>0</v>
      </c>
      <c r="X54" s="18">
        <v>0</v>
      </c>
      <c r="Y54" s="18">
        <v>0</v>
      </c>
      <c r="Z54" s="18">
        <v>0</v>
      </c>
      <c r="AA54" s="18">
        <v>0</v>
      </c>
      <c r="AB54" s="18">
        <v>0</v>
      </c>
      <c r="AC54" s="18">
        <v>0</v>
      </c>
      <c r="AD54" s="18">
        <v>0</v>
      </c>
      <c r="AE54" s="18">
        <v>0</v>
      </c>
      <c r="AF54" s="18">
        <v>0</v>
      </c>
      <c r="AG54" s="18">
        <v>0</v>
      </c>
      <c r="AH54" s="18">
        <v>0</v>
      </c>
    </row>
    <row r="55" spans="1:34" ht="60" x14ac:dyDescent="0.25">
      <c r="A55" s="152"/>
      <c r="B55" s="150"/>
      <c r="C55" s="88">
        <v>52</v>
      </c>
      <c r="D55" s="89" t="s">
        <v>340</v>
      </c>
      <c r="E55" s="90" t="s">
        <v>188</v>
      </c>
      <c r="F55" s="20" t="s">
        <v>30</v>
      </c>
      <c r="G55" s="20" t="s">
        <v>94</v>
      </c>
      <c r="H55" s="20" t="s">
        <v>51</v>
      </c>
      <c r="I55" s="91">
        <v>94.06</v>
      </c>
      <c r="J55" s="124">
        <v>10</v>
      </c>
      <c r="K55" s="41">
        <f t="shared" si="0"/>
        <v>10</v>
      </c>
      <c r="L55" s="42" t="str">
        <f t="shared" si="1"/>
        <v>OK</v>
      </c>
      <c r="M55" s="18">
        <v>0</v>
      </c>
      <c r="N55" s="18">
        <v>0</v>
      </c>
      <c r="O55" s="18">
        <v>0</v>
      </c>
      <c r="P55" s="18">
        <v>0</v>
      </c>
      <c r="Q55" s="18">
        <v>0</v>
      </c>
      <c r="R55" s="18">
        <v>0</v>
      </c>
      <c r="S55" s="18">
        <v>0</v>
      </c>
      <c r="T55" s="18">
        <v>0</v>
      </c>
      <c r="U55" s="18">
        <v>0</v>
      </c>
      <c r="V55" s="18">
        <v>0</v>
      </c>
      <c r="W55" s="18">
        <v>0</v>
      </c>
      <c r="X55" s="18">
        <v>0</v>
      </c>
      <c r="Y55" s="18">
        <v>0</v>
      </c>
      <c r="Z55" s="18">
        <v>0</v>
      </c>
      <c r="AA55" s="18">
        <v>0</v>
      </c>
      <c r="AB55" s="18">
        <v>0</v>
      </c>
      <c r="AC55" s="18">
        <v>0</v>
      </c>
      <c r="AD55" s="18">
        <v>0</v>
      </c>
      <c r="AE55" s="18">
        <v>0</v>
      </c>
      <c r="AF55" s="18">
        <v>0</v>
      </c>
      <c r="AG55" s="18">
        <v>0</v>
      </c>
      <c r="AH55" s="18">
        <v>0</v>
      </c>
    </row>
    <row r="56" spans="1:34" ht="300" x14ac:dyDescent="0.25">
      <c r="A56" s="153" t="s">
        <v>282</v>
      </c>
      <c r="B56" s="145">
        <v>18</v>
      </c>
      <c r="C56" s="87">
        <v>53</v>
      </c>
      <c r="D56" s="83" t="s">
        <v>425</v>
      </c>
      <c r="E56" s="84" t="s">
        <v>189</v>
      </c>
      <c r="F56" s="85" t="s">
        <v>32</v>
      </c>
      <c r="G56" s="85" t="s">
        <v>43</v>
      </c>
      <c r="H56" s="85" t="s">
        <v>50</v>
      </c>
      <c r="I56" s="86">
        <v>2.52</v>
      </c>
      <c r="J56" s="124">
        <v>80</v>
      </c>
      <c r="K56" s="41">
        <f t="shared" si="0"/>
        <v>68</v>
      </c>
      <c r="L56" s="42" t="str">
        <f t="shared" si="1"/>
        <v>OK</v>
      </c>
      <c r="M56" s="18">
        <v>0</v>
      </c>
      <c r="N56" s="18">
        <v>12</v>
      </c>
      <c r="O56" s="18">
        <v>0</v>
      </c>
      <c r="P56" s="18">
        <v>0</v>
      </c>
      <c r="Q56" s="18">
        <v>0</v>
      </c>
      <c r="R56" s="18">
        <v>0</v>
      </c>
      <c r="S56" s="18">
        <v>0</v>
      </c>
      <c r="T56" s="18">
        <v>0</v>
      </c>
      <c r="U56" s="18">
        <v>0</v>
      </c>
      <c r="V56" s="18">
        <v>0</v>
      </c>
      <c r="W56" s="18">
        <v>0</v>
      </c>
      <c r="X56" s="18">
        <v>0</v>
      </c>
      <c r="Y56" s="18">
        <v>0</v>
      </c>
      <c r="Z56" s="18">
        <v>0</v>
      </c>
      <c r="AA56" s="18">
        <v>0</v>
      </c>
      <c r="AB56" s="18">
        <v>0</v>
      </c>
      <c r="AC56" s="18">
        <v>0</v>
      </c>
      <c r="AD56" s="18">
        <v>0</v>
      </c>
      <c r="AE56" s="18">
        <v>0</v>
      </c>
      <c r="AF56" s="18">
        <v>0</v>
      </c>
      <c r="AG56" s="18">
        <v>0</v>
      </c>
      <c r="AH56" s="18">
        <v>0</v>
      </c>
    </row>
    <row r="57" spans="1:34" ht="315" x14ac:dyDescent="0.25">
      <c r="A57" s="153"/>
      <c r="B57" s="146"/>
      <c r="C57" s="87">
        <v>54</v>
      </c>
      <c r="D57" s="83" t="s">
        <v>341</v>
      </c>
      <c r="E57" s="84" t="s">
        <v>190</v>
      </c>
      <c r="F57" s="85" t="s">
        <v>32</v>
      </c>
      <c r="G57" s="85" t="s">
        <v>43</v>
      </c>
      <c r="H57" s="85" t="s">
        <v>50</v>
      </c>
      <c r="I57" s="86">
        <v>2.58</v>
      </c>
      <c r="J57" s="124">
        <v>30</v>
      </c>
      <c r="K57" s="41">
        <f t="shared" si="0"/>
        <v>30</v>
      </c>
      <c r="L57" s="42" t="str">
        <f t="shared" si="1"/>
        <v>OK</v>
      </c>
      <c r="M57" s="18">
        <v>0</v>
      </c>
      <c r="N57" s="18">
        <v>0</v>
      </c>
      <c r="O57" s="18">
        <v>0</v>
      </c>
      <c r="P57" s="18">
        <v>0</v>
      </c>
      <c r="Q57" s="18">
        <v>0</v>
      </c>
      <c r="R57" s="18">
        <v>0</v>
      </c>
      <c r="S57" s="18">
        <v>0</v>
      </c>
      <c r="T57" s="18">
        <v>0</v>
      </c>
      <c r="U57" s="18">
        <v>0</v>
      </c>
      <c r="V57" s="18">
        <v>0</v>
      </c>
      <c r="W57" s="18">
        <v>0</v>
      </c>
      <c r="X57" s="18">
        <v>0</v>
      </c>
      <c r="Y57" s="18">
        <v>0</v>
      </c>
      <c r="Z57" s="18">
        <v>0</v>
      </c>
      <c r="AA57" s="18">
        <v>0</v>
      </c>
      <c r="AB57" s="18">
        <v>0</v>
      </c>
      <c r="AC57" s="18">
        <v>0</v>
      </c>
      <c r="AD57" s="18">
        <v>0</v>
      </c>
      <c r="AE57" s="18">
        <v>0</v>
      </c>
      <c r="AF57" s="18">
        <v>0</v>
      </c>
      <c r="AG57" s="18">
        <v>0</v>
      </c>
      <c r="AH57" s="18">
        <v>0</v>
      </c>
    </row>
    <row r="58" spans="1:34" ht="255" x14ac:dyDescent="0.25">
      <c r="A58" s="153"/>
      <c r="B58" s="146"/>
      <c r="C58" s="87">
        <v>55</v>
      </c>
      <c r="D58" s="83" t="s">
        <v>342</v>
      </c>
      <c r="E58" s="84" t="s">
        <v>191</v>
      </c>
      <c r="F58" s="85" t="s">
        <v>30</v>
      </c>
      <c r="G58" s="85" t="s">
        <v>45</v>
      </c>
      <c r="H58" s="85" t="s">
        <v>95</v>
      </c>
      <c r="I58" s="86">
        <v>3.31</v>
      </c>
      <c r="J58" s="124">
        <v>50</v>
      </c>
      <c r="K58" s="41">
        <f t="shared" si="0"/>
        <v>50</v>
      </c>
      <c r="L58" s="42" t="str">
        <f t="shared" si="1"/>
        <v>OK</v>
      </c>
      <c r="M58" s="18">
        <v>0</v>
      </c>
      <c r="N58" s="18">
        <v>0</v>
      </c>
      <c r="O58" s="18">
        <v>0</v>
      </c>
      <c r="P58" s="18">
        <v>0</v>
      </c>
      <c r="Q58" s="18">
        <v>0</v>
      </c>
      <c r="R58" s="18">
        <v>0</v>
      </c>
      <c r="S58" s="18">
        <v>0</v>
      </c>
      <c r="T58" s="18">
        <v>0</v>
      </c>
      <c r="U58" s="18">
        <v>0</v>
      </c>
      <c r="V58" s="18">
        <v>0</v>
      </c>
      <c r="W58" s="18">
        <v>0</v>
      </c>
      <c r="X58" s="18">
        <v>0</v>
      </c>
      <c r="Y58" s="18">
        <v>0</v>
      </c>
      <c r="Z58" s="18">
        <v>0</v>
      </c>
      <c r="AA58" s="18">
        <v>0</v>
      </c>
      <c r="AB58" s="18">
        <v>0</v>
      </c>
      <c r="AC58" s="18">
        <v>0</v>
      </c>
      <c r="AD58" s="18">
        <v>0</v>
      </c>
      <c r="AE58" s="18">
        <v>0</v>
      </c>
      <c r="AF58" s="18">
        <v>0</v>
      </c>
      <c r="AG58" s="18">
        <v>0</v>
      </c>
      <c r="AH58" s="18">
        <v>0</v>
      </c>
    </row>
    <row r="59" spans="1:34" ht="105" x14ac:dyDescent="0.25">
      <c r="A59" s="153"/>
      <c r="B59" s="147"/>
      <c r="C59" s="87">
        <v>56</v>
      </c>
      <c r="D59" s="83" t="s">
        <v>343</v>
      </c>
      <c r="E59" s="84" t="s">
        <v>192</v>
      </c>
      <c r="F59" s="97" t="s">
        <v>60</v>
      </c>
      <c r="G59" s="97" t="s">
        <v>96</v>
      </c>
      <c r="H59" s="97" t="s">
        <v>50</v>
      </c>
      <c r="I59" s="86">
        <v>5.7</v>
      </c>
      <c r="J59" s="124">
        <v>20</v>
      </c>
      <c r="K59" s="41">
        <f t="shared" si="0"/>
        <v>20</v>
      </c>
      <c r="L59" s="42" t="str">
        <f t="shared" si="1"/>
        <v>OK</v>
      </c>
      <c r="M59" s="18">
        <v>0</v>
      </c>
      <c r="N59" s="18">
        <v>0</v>
      </c>
      <c r="O59" s="18">
        <v>0</v>
      </c>
      <c r="P59" s="18">
        <v>0</v>
      </c>
      <c r="Q59" s="18">
        <v>0</v>
      </c>
      <c r="R59" s="18">
        <v>0</v>
      </c>
      <c r="S59" s="18">
        <v>0</v>
      </c>
      <c r="T59" s="18">
        <v>0</v>
      </c>
      <c r="U59" s="18">
        <v>0</v>
      </c>
      <c r="V59" s="18">
        <v>0</v>
      </c>
      <c r="W59" s="18">
        <v>0</v>
      </c>
      <c r="X59" s="18">
        <v>0</v>
      </c>
      <c r="Y59" s="18">
        <v>0</v>
      </c>
      <c r="Z59" s="18">
        <v>0</v>
      </c>
      <c r="AA59" s="18">
        <v>0</v>
      </c>
      <c r="AB59" s="18">
        <v>0</v>
      </c>
      <c r="AC59" s="18">
        <v>0</v>
      </c>
      <c r="AD59" s="18">
        <v>0</v>
      </c>
      <c r="AE59" s="18">
        <v>0</v>
      </c>
      <c r="AF59" s="18">
        <v>0</v>
      </c>
      <c r="AG59" s="18">
        <v>0</v>
      </c>
      <c r="AH59" s="18">
        <v>0</v>
      </c>
    </row>
    <row r="60" spans="1:34" ht="45" x14ac:dyDescent="0.25">
      <c r="A60" s="152" t="s">
        <v>283</v>
      </c>
      <c r="B60" s="148">
        <v>19</v>
      </c>
      <c r="C60" s="88">
        <v>57</v>
      </c>
      <c r="D60" s="50" t="s">
        <v>344</v>
      </c>
      <c r="E60" s="90" t="s">
        <v>193</v>
      </c>
      <c r="F60" s="94" t="s">
        <v>60</v>
      </c>
      <c r="G60" s="94" t="s">
        <v>97</v>
      </c>
      <c r="H60" s="94" t="s">
        <v>50</v>
      </c>
      <c r="I60" s="91">
        <v>23</v>
      </c>
      <c r="J60" s="124">
        <v>10</v>
      </c>
      <c r="K60" s="41">
        <f t="shared" si="0"/>
        <v>5</v>
      </c>
      <c r="L60" s="42" t="str">
        <f t="shared" si="1"/>
        <v>OK</v>
      </c>
      <c r="M60" s="18">
        <v>0</v>
      </c>
      <c r="N60" s="18">
        <v>0</v>
      </c>
      <c r="O60" s="18">
        <v>0</v>
      </c>
      <c r="P60" s="18">
        <v>0</v>
      </c>
      <c r="Q60" s="18">
        <v>0</v>
      </c>
      <c r="R60" s="18">
        <v>0</v>
      </c>
      <c r="S60" s="18">
        <v>0</v>
      </c>
      <c r="T60" s="18">
        <v>0</v>
      </c>
      <c r="U60" s="18">
        <v>0</v>
      </c>
      <c r="V60" s="18">
        <v>0</v>
      </c>
      <c r="W60" s="18">
        <v>0</v>
      </c>
      <c r="X60" s="18">
        <v>0</v>
      </c>
      <c r="Y60" s="18">
        <v>0</v>
      </c>
      <c r="Z60" s="18">
        <v>0</v>
      </c>
      <c r="AA60" s="18">
        <v>5</v>
      </c>
      <c r="AB60" s="18">
        <v>0</v>
      </c>
      <c r="AC60" s="18">
        <v>0</v>
      </c>
      <c r="AD60" s="18">
        <v>0</v>
      </c>
      <c r="AE60" s="18">
        <v>0</v>
      </c>
      <c r="AF60" s="18">
        <v>0</v>
      </c>
      <c r="AG60" s="18">
        <v>0</v>
      </c>
      <c r="AH60" s="18">
        <v>0</v>
      </c>
    </row>
    <row r="61" spans="1:34" ht="30" x14ac:dyDescent="0.25">
      <c r="A61" s="152"/>
      <c r="B61" s="149"/>
      <c r="C61" s="92">
        <v>58</v>
      </c>
      <c r="D61" s="50" t="s">
        <v>345</v>
      </c>
      <c r="E61" s="90" t="s">
        <v>194</v>
      </c>
      <c r="F61" s="94" t="s">
        <v>60</v>
      </c>
      <c r="G61" s="94" t="s">
        <v>98</v>
      </c>
      <c r="H61" s="94" t="s">
        <v>50</v>
      </c>
      <c r="I61" s="91">
        <v>42.6</v>
      </c>
      <c r="J61" s="124">
        <v>15</v>
      </c>
      <c r="K61" s="41">
        <f t="shared" si="0"/>
        <v>10</v>
      </c>
      <c r="L61" s="42" t="str">
        <f t="shared" si="1"/>
        <v>OK</v>
      </c>
      <c r="M61" s="18">
        <v>0</v>
      </c>
      <c r="N61" s="18">
        <v>0</v>
      </c>
      <c r="O61" s="18">
        <v>0</v>
      </c>
      <c r="P61" s="18">
        <v>0</v>
      </c>
      <c r="Q61" s="18">
        <v>0</v>
      </c>
      <c r="R61" s="18">
        <v>0</v>
      </c>
      <c r="S61" s="18">
        <v>0</v>
      </c>
      <c r="T61" s="18">
        <v>0</v>
      </c>
      <c r="U61" s="18">
        <v>0</v>
      </c>
      <c r="V61" s="18">
        <v>0</v>
      </c>
      <c r="W61" s="18">
        <v>0</v>
      </c>
      <c r="X61" s="18">
        <v>0</v>
      </c>
      <c r="Y61" s="18">
        <v>0</v>
      </c>
      <c r="Z61" s="18">
        <v>0</v>
      </c>
      <c r="AA61" s="18">
        <v>5</v>
      </c>
      <c r="AB61" s="18">
        <v>0</v>
      </c>
      <c r="AC61" s="18">
        <v>0</v>
      </c>
      <c r="AD61" s="18">
        <v>0</v>
      </c>
      <c r="AE61" s="18">
        <v>0</v>
      </c>
      <c r="AF61" s="18">
        <v>0</v>
      </c>
      <c r="AG61" s="18">
        <v>0</v>
      </c>
      <c r="AH61" s="18">
        <v>0</v>
      </c>
    </row>
    <row r="62" spans="1:34" ht="45" x14ac:dyDescent="0.25">
      <c r="A62" s="152"/>
      <c r="B62" s="149"/>
      <c r="C62" s="92">
        <v>59</v>
      </c>
      <c r="D62" s="50" t="s">
        <v>346</v>
      </c>
      <c r="E62" s="90" t="s">
        <v>195</v>
      </c>
      <c r="F62" s="94" t="s">
        <v>60</v>
      </c>
      <c r="G62" s="94" t="s">
        <v>99</v>
      </c>
      <c r="H62" s="94" t="s">
        <v>50</v>
      </c>
      <c r="I62" s="91">
        <v>16.5</v>
      </c>
      <c r="J62" s="124">
        <v>10</v>
      </c>
      <c r="K62" s="41">
        <f t="shared" si="0"/>
        <v>0</v>
      </c>
      <c r="L62" s="42" t="str">
        <f t="shared" si="1"/>
        <v>OK</v>
      </c>
      <c r="M62" s="18">
        <v>0</v>
      </c>
      <c r="N62" s="18">
        <v>0</v>
      </c>
      <c r="O62" s="18">
        <v>0</v>
      </c>
      <c r="P62" s="18">
        <v>0</v>
      </c>
      <c r="Q62" s="18">
        <v>0</v>
      </c>
      <c r="R62" s="18">
        <v>0</v>
      </c>
      <c r="S62" s="18">
        <v>0</v>
      </c>
      <c r="T62" s="18">
        <v>0</v>
      </c>
      <c r="U62" s="18">
        <v>0</v>
      </c>
      <c r="V62" s="18">
        <v>0</v>
      </c>
      <c r="W62" s="18">
        <v>0</v>
      </c>
      <c r="X62" s="18">
        <v>0</v>
      </c>
      <c r="Y62" s="18">
        <v>0</v>
      </c>
      <c r="Z62" s="18">
        <v>0</v>
      </c>
      <c r="AA62" s="18">
        <v>10</v>
      </c>
      <c r="AB62" s="18">
        <v>0</v>
      </c>
      <c r="AC62" s="18">
        <v>0</v>
      </c>
      <c r="AD62" s="18">
        <v>0</v>
      </c>
      <c r="AE62" s="18">
        <v>0</v>
      </c>
      <c r="AF62" s="18">
        <v>0</v>
      </c>
      <c r="AG62" s="18">
        <v>0</v>
      </c>
      <c r="AH62" s="18">
        <v>0</v>
      </c>
    </row>
    <row r="63" spans="1:34" ht="30" x14ac:dyDescent="0.25">
      <c r="A63" s="152"/>
      <c r="B63" s="150"/>
      <c r="C63" s="88">
        <v>60</v>
      </c>
      <c r="D63" s="50" t="s">
        <v>347</v>
      </c>
      <c r="E63" s="90" t="s">
        <v>196</v>
      </c>
      <c r="F63" s="94" t="s">
        <v>60</v>
      </c>
      <c r="G63" s="94" t="s">
        <v>97</v>
      </c>
      <c r="H63" s="94" t="s">
        <v>50</v>
      </c>
      <c r="I63" s="91">
        <v>52.84</v>
      </c>
      <c r="J63" s="124">
        <v>15</v>
      </c>
      <c r="K63" s="41">
        <f t="shared" si="0"/>
        <v>15</v>
      </c>
      <c r="L63" s="42" t="str">
        <f t="shared" si="1"/>
        <v>OK</v>
      </c>
      <c r="M63" s="18">
        <v>0</v>
      </c>
      <c r="N63" s="18">
        <v>0</v>
      </c>
      <c r="O63" s="18">
        <v>0</v>
      </c>
      <c r="P63" s="18">
        <v>0</v>
      </c>
      <c r="Q63" s="18">
        <v>0</v>
      </c>
      <c r="R63" s="18">
        <v>0</v>
      </c>
      <c r="S63" s="18">
        <v>0</v>
      </c>
      <c r="T63" s="18">
        <v>0</v>
      </c>
      <c r="U63" s="18">
        <v>0</v>
      </c>
      <c r="V63" s="18">
        <v>0</v>
      </c>
      <c r="W63" s="18">
        <v>0</v>
      </c>
      <c r="X63" s="18">
        <v>0</v>
      </c>
      <c r="Y63" s="18">
        <v>0</v>
      </c>
      <c r="Z63" s="18">
        <v>0</v>
      </c>
      <c r="AA63" s="18">
        <v>0</v>
      </c>
      <c r="AB63" s="18">
        <v>0</v>
      </c>
      <c r="AC63" s="18">
        <v>0</v>
      </c>
      <c r="AD63" s="18">
        <v>0</v>
      </c>
      <c r="AE63" s="18">
        <v>0</v>
      </c>
      <c r="AF63" s="18">
        <v>0</v>
      </c>
      <c r="AG63" s="18">
        <v>0</v>
      </c>
      <c r="AH63" s="18">
        <v>0</v>
      </c>
    </row>
    <row r="64" spans="1:34" ht="30" x14ac:dyDescent="0.25">
      <c r="A64" s="153" t="s">
        <v>283</v>
      </c>
      <c r="B64" s="145">
        <v>20</v>
      </c>
      <c r="C64" s="87">
        <v>61</v>
      </c>
      <c r="D64" s="98" t="s">
        <v>348</v>
      </c>
      <c r="E64" s="84" t="s">
        <v>197</v>
      </c>
      <c r="F64" s="97" t="s">
        <v>60</v>
      </c>
      <c r="G64" s="97" t="s">
        <v>98</v>
      </c>
      <c r="H64" s="97" t="s">
        <v>50</v>
      </c>
      <c r="I64" s="86">
        <v>110</v>
      </c>
      <c r="J64" s="124">
        <v>15</v>
      </c>
      <c r="K64" s="41">
        <f t="shared" si="0"/>
        <v>15</v>
      </c>
      <c r="L64" s="42" t="str">
        <f t="shared" si="1"/>
        <v>OK</v>
      </c>
      <c r="M64" s="18">
        <v>0</v>
      </c>
      <c r="N64" s="18">
        <v>0</v>
      </c>
      <c r="O64" s="18">
        <v>0</v>
      </c>
      <c r="P64" s="18">
        <v>0</v>
      </c>
      <c r="Q64" s="18">
        <v>0</v>
      </c>
      <c r="R64" s="18">
        <v>0</v>
      </c>
      <c r="S64" s="18">
        <v>0</v>
      </c>
      <c r="T64" s="18">
        <v>0</v>
      </c>
      <c r="U64" s="18">
        <v>0</v>
      </c>
      <c r="V64" s="18">
        <v>0</v>
      </c>
      <c r="W64" s="18">
        <v>0</v>
      </c>
      <c r="X64" s="18">
        <v>0</v>
      </c>
      <c r="Y64" s="18">
        <v>0</v>
      </c>
      <c r="Z64" s="18">
        <v>0</v>
      </c>
      <c r="AA64" s="18">
        <v>0</v>
      </c>
      <c r="AB64" s="18">
        <v>0</v>
      </c>
      <c r="AC64" s="18">
        <v>0</v>
      </c>
      <c r="AD64" s="18">
        <v>0</v>
      </c>
      <c r="AE64" s="18">
        <v>0</v>
      </c>
      <c r="AF64" s="18">
        <v>0</v>
      </c>
      <c r="AG64" s="18">
        <v>0</v>
      </c>
      <c r="AH64" s="18">
        <v>0</v>
      </c>
    </row>
    <row r="65" spans="1:34" ht="75" customHeight="1" x14ac:dyDescent="0.25">
      <c r="A65" s="153"/>
      <c r="B65" s="146"/>
      <c r="C65" s="87">
        <v>62</v>
      </c>
      <c r="D65" s="98" t="s">
        <v>349</v>
      </c>
      <c r="E65" s="84" t="s">
        <v>198</v>
      </c>
      <c r="F65" s="97" t="s">
        <v>60</v>
      </c>
      <c r="G65" s="97" t="s">
        <v>87</v>
      </c>
      <c r="H65" s="97" t="s">
        <v>50</v>
      </c>
      <c r="I65" s="86">
        <v>50</v>
      </c>
      <c r="J65" s="124">
        <v>10</v>
      </c>
      <c r="K65" s="41">
        <f t="shared" si="0"/>
        <v>10</v>
      </c>
      <c r="L65" s="42" t="str">
        <f t="shared" si="1"/>
        <v>OK</v>
      </c>
      <c r="M65" s="18">
        <v>0</v>
      </c>
      <c r="N65" s="18">
        <v>0</v>
      </c>
      <c r="O65" s="18">
        <v>0</v>
      </c>
      <c r="P65" s="18">
        <v>0</v>
      </c>
      <c r="Q65" s="18">
        <v>0</v>
      </c>
      <c r="R65" s="18">
        <v>0</v>
      </c>
      <c r="S65" s="18">
        <v>0</v>
      </c>
      <c r="T65" s="18">
        <v>0</v>
      </c>
      <c r="U65" s="18">
        <v>0</v>
      </c>
      <c r="V65" s="18">
        <v>0</v>
      </c>
      <c r="W65" s="18">
        <v>0</v>
      </c>
      <c r="X65" s="18">
        <v>0</v>
      </c>
      <c r="Y65" s="18">
        <v>0</v>
      </c>
      <c r="Z65" s="18">
        <v>0</v>
      </c>
      <c r="AA65" s="18">
        <v>0</v>
      </c>
      <c r="AB65" s="18">
        <v>0</v>
      </c>
      <c r="AC65" s="18">
        <v>0</v>
      </c>
      <c r="AD65" s="18">
        <v>0</v>
      </c>
      <c r="AE65" s="18">
        <v>0</v>
      </c>
      <c r="AF65" s="18">
        <v>0</v>
      </c>
      <c r="AG65" s="18">
        <v>0</v>
      </c>
      <c r="AH65" s="18">
        <v>0</v>
      </c>
    </row>
    <row r="66" spans="1:34" ht="60" x14ac:dyDescent="0.25">
      <c r="A66" s="153"/>
      <c r="B66" s="146"/>
      <c r="C66" s="82">
        <v>63</v>
      </c>
      <c r="D66" s="98" t="s">
        <v>350</v>
      </c>
      <c r="E66" s="84" t="s">
        <v>199</v>
      </c>
      <c r="F66" s="97" t="s">
        <v>60</v>
      </c>
      <c r="G66" s="97" t="s">
        <v>100</v>
      </c>
      <c r="H66" s="97" t="s">
        <v>50</v>
      </c>
      <c r="I66" s="86">
        <v>59.65</v>
      </c>
      <c r="J66" s="124">
        <v>15</v>
      </c>
      <c r="K66" s="41">
        <f t="shared" si="0"/>
        <v>15</v>
      </c>
      <c r="L66" s="42" t="str">
        <f t="shared" si="1"/>
        <v>OK</v>
      </c>
      <c r="M66" s="18">
        <v>0</v>
      </c>
      <c r="N66" s="18">
        <v>0</v>
      </c>
      <c r="O66" s="18">
        <v>0</v>
      </c>
      <c r="P66" s="18">
        <v>0</v>
      </c>
      <c r="Q66" s="18">
        <v>0</v>
      </c>
      <c r="R66" s="18">
        <v>0</v>
      </c>
      <c r="S66" s="18">
        <v>0</v>
      </c>
      <c r="T66" s="18">
        <v>0</v>
      </c>
      <c r="U66" s="18">
        <v>0</v>
      </c>
      <c r="V66" s="18">
        <v>0</v>
      </c>
      <c r="W66" s="18">
        <v>0</v>
      </c>
      <c r="X66" s="18">
        <v>0</v>
      </c>
      <c r="Y66" s="18">
        <v>0</v>
      </c>
      <c r="Z66" s="18">
        <v>0</v>
      </c>
      <c r="AA66" s="18">
        <v>0</v>
      </c>
      <c r="AB66" s="18">
        <v>0</v>
      </c>
      <c r="AC66" s="18">
        <v>0</v>
      </c>
      <c r="AD66" s="18">
        <v>0</v>
      </c>
      <c r="AE66" s="18">
        <v>0</v>
      </c>
      <c r="AF66" s="18">
        <v>0</v>
      </c>
      <c r="AG66" s="18">
        <v>0</v>
      </c>
      <c r="AH66" s="18">
        <v>0</v>
      </c>
    </row>
    <row r="67" spans="1:34" ht="45" x14ac:dyDescent="0.25">
      <c r="A67" s="153"/>
      <c r="B67" s="147"/>
      <c r="C67" s="87">
        <v>64</v>
      </c>
      <c r="D67" s="98" t="s">
        <v>351</v>
      </c>
      <c r="E67" s="84" t="s">
        <v>200</v>
      </c>
      <c r="F67" s="97" t="s">
        <v>60</v>
      </c>
      <c r="G67" s="97" t="s">
        <v>97</v>
      </c>
      <c r="H67" s="97" t="s">
        <v>50</v>
      </c>
      <c r="I67" s="86">
        <v>15</v>
      </c>
      <c r="J67" s="124">
        <v>10</v>
      </c>
      <c r="K67" s="41">
        <f t="shared" si="0"/>
        <v>0</v>
      </c>
      <c r="L67" s="42" t="str">
        <f t="shared" si="1"/>
        <v>OK</v>
      </c>
      <c r="M67" s="18">
        <v>0</v>
      </c>
      <c r="N67" s="18">
        <v>0</v>
      </c>
      <c r="O67" s="18">
        <v>0</v>
      </c>
      <c r="P67" s="18">
        <v>0</v>
      </c>
      <c r="Q67" s="18">
        <v>0</v>
      </c>
      <c r="R67" s="18">
        <v>0</v>
      </c>
      <c r="S67" s="18">
        <v>0</v>
      </c>
      <c r="T67" s="18">
        <v>0</v>
      </c>
      <c r="U67" s="18">
        <v>0</v>
      </c>
      <c r="V67" s="18">
        <v>0</v>
      </c>
      <c r="W67" s="18">
        <v>0</v>
      </c>
      <c r="X67" s="18">
        <v>0</v>
      </c>
      <c r="Y67" s="18">
        <v>0</v>
      </c>
      <c r="Z67" s="18">
        <v>0</v>
      </c>
      <c r="AA67" s="18">
        <v>10</v>
      </c>
      <c r="AB67" s="18">
        <v>0</v>
      </c>
      <c r="AC67" s="18">
        <v>0</v>
      </c>
      <c r="AD67" s="18">
        <v>0</v>
      </c>
      <c r="AE67" s="18">
        <v>0</v>
      </c>
      <c r="AF67" s="18">
        <v>0</v>
      </c>
      <c r="AG67" s="18">
        <v>0</v>
      </c>
      <c r="AH67" s="18">
        <v>0</v>
      </c>
    </row>
    <row r="68" spans="1:34" ht="105" x14ac:dyDescent="0.25">
      <c r="A68" s="152" t="s">
        <v>282</v>
      </c>
      <c r="B68" s="148">
        <v>21</v>
      </c>
      <c r="C68" s="88">
        <v>65</v>
      </c>
      <c r="D68" s="89" t="s">
        <v>352</v>
      </c>
      <c r="E68" s="90" t="s">
        <v>201</v>
      </c>
      <c r="F68" s="20" t="s">
        <v>41</v>
      </c>
      <c r="G68" s="20" t="s">
        <v>101</v>
      </c>
      <c r="H68" s="20" t="s">
        <v>50</v>
      </c>
      <c r="I68" s="91">
        <v>2.34</v>
      </c>
      <c r="J68" s="124">
        <v>30</v>
      </c>
      <c r="K68" s="41">
        <f t="shared" si="0"/>
        <v>30</v>
      </c>
      <c r="L68" s="42" t="str">
        <f t="shared" si="1"/>
        <v>OK</v>
      </c>
      <c r="M68" s="18">
        <v>0</v>
      </c>
      <c r="N68" s="18">
        <v>0</v>
      </c>
      <c r="O68" s="18">
        <v>0</v>
      </c>
      <c r="P68" s="18">
        <v>0</v>
      </c>
      <c r="Q68" s="18">
        <v>0</v>
      </c>
      <c r="R68" s="18">
        <v>0</v>
      </c>
      <c r="S68" s="18">
        <v>0</v>
      </c>
      <c r="T68" s="18">
        <v>0</v>
      </c>
      <c r="U68" s="18">
        <v>0</v>
      </c>
      <c r="V68" s="18">
        <v>0</v>
      </c>
      <c r="W68" s="18">
        <v>0</v>
      </c>
      <c r="X68" s="18">
        <v>0</v>
      </c>
      <c r="Y68" s="18">
        <v>0</v>
      </c>
      <c r="Z68" s="18">
        <v>0</v>
      </c>
      <c r="AA68" s="18">
        <v>0</v>
      </c>
      <c r="AB68" s="18">
        <v>0</v>
      </c>
      <c r="AC68" s="18">
        <v>0</v>
      </c>
      <c r="AD68" s="18">
        <v>0</v>
      </c>
      <c r="AE68" s="18">
        <v>0</v>
      </c>
      <c r="AF68" s="18">
        <v>0</v>
      </c>
      <c r="AG68" s="18">
        <v>0</v>
      </c>
      <c r="AH68" s="18">
        <v>0</v>
      </c>
    </row>
    <row r="69" spans="1:34" ht="105" x14ac:dyDescent="0.25">
      <c r="A69" s="152"/>
      <c r="B69" s="149"/>
      <c r="C69" s="92">
        <v>66</v>
      </c>
      <c r="D69" s="89" t="s">
        <v>353</v>
      </c>
      <c r="E69" s="90" t="s">
        <v>202</v>
      </c>
      <c r="F69" s="20" t="s">
        <v>41</v>
      </c>
      <c r="G69" s="20" t="s">
        <v>101</v>
      </c>
      <c r="H69" s="20" t="s">
        <v>50</v>
      </c>
      <c r="I69" s="91">
        <v>2.33</v>
      </c>
      <c r="J69" s="124">
        <v>30</v>
      </c>
      <c r="K69" s="41">
        <f t="shared" ref="K69:K136" si="2">J69-(SUM(M69:AH69))</f>
        <v>30</v>
      </c>
      <c r="L69" s="42" t="str">
        <f t="shared" ref="L69:L136" si="3">IF(K69&lt;0,"ATENÇÃO","OK")</f>
        <v>OK</v>
      </c>
      <c r="M69" s="18">
        <v>0</v>
      </c>
      <c r="N69" s="18">
        <v>0</v>
      </c>
      <c r="O69" s="18">
        <v>0</v>
      </c>
      <c r="P69" s="18">
        <v>0</v>
      </c>
      <c r="Q69" s="18">
        <v>0</v>
      </c>
      <c r="R69" s="18">
        <v>0</v>
      </c>
      <c r="S69" s="18">
        <v>0</v>
      </c>
      <c r="T69" s="18">
        <v>0</v>
      </c>
      <c r="U69" s="18">
        <v>0</v>
      </c>
      <c r="V69" s="18">
        <v>0</v>
      </c>
      <c r="W69" s="18">
        <v>0</v>
      </c>
      <c r="X69" s="18">
        <v>0</v>
      </c>
      <c r="Y69" s="18">
        <v>0</v>
      </c>
      <c r="Z69" s="18">
        <v>0</v>
      </c>
      <c r="AA69" s="18">
        <v>0</v>
      </c>
      <c r="AB69" s="18">
        <v>0</v>
      </c>
      <c r="AC69" s="18">
        <v>0</v>
      </c>
      <c r="AD69" s="18">
        <v>0</v>
      </c>
      <c r="AE69" s="18">
        <v>0</v>
      </c>
      <c r="AF69" s="18">
        <v>0</v>
      </c>
      <c r="AG69" s="18">
        <v>0</v>
      </c>
      <c r="AH69" s="18">
        <v>0</v>
      </c>
    </row>
    <row r="70" spans="1:34" ht="105" x14ac:dyDescent="0.25">
      <c r="A70" s="152"/>
      <c r="B70" s="149"/>
      <c r="C70" s="92">
        <v>67</v>
      </c>
      <c r="D70" s="89" t="s">
        <v>354</v>
      </c>
      <c r="E70" s="90" t="s">
        <v>203</v>
      </c>
      <c r="F70" s="20" t="s">
        <v>41</v>
      </c>
      <c r="G70" s="20" t="s">
        <v>101</v>
      </c>
      <c r="H70" s="20" t="s">
        <v>50</v>
      </c>
      <c r="I70" s="91">
        <v>2.34</v>
      </c>
      <c r="J70" s="124">
        <v>50</v>
      </c>
      <c r="K70" s="41">
        <f t="shared" si="2"/>
        <v>50</v>
      </c>
      <c r="L70" s="42" t="str">
        <f t="shared" si="3"/>
        <v>OK</v>
      </c>
      <c r="M70" s="18">
        <v>0</v>
      </c>
      <c r="N70" s="18">
        <v>0</v>
      </c>
      <c r="O70" s="18">
        <v>0</v>
      </c>
      <c r="P70" s="18">
        <v>0</v>
      </c>
      <c r="Q70" s="18">
        <v>0</v>
      </c>
      <c r="R70" s="18">
        <v>0</v>
      </c>
      <c r="S70" s="18">
        <v>0</v>
      </c>
      <c r="T70" s="18">
        <v>0</v>
      </c>
      <c r="U70" s="18">
        <v>0</v>
      </c>
      <c r="V70" s="18">
        <v>0</v>
      </c>
      <c r="W70" s="18">
        <v>0</v>
      </c>
      <c r="X70" s="18">
        <v>0</v>
      </c>
      <c r="Y70" s="18">
        <v>0</v>
      </c>
      <c r="Z70" s="18">
        <v>0</v>
      </c>
      <c r="AA70" s="18">
        <v>0</v>
      </c>
      <c r="AB70" s="18">
        <v>0</v>
      </c>
      <c r="AC70" s="18">
        <v>0</v>
      </c>
      <c r="AD70" s="18">
        <v>0</v>
      </c>
      <c r="AE70" s="18">
        <v>0</v>
      </c>
      <c r="AF70" s="18">
        <v>0</v>
      </c>
      <c r="AG70" s="18">
        <v>0</v>
      </c>
      <c r="AH70" s="18">
        <v>0</v>
      </c>
    </row>
    <row r="71" spans="1:34" ht="45" x14ac:dyDescent="0.25">
      <c r="A71" s="152"/>
      <c r="B71" s="149"/>
      <c r="C71" s="88">
        <v>68</v>
      </c>
      <c r="D71" s="50" t="s">
        <v>355</v>
      </c>
      <c r="E71" s="90" t="s">
        <v>204</v>
      </c>
      <c r="F71" s="94" t="s">
        <v>58</v>
      </c>
      <c r="G71" s="94" t="s">
        <v>102</v>
      </c>
      <c r="H71" s="94" t="s">
        <v>103</v>
      </c>
      <c r="I71" s="91">
        <v>20.350000000000001</v>
      </c>
      <c r="J71" s="124">
        <v>20</v>
      </c>
      <c r="K71" s="41">
        <f t="shared" si="2"/>
        <v>19</v>
      </c>
      <c r="L71" s="42" t="str">
        <f t="shared" si="3"/>
        <v>OK</v>
      </c>
      <c r="M71" s="18">
        <v>0</v>
      </c>
      <c r="N71" s="18">
        <v>0</v>
      </c>
      <c r="O71" s="18">
        <v>0</v>
      </c>
      <c r="P71" s="18">
        <v>0</v>
      </c>
      <c r="Q71" s="18">
        <v>0</v>
      </c>
      <c r="R71" s="18">
        <v>0</v>
      </c>
      <c r="S71" s="18">
        <v>0</v>
      </c>
      <c r="T71" s="18">
        <v>0</v>
      </c>
      <c r="U71" s="18">
        <v>0</v>
      </c>
      <c r="V71" s="18">
        <v>0</v>
      </c>
      <c r="W71" s="18">
        <v>0</v>
      </c>
      <c r="X71" s="18">
        <v>0</v>
      </c>
      <c r="Y71" s="18">
        <v>0</v>
      </c>
      <c r="Z71" s="18">
        <v>0</v>
      </c>
      <c r="AA71" s="18">
        <v>0</v>
      </c>
      <c r="AB71" s="18">
        <v>1</v>
      </c>
      <c r="AC71" s="18">
        <v>0</v>
      </c>
      <c r="AD71" s="18">
        <v>0</v>
      </c>
      <c r="AE71" s="18">
        <v>0</v>
      </c>
      <c r="AF71" s="18">
        <v>0</v>
      </c>
      <c r="AG71" s="18">
        <v>0</v>
      </c>
      <c r="AH71" s="18">
        <v>0</v>
      </c>
    </row>
    <row r="72" spans="1:34" ht="45" x14ac:dyDescent="0.25">
      <c r="A72" s="152"/>
      <c r="B72" s="149"/>
      <c r="C72" s="92">
        <v>69</v>
      </c>
      <c r="D72" s="50" t="s">
        <v>356</v>
      </c>
      <c r="E72" s="90" t="s">
        <v>205</v>
      </c>
      <c r="F72" s="94" t="s">
        <v>58</v>
      </c>
      <c r="G72" s="94" t="s">
        <v>102</v>
      </c>
      <c r="H72" s="94" t="s">
        <v>103</v>
      </c>
      <c r="I72" s="91">
        <v>20.350000000000001</v>
      </c>
      <c r="J72" s="124">
        <v>30</v>
      </c>
      <c r="K72" s="41">
        <f t="shared" si="2"/>
        <v>26</v>
      </c>
      <c r="L72" s="42" t="str">
        <f t="shared" si="3"/>
        <v>OK</v>
      </c>
      <c r="M72" s="18">
        <v>0</v>
      </c>
      <c r="N72" s="18">
        <v>0</v>
      </c>
      <c r="O72" s="18">
        <v>0</v>
      </c>
      <c r="P72" s="18">
        <v>0</v>
      </c>
      <c r="Q72" s="18">
        <v>0</v>
      </c>
      <c r="R72" s="18">
        <v>0</v>
      </c>
      <c r="S72" s="18">
        <v>0</v>
      </c>
      <c r="T72" s="18">
        <v>0</v>
      </c>
      <c r="U72" s="18">
        <v>0</v>
      </c>
      <c r="V72" s="18">
        <v>0</v>
      </c>
      <c r="W72" s="18">
        <v>0</v>
      </c>
      <c r="X72" s="18">
        <v>0</v>
      </c>
      <c r="Y72" s="18">
        <v>0</v>
      </c>
      <c r="Z72" s="18">
        <v>0</v>
      </c>
      <c r="AA72" s="18">
        <v>0</v>
      </c>
      <c r="AB72" s="18">
        <v>4</v>
      </c>
      <c r="AC72" s="18">
        <v>0</v>
      </c>
      <c r="AD72" s="18">
        <v>0</v>
      </c>
      <c r="AE72" s="18">
        <v>0</v>
      </c>
      <c r="AF72" s="18">
        <v>0</v>
      </c>
      <c r="AG72" s="18">
        <v>0</v>
      </c>
      <c r="AH72" s="18">
        <v>0</v>
      </c>
    </row>
    <row r="73" spans="1:34" ht="45" x14ac:dyDescent="0.25">
      <c r="A73" s="152"/>
      <c r="B73" s="149"/>
      <c r="C73" s="92">
        <v>70</v>
      </c>
      <c r="D73" s="50" t="s">
        <v>357</v>
      </c>
      <c r="E73" s="90" t="s">
        <v>206</v>
      </c>
      <c r="F73" s="94" t="s">
        <v>65</v>
      </c>
      <c r="G73" s="94" t="s">
        <v>102</v>
      </c>
      <c r="H73" s="94" t="s">
        <v>103</v>
      </c>
      <c r="I73" s="91">
        <v>20.350000000000001</v>
      </c>
      <c r="J73" s="124">
        <v>20</v>
      </c>
      <c r="K73" s="41">
        <f t="shared" si="2"/>
        <v>19</v>
      </c>
      <c r="L73" s="42" t="str">
        <f t="shared" si="3"/>
        <v>OK</v>
      </c>
      <c r="M73" s="18">
        <v>0</v>
      </c>
      <c r="N73" s="18">
        <v>0</v>
      </c>
      <c r="O73" s="18">
        <v>0</v>
      </c>
      <c r="P73" s="18">
        <v>0</v>
      </c>
      <c r="Q73" s="18">
        <v>0</v>
      </c>
      <c r="R73" s="18">
        <v>0</v>
      </c>
      <c r="S73" s="18">
        <v>0</v>
      </c>
      <c r="T73" s="18">
        <v>0</v>
      </c>
      <c r="U73" s="18">
        <v>0</v>
      </c>
      <c r="V73" s="18">
        <v>0</v>
      </c>
      <c r="W73" s="18">
        <v>0</v>
      </c>
      <c r="X73" s="18">
        <v>0</v>
      </c>
      <c r="Y73" s="18">
        <v>0</v>
      </c>
      <c r="Z73" s="18">
        <v>0</v>
      </c>
      <c r="AA73" s="18">
        <v>0</v>
      </c>
      <c r="AB73" s="18">
        <v>1</v>
      </c>
      <c r="AC73" s="18">
        <v>0</v>
      </c>
      <c r="AD73" s="18">
        <v>0</v>
      </c>
      <c r="AE73" s="18">
        <v>0</v>
      </c>
      <c r="AF73" s="18">
        <v>0</v>
      </c>
      <c r="AG73" s="18">
        <v>0</v>
      </c>
      <c r="AH73" s="18">
        <v>0</v>
      </c>
    </row>
    <row r="74" spans="1:34" ht="30" x14ac:dyDescent="0.25">
      <c r="A74" s="152"/>
      <c r="B74" s="150"/>
      <c r="C74" s="88">
        <v>71</v>
      </c>
      <c r="D74" s="50" t="s">
        <v>358</v>
      </c>
      <c r="E74" s="90" t="s">
        <v>207</v>
      </c>
      <c r="F74" s="94" t="s">
        <v>60</v>
      </c>
      <c r="G74" s="94" t="s">
        <v>102</v>
      </c>
      <c r="H74" s="94" t="s">
        <v>104</v>
      </c>
      <c r="I74" s="91">
        <v>0.31</v>
      </c>
      <c r="J74" s="124">
        <v>500</v>
      </c>
      <c r="K74" s="41">
        <f t="shared" si="2"/>
        <v>400</v>
      </c>
      <c r="L74" s="42" t="str">
        <f t="shared" si="3"/>
        <v>OK</v>
      </c>
      <c r="M74" s="18">
        <v>0</v>
      </c>
      <c r="N74" s="18">
        <v>0</v>
      </c>
      <c r="O74" s="18">
        <v>0</v>
      </c>
      <c r="P74" s="18">
        <v>0</v>
      </c>
      <c r="Q74" s="18">
        <v>0</v>
      </c>
      <c r="R74" s="18">
        <v>0</v>
      </c>
      <c r="S74" s="18">
        <v>0</v>
      </c>
      <c r="T74" s="18">
        <v>0</v>
      </c>
      <c r="U74" s="18">
        <v>0</v>
      </c>
      <c r="V74" s="18">
        <v>0</v>
      </c>
      <c r="W74" s="18">
        <v>0</v>
      </c>
      <c r="X74" s="18">
        <v>0</v>
      </c>
      <c r="Y74" s="18">
        <v>0</v>
      </c>
      <c r="Z74" s="18">
        <v>0</v>
      </c>
      <c r="AA74" s="18">
        <v>0</v>
      </c>
      <c r="AB74" s="18">
        <v>100</v>
      </c>
      <c r="AC74" s="18">
        <v>0</v>
      </c>
      <c r="AD74" s="18">
        <v>0</v>
      </c>
      <c r="AE74" s="18">
        <v>0</v>
      </c>
      <c r="AF74" s="18">
        <v>0</v>
      </c>
      <c r="AG74" s="18">
        <v>0</v>
      </c>
      <c r="AH74" s="18">
        <v>0</v>
      </c>
    </row>
    <row r="75" spans="1:34" ht="45" x14ac:dyDescent="0.25">
      <c r="A75" s="153" t="s">
        <v>283</v>
      </c>
      <c r="B75" s="145">
        <v>22</v>
      </c>
      <c r="C75" s="87">
        <v>72</v>
      </c>
      <c r="D75" s="100" t="s">
        <v>359</v>
      </c>
      <c r="E75" s="84" t="s">
        <v>208</v>
      </c>
      <c r="F75" s="85" t="s">
        <v>30</v>
      </c>
      <c r="G75" s="85" t="s">
        <v>87</v>
      </c>
      <c r="H75" s="85" t="s">
        <v>50</v>
      </c>
      <c r="I75" s="86">
        <v>250</v>
      </c>
      <c r="J75" s="125"/>
      <c r="K75" s="41">
        <f t="shared" si="2"/>
        <v>0</v>
      </c>
      <c r="L75" s="42" t="str">
        <f t="shared" si="3"/>
        <v>OK</v>
      </c>
      <c r="M75" s="18">
        <v>0</v>
      </c>
      <c r="N75" s="18">
        <v>0</v>
      </c>
      <c r="O75" s="18">
        <v>0</v>
      </c>
      <c r="P75" s="18">
        <v>0</v>
      </c>
      <c r="Q75" s="18">
        <v>0</v>
      </c>
      <c r="R75" s="18">
        <v>0</v>
      </c>
      <c r="S75" s="18">
        <v>0</v>
      </c>
      <c r="T75" s="18">
        <v>0</v>
      </c>
      <c r="U75" s="18">
        <v>0</v>
      </c>
      <c r="V75" s="18">
        <v>0</v>
      </c>
      <c r="W75" s="18">
        <v>0</v>
      </c>
      <c r="X75" s="18">
        <v>0</v>
      </c>
      <c r="Y75" s="18">
        <v>0</v>
      </c>
      <c r="Z75" s="18">
        <v>0</v>
      </c>
      <c r="AA75" s="18">
        <v>0</v>
      </c>
      <c r="AB75" s="18">
        <v>0</v>
      </c>
      <c r="AC75" s="18">
        <v>0</v>
      </c>
      <c r="AD75" s="18">
        <v>0</v>
      </c>
      <c r="AE75" s="18">
        <v>0</v>
      </c>
      <c r="AF75" s="18">
        <v>0</v>
      </c>
      <c r="AG75" s="18">
        <v>0</v>
      </c>
      <c r="AH75" s="18">
        <v>0</v>
      </c>
    </row>
    <row r="76" spans="1:34" ht="75" x14ac:dyDescent="0.25">
      <c r="A76" s="153"/>
      <c r="B76" s="146"/>
      <c r="C76" s="87">
        <v>73</v>
      </c>
      <c r="D76" s="98" t="s">
        <v>360</v>
      </c>
      <c r="E76" s="84" t="s">
        <v>209</v>
      </c>
      <c r="F76" s="97" t="s">
        <v>60</v>
      </c>
      <c r="G76" s="85" t="s">
        <v>87</v>
      </c>
      <c r="H76" s="97" t="s">
        <v>50</v>
      </c>
      <c r="I76" s="86">
        <v>30</v>
      </c>
      <c r="J76" s="124">
        <v>10</v>
      </c>
      <c r="K76" s="41">
        <f t="shared" si="2"/>
        <v>10</v>
      </c>
      <c r="L76" s="42" t="str">
        <f t="shared" si="3"/>
        <v>OK</v>
      </c>
      <c r="M76" s="18">
        <v>0</v>
      </c>
      <c r="N76" s="18">
        <v>0</v>
      </c>
      <c r="O76" s="18">
        <v>0</v>
      </c>
      <c r="P76" s="18">
        <v>0</v>
      </c>
      <c r="Q76" s="18">
        <v>0</v>
      </c>
      <c r="R76" s="18">
        <v>0</v>
      </c>
      <c r="S76" s="18">
        <v>0</v>
      </c>
      <c r="T76" s="18">
        <v>0</v>
      </c>
      <c r="U76" s="18">
        <v>0</v>
      </c>
      <c r="V76" s="18">
        <v>0</v>
      </c>
      <c r="W76" s="18">
        <v>0</v>
      </c>
      <c r="X76" s="18">
        <v>0</v>
      </c>
      <c r="Y76" s="18">
        <v>0</v>
      </c>
      <c r="Z76" s="18">
        <v>0</v>
      </c>
      <c r="AA76" s="18">
        <v>0</v>
      </c>
      <c r="AB76" s="18">
        <v>0</v>
      </c>
      <c r="AC76" s="18">
        <v>0</v>
      </c>
      <c r="AD76" s="18">
        <v>0</v>
      </c>
      <c r="AE76" s="18">
        <v>0</v>
      </c>
      <c r="AF76" s="18">
        <v>0</v>
      </c>
      <c r="AG76" s="18">
        <v>0</v>
      </c>
      <c r="AH76" s="18">
        <v>0</v>
      </c>
    </row>
    <row r="77" spans="1:34" ht="30" x14ac:dyDescent="0.25">
      <c r="A77" s="153"/>
      <c r="B77" s="146"/>
      <c r="C77" s="82">
        <v>74</v>
      </c>
      <c r="D77" s="98" t="s">
        <v>361</v>
      </c>
      <c r="E77" s="84" t="s">
        <v>210</v>
      </c>
      <c r="F77" s="97" t="s">
        <v>60</v>
      </c>
      <c r="G77" s="85" t="s">
        <v>87</v>
      </c>
      <c r="H77" s="97" t="s">
        <v>50</v>
      </c>
      <c r="I77" s="86">
        <v>15</v>
      </c>
      <c r="J77" s="124">
        <v>10</v>
      </c>
      <c r="K77" s="41">
        <f t="shared" si="2"/>
        <v>10</v>
      </c>
      <c r="L77" s="42" t="str">
        <f t="shared" si="3"/>
        <v>OK</v>
      </c>
      <c r="M77" s="18">
        <v>0</v>
      </c>
      <c r="N77" s="18">
        <v>0</v>
      </c>
      <c r="O77" s="18">
        <v>0</v>
      </c>
      <c r="P77" s="18">
        <v>0</v>
      </c>
      <c r="Q77" s="18">
        <v>0</v>
      </c>
      <c r="R77" s="18">
        <v>0</v>
      </c>
      <c r="S77" s="18">
        <v>0</v>
      </c>
      <c r="T77" s="18">
        <v>0</v>
      </c>
      <c r="U77" s="18">
        <v>0</v>
      </c>
      <c r="V77" s="18">
        <v>0</v>
      </c>
      <c r="W77" s="18">
        <v>0</v>
      </c>
      <c r="X77" s="18">
        <v>0</v>
      </c>
      <c r="Y77" s="18">
        <v>0</v>
      </c>
      <c r="Z77" s="18">
        <v>0</v>
      </c>
      <c r="AA77" s="18">
        <v>0</v>
      </c>
      <c r="AB77" s="18">
        <v>0</v>
      </c>
      <c r="AC77" s="18">
        <v>0</v>
      </c>
      <c r="AD77" s="18">
        <v>0</v>
      </c>
      <c r="AE77" s="18">
        <v>0</v>
      </c>
      <c r="AF77" s="18">
        <v>0</v>
      </c>
      <c r="AG77" s="18">
        <v>0</v>
      </c>
      <c r="AH77" s="18">
        <v>0</v>
      </c>
    </row>
    <row r="78" spans="1:34" x14ac:dyDescent="0.25">
      <c r="A78" s="153"/>
      <c r="B78" s="146"/>
      <c r="C78" s="87">
        <v>75</v>
      </c>
      <c r="D78" s="98" t="s">
        <v>362</v>
      </c>
      <c r="E78" s="84" t="s">
        <v>211</v>
      </c>
      <c r="F78" s="97" t="s">
        <v>60</v>
      </c>
      <c r="G78" s="85" t="s">
        <v>87</v>
      </c>
      <c r="H78" s="97" t="s">
        <v>50</v>
      </c>
      <c r="I78" s="86">
        <v>10</v>
      </c>
      <c r="J78" s="124">
        <v>10</v>
      </c>
      <c r="K78" s="41">
        <f t="shared" si="2"/>
        <v>10</v>
      </c>
      <c r="L78" s="42" t="str">
        <f t="shared" si="3"/>
        <v>OK</v>
      </c>
      <c r="M78" s="18">
        <v>0</v>
      </c>
      <c r="N78" s="18">
        <v>0</v>
      </c>
      <c r="O78" s="18">
        <v>0</v>
      </c>
      <c r="P78" s="18">
        <v>0</v>
      </c>
      <c r="Q78" s="18">
        <v>0</v>
      </c>
      <c r="R78" s="18">
        <v>0</v>
      </c>
      <c r="S78" s="18">
        <v>0</v>
      </c>
      <c r="T78" s="18">
        <v>0</v>
      </c>
      <c r="U78" s="18">
        <v>0</v>
      </c>
      <c r="V78" s="18">
        <v>0</v>
      </c>
      <c r="W78" s="18">
        <v>0</v>
      </c>
      <c r="X78" s="18">
        <v>0</v>
      </c>
      <c r="Y78" s="18">
        <v>0</v>
      </c>
      <c r="Z78" s="18">
        <v>0</v>
      </c>
      <c r="AA78" s="18">
        <v>0</v>
      </c>
      <c r="AB78" s="18">
        <v>0</v>
      </c>
      <c r="AC78" s="18">
        <v>0</v>
      </c>
      <c r="AD78" s="18">
        <v>0</v>
      </c>
      <c r="AE78" s="18">
        <v>0</v>
      </c>
      <c r="AF78" s="18">
        <v>0</v>
      </c>
      <c r="AG78" s="18">
        <v>0</v>
      </c>
      <c r="AH78" s="18">
        <v>0</v>
      </c>
    </row>
    <row r="79" spans="1:34" ht="60" x14ac:dyDescent="0.25">
      <c r="A79" s="153"/>
      <c r="B79" s="146"/>
      <c r="C79" s="87">
        <v>76</v>
      </c>
      <c r="D79" s="98" t="s">
        <v>363</v>
      </c>
      <c r="E79" s="84" t="s">
        <v>212</v>
      </c>
      <c r="F79" s="97" t="s">
        <v>60</v>
      </c>
      <c r="G79" s="85" t="s">
        <v>87</v>
      </c>
      <c r="H79" s="97" t="s">
        <v>50</v>
      </c>
      <c r="I79" s="86">
        <v>50</v>
      </c>
      <c r="J79" s="124">
        <v>5</v>
      </c>
      <c r="K79" s="41">
        <f t="shared" si="2"/>
        <v>5</v>
      </c>
      <c r="L79" s="42" t="str">
        <f t="shared" si="3"/>
        <v>OK</v>
      </c>
      <c r="M79" s="18">
        <v>0</v>
      </c>
      <c r="N79" s="18">
        <v>0</v>
      </c>
      <c r="O79" s="18">
        <v>0</v>
      </c>
      <c r="P79" s="18">
        <v>0</v>
      </c>
      <c r="Q79" s="18">
        <v>0</v>
      </c>
      <c r="R79" s="18">
        <v>0</v>
      </c>
      <c r="S79" s="18">
        <v>0</v>
      </c>
      <c r="T79" s="18">
        <v>0</v>
      </c>
      <c r="U79" s="18">
        <v>0</v>
      </c>
      <c r="V79" s="18">
        <v>0</v>
      </c>
      <c r="W79" s="18">
        <v>0</v>
      </c>
      <c r="X79" s="18">
        <v>0</v>
      </c>
      <c r="Y79" s="18">
        <v>0</v>
      </c>
      <c r="Z79" s="18">
        <v>0</v>
      </c>
      <c r="AA79" s="18">
        <v>0</v>
      </c>
      <c r="AB79" s="18">
        <v>0</v>
      </c>
      <c r="AC79" s="18">
        <v>0</v>
      </c>
      <c r="AD79" s="18">
        <v>0</v>
      </c>
      <c r="AE79" s="18">
        <v>0</v>
      </c>
      <c r="AF79" s="18">
        <v>0</v>
      </c>
      <c r="AG79" s="18">
        <v>0</v>
      </c>
      <c r="AH79" s="18">
        <v>0</v>
      </c>
    </row>
    <row r="80" spans="1:34" ht="30" x14ac:dyDescent="0.25">
      <c r="A80" s="153"/>
      <c r="B80" s="147"/>
      <c r="C80" s="82">
        <v>77</v>
      </c>
      <c r="D80" s="98" t="s">
        <v>364</v>
      </c>
      <c r="E80" s="84" t="s">
        <v>213</v>
      </c>
      <c r="F80" s="97" t="s">
        <v>60</v>
      </c>
      <c r="G80" s="85" t="s">
        <v>87</v>
      </c>
      <c r="H80" s="97" t="s">
        <v>50</v>
      </c>
      <c r="I80" s="86">
        <v>25</v>
      </c>
      <c r="J80" s="124">
        <v>5</v>
      </c>
      <c r="K80" s="41">
        <f t="shared" si="2"/>
        <v>5</v>
      </c>
      <c r="L80" s="42" t="str">
        <f t="shared" si="3"/>
        <v>OK</v>
      </c>
      <c r="M80" s="18">
        <v>0</v>
      </c>
      <c r="N80" s="18">
        <v>0</v>
      </c>
      <c r="O80" s="18">
        <v>0</v>
      </c>
      <c r="P80" s="18">
        <v>0</v>
      </c>
      <c r="Q80" s="18">
        <v>0</v>
      </c>
      <c r="R80" s="18">
        <v>0</v>
      </c>
      <c r="S80" s="18">
        <v>0</v>
      </c>
      <c r="T80" s="18">
        <v>0</v>
      </c>
      <c r="U80" s="18">
        <v>0</v>
      </c>
      <c r="V80" s="18">
        <v>0</v>
      </c>
      <c r="W80" s="18">
        <v>0</v>
      </c>
      <c r="X80" s="18">
        <v>0</v>
      </c>
      <c r="Y80" s="18">
        <v>0</v>
      </c>
      <c r="Z80" s="18">
        <v>0</v>
      </c>
      <c r="AA80" s="18">
        <v>0</v>
      </c>
      <c r="AB80" s="18">
        <v>0</v>
      </c>
      <c r="AC80" s="18">
        <v>0</v>
      </c>
      <c r="AD80" s="18">
        <v>0</v>
      </c>
      <c r="AE80" s="18">
        <v>0</v>
      </c>
      <c r="AF80" s="18">
        <v>0</v>
      </c>
      <c r="AG80" s="18">
        <v>0</v>
      </c>
      <c r="AH80" s="18">
        <v>0</v>
      </c>
    </row>
    <row r="81" spans="1:34" ht="180" x14ac:dyDescent="0.25">
      <c r="A81" s="72" t="s">
        <v>280</v>
      </c>
      <c r="B81" s="92">
        <v>23</v>
      </c>
      <c r="C81" s="92">
        <v>78</v>
      </c>
      <c r="D81" s="89" t="s">
        <v>426</v>
      </c>
      <c r="E81" s="90" t="s">
        <v>214</v>
      </c>
      <c r="F81" s="20" t="s">
        <v>58</v>
      </c>
      <c r="G81" s="20" t="s">
        <v>105</v>
      </c>
      <c r="H81" s="20" t="s">
        <v>50</v>
      </c>
      <c r="I81" s="91">
        <v>3.79</v>
      </c>
      <c r="J81" s="124">
        <v>100</v>
      </c>
      <c r="K81" s="41">
        <f t="shared" si="2"/>
        <v>100</v>
      </c>
      <c r="L81" s="42" t="str">
        <f t="shared" si="3"/>
        <v>OK</v>
      </c>
      <c r="M81" s="18">
        <v>0</v>
      </c>
      <c r="N81" s="18">
        <v>0</v>
      </c>
      <c r="O81" s="18">
        <v>0</v>
      </c>
      <c r="P81" s="18">
        <v>0</v>
      </c>
      <c r="Q81" s="18">
        <v>0</v>
      </c>
      <c r="R81" s="18">
        <v>0</v>
      </c>
      <c r="S81" s="18">
        <v>0</v>
      </c>
      <c r="T81" s="18">
        <v>0</v>
      </c>
      <c r="U81" s="18">
        <v>0</v>
      </c>
      <c r="V81" s="18">
        <v>0</v>
      </c>
      <c r="W81" s="18">
        <v>0</v>
      </c>
      <c r="X81" s="18">
        <v>0</v>
      </c>
      <c r="Y81" s="18">
        <v>0</v>
      </c>
      <c r="Z81" s="18">
        <v>0</v>
      </c>
      <c r="AA81" s="18">
        <v>0</v>
      </c>
      <c r="AB81" s="18">
        <v>0</v>
      </c>
      <c r="AC81" s="18">
        <v>0</v>
      </c>
      <c r="AD81" s="18">
        <v>0</v>
      </c>
      <c r="AE81" s="18">
        <v>0</v>
      </c>
      <c r="AF81" s="18">
        <v>0</v>
      </c>
      <c r="AG81" s="18">
        <v>0</v>
      </c>
      <c r="AH81" s="18">
        <v>0</v>
      </c>
    </row>
    <row r="82" spans="1:34" ht="240" customHeight="1" x14ac:dyDescent="0.25">
      <c r="A82" s="153" t="s">
        <v>276</v>
      </c>
      <c r="B82" s="145">
        <v>24</v>
      </c>
      <c r="C82" s="87">
        <v>79</v>
      </c>
      <c r="D82" s="83" t="s">
        <v>365</v>
      </c>
      <c r="E82" s="84" t="s">
        <v>215</v>
      </c>
      <c r="F82" s="85" t="s">
        <v>30</v>
      </c>
      <c r="G82" s="85" t="s">
        <v>46</v>
      </c>
      <c r="H82" s="85" t="s">
        <v>50</v>
      </c>
      <c r="I82" s="86">
        <v>1.08</v>
      </c>
      <c r="J82" s="124">
        <v>40</v>
      </c>
      <c r="K82" s="41">
        <f t="shared" si="2"/>
        <v>0</v>
      </c>
      <c r="L82" s="42" t="str">
        <f t="shared" si="3"/>
        <v>OK</v>
      </c>
      <c r="M82" s="18">
        <v>0</v>
      </c>
      <c r="N82" s="18">
        <v>0</v>
      </c>
      <c r="O82" s="18">
        <v>0</v>
      </c>
      <c r="P82" s="18">
        <v>0</v>
      </c>
      <c r="Q82" s="18">
        <v>0</v>
      </c>
      <c r="R82" s="18">
        <v>40</v>
      </c>
      <c r="S82" s="18">
        <v>0</v>
      </c>
      <c r="T82" s="18">
        <v>0</v>
      </c>
      <c r="U82" s="18">
        <v>0</v>
      </c>
      <c r="V82" s="18">
        <v>0</v>
      </c>
      <c r="W82" s="18">
        <v>0</v>
      </c>
      <c r="X82" s="18">
        <v>0</v>
      </c>
      <c r="Y82" s="18">
        <v>0</v>
      </c>
      <c r="Z82" s="18">
        <v>0</v>
      </c>
      <c r="AA82" s="18">
        <v>0</v>
      </c>
      <c r="AB82" s="18">
        <v>0</v>
      </c>
      <c r="AC82" s="18">
        <v>0</v>
      </c>
      <c r="AD82" s="18">
        <v>0</v>
      </c>
      <c r="AE82" s="18">
        <v>0</v>
      </c>
      <c r="AF82" s="18">
        <v>0</v>
      </c>
      <c r="AG82" s="18">
        <v>0</v>
      </c>
      <c r="AH82" s="18">
        <v>0</v>
      </c>
    </row>
    <row r="83" spans="1:34" ht="165" x14ac:dyDescent="0.25">
      <c r="A83" s="153"/>
      <c r="B83" s="146"/>
      <c r="C83" s="82">
        <v>80</v>
      </c>
      <c r="D83" s="83" t="s">
        <v>366</v>
      </c>
      <c r="E83" s="84" t="s">
        <v>216</v>
      </c>
      <c r="F83" s="85" t="s">
        <v>30</v>
      </c>
      <c r="G83" s="85" t="s">
        <v>46</v>
      </c>
      <c r="H83" s="85" t="s">
        <v>50</v>
      </c>
      <c r="I83" s="86">
        <v>1.35</v>
      </c>
      <c r="J83" s="124">
        <v>10</v>
      </c>
      <c r="K83" s="41">
        <f t="shared" si="2"/>
        <v>0</v>
      </c>
      <c r="L83" s="42" t="str">
        <f t="shared" si="3"/>
        <v>OK</v>
      </c>
      <c r="M83" s="18">
        <v>0</v>
      </c>
      <c r="N83" s="18">
        <v>0</v>
      </c>
      <c r="O83" s="18">
        <v>0</v>
      </c>
      <c r="P83" s="18">
        <v>0</v>
      </c>
      <c r="Q83" s="18">
        <v>0</v>
      </c>
      <c r="R83" s="18">
        <v>0</v>
      </c>
      <c r="S83" s="18">
        <v>0</v>
      </c>
      <c r="T83" s="18">
        <v>0</v>
      </c>
      <c r="U83" s="18">
        <v>0</v>
      </c>
      <c r="V83" s="18">
        <v>0</v>
      </c>
      <c r="W83" s="18">
        <v>10</v>
      </c>
      <c r="X83" s="18">
        <v>0</v>
      </c>
      <c r="Y83" s="18">
        <v>0</v>
      </c>
      <c r="Z83" s="18">
        <v>0</v>
      </c>
      <c r="AA83" s="18">
        <v>0</v>
      </c>
      <c r="AB83" s="18">
        <v>0</v>
      </c>
      <c r="AC83" s="18">
        <v>0</v>
      </c>
      <c r="AD83" s="18">
        <v>0</v>
      </c>
      <c r="AE83" s="18">
        <v>0</v>
      </c>
      <c r="AF83" s="18">
        <v>0</v>
      </c>
      <c r="AG83" s="18">
        <v>0</v>
      </c>
      <c r="AH83" s="18">
        <v>0</v>
      </c>
    </row>
    <row r="84" spans="1:34" ht="195" x14ac:dyDescent="0.25">
      <c r="A84" s="153"/>
      <c r="B84" s="146"/>
      <c r="C84" s="87">
        <v>81</v>
      </c>
      <c r="D84" s="102" t="s">
        <v>367</v>
      </c>
      <c r="E84" s="84" t="s">
        <v>217</v>
      </c>
      <c r="F84" s="85" t="s">
        <v>30</v>
      </c>
      <c r="G84" s="85" t="s">
        <v>47</v>
      </c>
      <c r="H84" s="85" t="s">
        <v>50</v>
      </c>
      <c r="I84" s="86">
        <v>4.75</v>
      </c>
      <c r="J84" s="124">
        <v>50</v>
      </c>
      <c r="K84" s="41">
        <f t="shared" si="2"/>
        <v>10</v>
      </c>
      <c r="L84" s="42" t="str">
        <f t="shared" si="3"/>
        <v>OK</v>
      </c>
      <c r="M84" s="18">
        <v>0</v>
      </c>
      <c r="N84" s="18">
        <v>0</v>
      </c>
      <c r="O84" s="18">
        <v>0</v>
      </c>
      <c r="P84" s="18">
        <v>0</v>
      </c>
      <c r="Q84" s="18">
        <v>0</v>
      </c>
      <c r="R84" s="18">
        <v>0</v>
      </c>
      <c r="S84" s="18">
        <v>0</v>
      </c>
      <c r="T84" s="18">
        <v>0</v>
      </c>
      <c r="U84" s="18">
        <v>0</v>
      </c>
      <c r="V84" s="18">
        <v>0</v>
      </c>
      <c r="W84" s="18">
        <v>40</v>
      </c>
      <c r="X84" s="18">
        <v>0</v>
      </c>
      <c r="Y84" s="18">
        <v>0</v>
      </c>
      <c r="Z84" s="18">
        <v>0</v>
      </c>
      <c r="AA84" s="18">
        <v>0</v>
      </c>
      <c r="AB84" s="18">
        <v>0</v>
      </c>
      <c r="AC84" s="18">
        <v>0</v>
      </c>
      <c r="AD84" s="18">
        <v>0</v>
      </c>
      <c r="AE84" s="18">
        <v>0</v>
      </c>
      <c r="AF84" s="18">
        <v>0</v>
      </c>
      <c r="AG84" s="18">
        <v>0</v>
      </c>
      <c r="AH84" s="18">
        <v>0</v>
      </c>
    </row>
    <row r="85" spans="1:34" ht="90" customHeight="1" x14ac:dyDescent="0.25">
      <c r="A85" s="153"/>
      <c r="B85" s="147"/>
      <c r="C85" s="87">
        <v>82</v>
      </c>
      <c r="D85" s="83" t="s">
        <v>368</v>
      </c>
      <c r="E85" s="84" t="s">
        <v>218</v>
      </c>
      <c r="F85" s="85" t="s">
        <v>30</v>
      </c>
      <c r="G85" s="85" t="s">
        <v>106</v>
      </c>
      <c r="H85" s="85" t="s">
        <v>50</v>
      </c>
      <c r="I85" s="86">
        <v>1.25</v>
      </c>
      <c r="J85" s="124">
        <v>40</v>
      </c>
      <c r="K85" s="41">
        <f t="shared" si="2"/>
        <v>40</v>
      </c>
      <c r="L85" s="42" t="str">
        <f t="shared" si="3"/>
        <v>OK</v>
      </c>
      <c r="M85" s="18">
        <v>0</v>
      </c>
      <c r="N85" s="18">
        <v>0</v>
      </c>
      <c r="O85" s="18">
        <v>0</v>
      </c>
      <c r="P85" s="18">
        <v>0</v>
      </c>
      <c r="Q85" s="18">
        <v>0</v>
      </c>
      <c r="R85" s="18">
        <v>0</v>
      </c>
      <c r="S85" s="18">
        <v>0</v>
      </c>
      <c r="T85" s="18">
        <v>0</v>
      </c>
      <c r="U85" s="18">
        <v>0</v>
      </c>
      <c r="V85" s="18">
        <v>0</v>
      </c>
      <c r="W85" s="18">
        <v>0</v>
      </c>
      <c r="X85" s="18">
        <v>0</v>
      </c>
      <c r="Y85" s="18">
        <v>0</v>
      </c>
      <c r="Z85" s="18">
        <v>0</v>
      </c>
      <c r="AA85" s="18">
        <v>0</v>
      </c>
      <c r="AB85" s="18">
        <v>0</v>
      </c>
      <c r="AC85" s="18">
        <v>0</v>
      </c>
      <c r="AD85" s="18">
        <v>0</v>
      </c>
      <c r="AE85" s="18">
        <v>0</v>
      </c>
      <c r="AF85" s="18">
        <v>0</v>
      </c>
      <c r="AG85" s="18">
        <v>0</v>
      </c>
      <c r="AH85" s="18">
        <v>0</v>
      </c>
    </row>
    <row r="86" spans="1:34" ht="135" x14ac:dyDescent="0.25">
      <c r="A86" s="152" t="s">
        <v>282</v>
      </c>
      <c r="B86" s="158">
        <v>25</v>
      </c>
      <c r="C86" s="103">
        <v>83</v>
      </c>
      <c r="D86" s="77" t="s">
        <v>369</v>
      </c>
      <c r="E86" s="78" t="s">
        <v>219</v>
      </c>
      <c r="F86" s="79" t="s">
        <v>38</v>
      </c>
      <c r="G86" s="79" t="s">
        <v>43</v>
      </c>
      <c r="H86" s="79" t="s">
        <v>50</v>
      </c>
      <c r="I86" s="80">
        <v>17.55</v>
      </c>
      <c r="J86" s="124">
        <v>30</v>
      </c>
      <c r="K86" s="41">
        <f t="shared" si="2"/>
        <v>10</v>
      </c>
      <c r="L86" s="42" t="str">
        <f t="shared" si="3"/>
        <v>OK</v>
      </c>
      <c r="M86" s="18">
        <v>0</v>
      </c>
      <c r="N86" s="18">
        <v>0</v>
      </c>
      <c r="O86" s="18">
        <v>0</v>
      </c>
      <c r="P86" s="18">
        <v>0</v>
      </c>
      <c r="Q86" s="18">
        <v>0</v>
      </c>
      <c r="R86" s="18"/>
      <c r="S86" s="18">
        <v>10</v>
      </c>
      <c r="T86" s="18">
        <v>0</v>
      </c>
      <c r="U86" s="18">
        <v>0</v>
      </c>
      <c r="V86" s="18">
        <v>0</v>
      </c>
      <c r="W86" s="18">
        <v>0</v>
      </c>
      <c r="X86" s="18">
        <v>0</v>
      </c>
      <c r="Y86" s="18">
        <v>0</v>
      </c>
      <c r="Z86" s="18">
        <v>0</v>
      </c>
      <c r="AA86" s="18">
        <v>0</v>
      </c>
      <c r="AB86" s="18">
        <v>10</v>
      </c>
      <c r="AC86" s="18">
        <v>0</v>
      </c>
      <c r="AD86" s="18">
        <v>0</v>
      </c>
      <c r="AE86" s="18">
        <v>0</v>
      </c>
      <c r="AF86" s="18">
        <v>0</v>
      </c>
      <c r="AG86" s="18">
        <v>0</v>
      </c>
      <c r="AH86" s="18">
        <v>0</v>
      </c>
    </row>
    <row r="87" spans="1:34" ht="150" x14ac:dyDescent="0.25">
      <c r="A87" s="152"/>
      <c r="B87" s="159"/>
      <c r="C87" s="76">
        <v>84</v>
      </c>
      <c r="D87" s="77" t="s">
        <v>427</v>
      </c>
      <c r="E87" s="78" t="s">
        <v>220</v>
      </c>
      <c r="F87" s="104" t="s">
        <v>30</v>
      </c>
      <c r="G87" s="104" t="s">
        <v>43</v>
      </c>
      <c r="H87" s="78" t="s">
        <v>107</v>
      </c>
      <c r="I87" s="80">
        <v>13.02</v>
      </c>
      <c r="J87" s="124"/>
      <c r="K87" s="41">
        <f t="shared" si="2"/>
        <v>0</v>
      </c>
      <c r="L87" s="42" t="str">
        <f t="shared" si="3"/>
        <v>OK</v>
      </c>
      <c r="M87" s="18">
        <v>0</v>
      </c>
      <c r="N87" s="18">
        <v>0</v>
      </c>
      <c r="O87" s="18">
        <v>0</v>
      </c>
      <c r="P87" s="18">
        <v>0</v>
      </c>
      <c r="Q87" s="18">
        <v>0</v>
      </c>
      <c r="R87" s="18">
        <v>0</v>
      </c>
      <c r="S87" s="18">
        <v>0</v>
      </c>
      <c r="T87" s="18">
        <v>0</v>
      </c>
      <c r="U87" s="18">
        <v>0</v>
      </c>
      <c r="V87" s="18">
        <v>0</v>
      </c>
      <c r="W87" s="18">
        <v>0</v>
      </c>
      <c r="X87" s="18">
        <v>0</v>
      </c>
      <c r="Y87" s="18">
        <v>0</v>
      </c>
      <c r="Z87" s="18">
        <v>0</v>
      </c>
      <c r="AA87" s="18">
        <v>0</v>
      </c>
      <c r="AB87" s="18">
        <v>0</v>
      </c>
      <c r="AC87" s="18">
        <v>0</v>
      </c>
      <c r="AD87" s="18">
        <v>0</v>
      </c>
      <c r="AE87" s="18">
        <v>0</v>
      </c>
      <c r="AF87" s="18">
        <v>0</v>
      </c>
      <c r="AG87" s="18">
        <v>0</v>
      </c>
      <c r="AH87" s="18">
        <v>0</v>
      </c>
    </row>
    <row r="88" spans="1:34" ht="75" x14ac:dyDescent="0.25">
      <c r="A88" s="152"/>
      <c r="B88" s="160"/>
      <c r="C88" s="76">
        <v>85</v>
      </c>
      <c r="D88" s="77" t="s">
        <v>428</v>
      </c>
      <c r="E88" s="78" t="s">
        <v>221</v>
      </c>
      <c r="F88" s="104" t="s">
        <v>30</v>
      </c>
      <c r="G88" s="104" t="s">
        <v>48</v>
      </c>
      <c r="H88" s="78" t="s">
        <v>108</v>
      </c>
      <c r="I88" s="80">
        <v>25.04</v>
      </c>
      <c r="J88" s="124"/>
      <c r="K88" s="41">
        <f t="shared" si="2"/>
        <v>0</v>
      </c>
      <c r="L88" s="42" t="str">
        <f t="shared" si="3"/>
        <v>OK</v>
      </c>
      <c r="M88" s="18">
        <v>0</v>
      </c>
      <c r="N88" s="18">
        <v>0</v>
      </c>
      <c r="O88" s="18">
        <v>0</v>
      </c>
      <c r="P88" s="18">
        <v>0</v>
      </c>
      <c r="Q88" s="18">
        <v>0</v>
      </c>
      <c r="R88" s="18">
        <v>0</v>
      </c>
      <c r="S88" s="18">
        <v>0</v>
      </c>
      <c r="T88" s="18">
        <v>0</v>
      </c>
      <c r="U88" s="18">
        <v>0</v>
      </c>
      <c r="V88" s="18">
        <v>0</v>
      </c>
      <c r="W88" s="18">
        <v>0</v>
      </c>
      <c r="X88" s="18">
        <v>0</v>
      </c>
      <c r="Y88" s="18">
        <v>0</v>
      </c>
      <c r="Z88" s="18">
        <v>0</v>
      </c>
      <c r="AA88" s="18">
        <v>0</v>
      </c>
      <c r="AB88" s="18">
        <v>0</v>
      </c>
      <c r="AC88" s="18">
        <v>0</v>
      </c>
      <c r="AD88" s="18">
        <v>0</v>
      </c>
      <c r="AE88" s="18">
        <v>0</v>
      </c>
      <c r="AF88" s="18">
        <v>0</v>
      </c>
      <c r="AG88" s="18">
        <v>0</v>
      </c>
      <c r="AH88" s="18">
        <v>0</v>
      </c>
    </row>
    <row r="89" spans="1:34" ht="150" x14ac:dyDescent="0.25">
      <c r="A89" s="153" t="s">
        <v>282</v>
      </c>
      <c r="B89" s="145">
        <v>26</v>
      </c>
      <c r="C89" s="82">
        <v>86</v>
      </c>
      <c r="D89" s="83" t="s">
        <v>370</v>
      </c>
      <c r="E89" s="84" t="s">
        <v>222</v>
      </c>
      <c r="F89" s="97" t="s">
        <v>30</v>
      </c>
      <c r="G89" s="97" t="s">
        <v>43</v>
      </c>
      <c r="H89" s="85" t="s">
        <v>50</v>
      </c>
      <c r="I89" s="86">
        <v>13.52</v>
      </c>
      <c r="J89" s="124">
        <v>50</v>
      </c>
      <c r="K89" s="41">
        <f t="shared" si="2"/>
        <v>50</v>
      </c>
      <c r="L89" s="42" t="str">
        <f t="shared" si="3"/>
        <v>OK</v>
      </c>
      <c r="M89" s="18">
        <v>0</v>
      </c>
      <c r="N89" s="18">
        <v>0</v>
      </c>
      <c r="O89" s="18">
        <v>0</v>
      </c>
      <c r="P89" s="18">
        <v>0</v>
      </c>
      <c r="Q89" s="18">
        <v>0</v>
      </c>
      <c r="R89" s="18">
        <v>0</v>
      </c>
      <c r="S89" s="18">
        <v>0</v>
      </c>
      <c r="T89" s="18">
        <v>0</v>
      </c>
      <c r="U89" s="18">
        <v>0</v>
      </c>
      <c r="V89" s="18">
        <v>0</v>
      </c>
      <c r="W89" s="18">
        <v>0</v>
      </c>
      <c r="X89" s="18">
        <v>0</v>
      </c>
      <c r="Y89" s="18">
        <v>0</v>
      </c>
      <c r="Z89" s="18">
        <v>0</v>
      </c>
      <c r="AA89" s="18">
        <v>0</v>
      </c>
      <c r="AB89" s="18">
        <v>0</v>
      </c>
      <c r="AC89" s="18">
        <v>0</v>
      </c>
      <c r="AD89" s="18">
        <v>0</v>
      </c>
      <c r="AE89" s="18">
        <v>0</v>
      </c>
      <c r="AF89" s="18">
        <v>0</v>
      </c>
      <c r="AG89" s="18">
        <v>0</v>
      </c>
      <c r="AH89" s="18">
        <v>0</v>
      </c>
    </row>
    <row r="90" spans="1:34" ht="30" x14ac:dyDescent="0.25">
      <c r="A90" s="153"/>
      <c r="B90" s="147"/>
      <c r="C90" s="87">
        <v>87</v>
      </c>
      <c r="D90" s="98" t="s">
        <v>371</v>
      </c>
      <c r="E90" s="84" t="s">
        <v>223</v>
      </c>
      <c r="F90" s="97" t="s">
        <v>30</v>
      </c>
      <c r="G90" s="97" t="s">
        <v>109</v>
      </c>
      <c r="H90" s="85" t="s">
        <v>110</v>
      </c>
      <c r="I90" s="86">
        <v>25.3</v>
      </c>
      <c r="J90" s="124">
        <v>20</v>
      </c>
      <c r="K90" s="41">
        <f t="shared" si="2"/>
        <v>20</v>
      </c>
      <c r="L90" s="42" t="str">
        <f t="shared" si="3"/>
        <v>OK</v>
      </c>
      <c r="M90" s="18">
        <v>0</v>
      </c>
      <c r="N90" s="18">
        <v>0</v>
      </c>
      <c r="O90" s="18">
        <v>0</v>
      </c>
      <c r="P90" s="18">
        <v>0</v>
      </c>
      <c r="Q90" s="18">
        <v>0</v>
      </c>
      <c r="R90" s="18">
        <v>0</v>
      </c>
      <c r="S90" s="18">
        <v>0</v>
      </c>
      <c r="T90" s="18">
        <v>0</v>
      </c>
      <c r="U90" s="18">
        <v>0</v>
      </c>
      <c r="V90" s="18">
        <v>0</v>
      </c>
      <c r="W90" s="18">
        <v>0</v>
      </c>
      <c r="X90" s="18">
        <v>0</v>
      </c>
      <c r="Y90" s="18">
        <v>0</v>
      </c>
      <c r="Z90" s="18">
        <v>0</v>
      </c>
      <c r="AA90" s="18">
        <v>0</v>
      </c>
      <c r="AB90" s="18">
        <v>0</v>
      </c>
      <c r="AC90" s="18">
        <v>0</v>
      </c>
      <c r="AD90" s="18">
        <v>0</v>
      </c>
      <c r="AE90" s="18">
        <v>0</v>
      </c>
      <c r="AF90" s="18">
        <v>0</v>
      </c>
      <c r="AG90" s="18">
        <v>0</v>
      </c>
      <c r="AH90" s="18">
        <v>0</v>
      </c>
    </row>
    <row r="91" spans="1:34" ht="165" x14ac:dyDescent="0.25">
      <c r="A91" s="72" t="s">
        <v>272</v>
      </c>
      <c r="B91" s="76">
        <v>27</v>
      </c>
      <c r="C91" s="76">
        <v>88</v>
      </c>
      <c r="D91" s="77" t="s">
        <v>429</v>
      </c>
      <c r="E91" s="78" t="s">
        <v>224</v>
      </c>
      <c r="F91" s="104" t="s">
        <v>33</v>
      </c>
      <c r="G91" s="104" t="s">
        <v>111</v>
      </c>
      <c r="H91" s="104" t="s">
        <v>50</v>
      </c>
      <c r="I91" s="80">
        <v>59.1</v>
      </c>
      <c r="J91" s="124">
        <v>50</v>
      </c>
      <c r="K91" s="41">
        <f t="shared" si="2"/>
        <v>35</v>
      </c>
      <c r="L91" s="42" t="str">
        <f t="shared" si="3"/>
        <v>OK</v>
      </c>
      <c r="M91" s="18">
        <v>0</v>
      </c>
      <c r="N91" s="18">
        <v>0</v>
      </c>
      <c r="O91" s="18">
        <v>0</v>
      </c>
      <c r="P91" s="18">
        <v>0</v>
      </c>
      <c r="Q91" s="18">
        <v>0</v>
      </c>
      <c r="R91" s="18">
        <v>0</v>
      </c>
      <c r="S91" s="18">
        <v>0</v>
      </c>
      <c r="T91" s="18">
        <v>0</v>
      </c>
      <c r="U91" s="18">
        <v>0</v>
      </c>
      <c r="V91" s="18">
        <v>0</v>
      </c>
      <c r="W91" s="18">
        <v>0</v>
      </c>
      <c r="X91" s="18">
        <v>0</v>
      </c>
      <c r="Y91" s="18">
        <v>0</v>
      </c>
      <c r="Z91" s="18">
        <v>15</v>
      </c>
      <c r="AA91" s="18">
        <v>0</v>
      </c>
      <c r="AB91" s="18">
        <v>0</v>
      </c>
      <c r="AC91" s="18">
        <v>0</v>
      </c>
      <c r="AD91" s="18">
        <v>0</v>
      </c>
      <c r="AE91" s="18">
        <v>0</v>
      </c>
      <c r="AF91" s="18">
        <v>0</v>
      </c>
      <c r="AG91" s="18">
        <v>0</v>
      </c>
      <c r="AH91" s="18">
        <v>0</v>
      </c>
    </row>
    <row r="92" spans="1:34" ht="165" x14ac:dyDescent="0.25">
      <c r="A92" s="153" t="s">
        <v>284</v>
      </c>
      <c r="B92" s="145">
        <v>28</v>
      </c>
      <c r="C92" s="82">
        <v>89</v>
      </c>
      <c r="D92" s="83" t="s">
        <v>430</v>
      </c>
      <c r="E92" s="84" t="s">
        <v>225</v>
      </c>
      <c r="F92" s="97" t="s">
        <v>33</v>
      </c>
      <c r="G92" s="97" t="s">
        <v>112</v>
      </c>
      <c r="H92" s="97" t="s">
        <v>50</v>
      </c>
      <c r="I92" s="86">
        <v>9.5</v>
      </c>
      <c r="J92" s="124">
        <v>50</v>
      </c>
      <c r="K92" s="41">
        <f t="shared" si="2"/>
        <v>50</v>
      </c>
      <c r="L92" s="42" t="str">
        <f t="shared" si="3"/>
        <v>OK</v>
      </c>
      <c r="M92" s="18">
        <v>0</v>
      </c>
      <c r="N92" s="18">
        <v>0</v>
      </c>
      <c r="O92" s="18">
        <v>0</v>
      </c>
      <c r="P92" s="18">
        <v>0</v>
      </c>
      <c r="Q92" s="18">
        <v>0</v>
      </c>
      <c r="R92" s="18">
        <v>0</v>
      </c>
      <c r="S92" s="18">
        <v>0</v>
      </c>
      <c r="T92" s="18">
        <v>0</v>
      </c>
      <c r="U92" s="18">
        <v>0</v>
      </c>
      <c r="V92" s="18">
        <v>0</v>
      </c>
      <c r="W92" s="18">
        <v>0</v>
      </c>
      <c r="X92" s="18">
        <v>0</v>
      </c>
      <c r="Y92" s="18">
        <v>0</v>
      </c>
      <c r="Z92" s="18">
        <v>0</v>
      </c>
      <c r="AA92" s="18">
        <v>0</v>
      </c>
      <c r="AB92" s="18">
        <v>0</v>
      </c>
      <c r="AC92" s="18">
        <v>0</v>
      </c>
      <c r="AD92" s="18">
        <v>0</v>
      </c>
      <c r="AE92" s="18">
        <v>0</v>
      </c>
      <c r="AF92" s="18">
        <v>0</v>
      </c>
      <c r="AG92" s="18">
        <v>0</v>
      </c>
      <c r="AH92" s="18">
        <v>0</v>
      </c>
    </row>
    <row r="93" spans="1:34" ht="150" x14ac:dyDescent="0.25">
      <c r="A93" s="153"/>
      <c r="B93" s="146"/>
      <c r="C93" s="87">
        <v>90</v>
      </c>
      <c r="D93" s="83" t="s">
        <v>431</v>
      </c>
      <c r="E93" s="84" t="s">
        <v>226</v>
      </c>
      <c r="F93" s="97" t="s">
        <v>33</v>
      </c>
      <c r="G93" s="97" t="s">
        <v>112</v>
      </c>
      <c r="H93" s="97" t="s">
        <v>50</v>
      </c>
      <c r="I93" s="86">
        <v>15.36</v>
      </c>
      <c r="J93" s="124">
        <v>40</v>
      </c>
      <c r="K93" s="41">
        <f t="shared" si="2"/>
        <v>15</v>
      </c>
      <c r="L93" s="42" t="str">
        <f t="shared" si="3"/>
        <v>OK</v>
      </c>
      <c r="M93" s="18">
        <v>0</v>
      </c>
      <c r="N93" s="18">
        <v>0</v>
      </c>
      <c r="O93" s="18">
        <v>0</v>
      </c>
      <c r="P93" s="18">
        <v>0</v>
      </c>
      <c r="Q93" s="18">
        <v>0</v>
      </c>
      <c r="R93" s="18">
        <v>0</v>
      </c>
      <c r="S93" s="18">
        <v>0</v>
      </c>
      <c r="T93" s="18">
        <v>0</v>
      </c>
      <c r="U93" s="18">
        <v>0</v>
      </c>
      <c r="V93" s="18">
        <v>0</v>
      </c>
      <c r="W93" s="18">
        <v>0</v>
      </c>
      <c r="X93" s="18">
        <v>25</v>
      </c>
      <c r="Y93" s="18">
        <v>0</v>
      </c>
      <c r="Z93" s="18">
        <v>0</v>
      </c>
      <c r="AA93" s="18">
        <v>0</v>
      </c>
      <c r="AB93" s="18">
        <v>0</v>
      </c>
      <c r="AC93" s="18">
        <v>0</v>
      </c>
      <c r="AD93" s="18">
        <v>0</v>
      </c>
      <c r="AE93" s="18">
        <v>0</v>
      </c>
      <c r="AF93" s="18">
        <v>0</v>
      </c>
      <c r="AG93" s="18">
        <v>0</v>
      </c>
      <c r="AH93" s="18">
        <v>0</v>
      </c>
    </row>
    <row r="94" spans="1:34" ht="165" x14ac:dyDescent="0.25">
      <c r="A94" s="153"/>
      <c r="B94" s="147"/>
      <c r="C94" s="87">
        <v>91</v>
      </c>
      <c r="D94" s="98" t="s">
        <v>432</v>
      </c>
      <c r="E94" s="84" t="s">
        <v>227</v>
      </c>
      <c r="F94" s="97" t="s">
        <v>33</v>
      </c>
      <c r="G94" s="97" t="s">
        <v>112</v>
      </c>
      <c r="H94" s="97" t="s">
        <v>50</v>
      </c>
      <c r="I94" s="86">
        <v>24.69</v>
      </c>
      <c r="J94" s="124"/>
      <c r="K94" s="41">
        <f t="shared" si="2"/>
        <v>0</v>
      </c>
      <c r="L94" s="42" t="str">
        <f t="shared" si="3"/>
        <v>OK</v>
      </c>
      <c r="M94" s="18">
        <v>0</v>
      </c>
      <c r="N94" s="18">
        <v>0</v>
      </c>
      <c r="O94" s="18">
        <v>0</v>
      </c>
      <c r="P94" s="18">
        <v>0</v>
      </c>
      <c r="Q94" s="18">
        <v>0</v>
      </c>
      <c r="R94" s="18">
        <v>0</v>
      </c>
      <c r="S94" s="18">
        <v>0</v>
      </c>
      <c r="T94" s="18">
        <v>0</v>
      </c>
      <c r="U94" s="18">
        <v>0</v>
      </c>
      <c r="V94" s="18">
        <v>0</v>
      </c>
      <c r="W94" s="18">
        <v>0</v>
      </c>
      <c r="X94" s="18">
        <v>0</v>
      </c>
      <c r="Y94" s="18">
        <v>0</v>
      </c>
      <c r="Z94" s="18">
        <v>0</v>
      </c>
      <c r="AA94" s="18">
        <v>0</v>
      </c>
      <c r="AB94" s="18">
        <v>0</v>
      </c>
      <c r="AC94" s="18">
        <v>0</v>
      </c>
      <c r="AD94" s="18">
        <v>0</v>
      </c>
      <c r="AE94" s="18">
        <v>0</v>
      </c>
      <c r="AF94" s="18">
        <v>0</v>
      </c>
      <c r="AG94" s="18">
        <v>0</v>
      </c>
      <c r="AH94" s="18">
        <v>0</v>
      </c>
    </row>
    <row r="95" spans="1:34" ht="225" x14ac:dyDescent="0.25">
      <c r="A95" s="105" t="s">
        <v>272</v>
      </c>
      <c r="B95" s="76">
        <v>29</v>
      </c>
      <c r="C95" s="103">
        <v>92</v>
      </c>
      <c r="D95" s="77" t="s">
        <v>372</v>
      </c>
      <c r="E95" s="78" t="s">
        <v>228</v>
      </c>
      <c r="F95" s="104" t="s">
        <v>59</v>
      </c>
      <c r="G95" s="104" t="s">
        <v>111</v>
      </c>
      <c r="H95" s="104" t="s">
        <v>50</v>
      </c>
      <c r="I95" s="80">
        <v>129.19999999999999</v>
      </c>
      <c r="J95" s="124">
        <v>10</v>
      </c>
      <c r="K95" s="41">
        <f t="shared" si="2"/>
        <v>10</v>
      </c>
      <c r="L95" s="42" t="str">
        <f t="shared" si="3"/>
        <v>OK</v>
      </c>
      <c r="M95" s="18">
        <v>0</v>
      </c>
      <c r="N95" s="18">
        <v>0</v>
      </c>
      <c r="O95" s="18">
        <v>0</v>
      </c>
      <c r="P95" s="18">
        <v>0</v>
      </c>
      <c r="Q95" s="18">
        <v>0</v>
      </c>
      <c r="R95" s="18">
        <v>0</v>
      </c>
      <c r="S95" s="18">
        <v>0</v>
      </c>
      <c r="T95" s="18">
        <v>0</v>
      </c>
      <c r="U95" s="18">
        <v>0</v>
      </c>
      <c r="V95" s="18">
        <v>0</v>
      </c>
      <c r="W95" s="18">
        <v>0</v>
      </c>
      <c r="X95" s="18">
        <v>0</v>
      </c>
      <c r="Y95" s="18">
        <v>0</v>
      </c>
      <c r="Z95" s="18">
        <v>0</v>
      </c>
      <c r="AA95" s="18">
        <v>0</v>
      </c>
      <c r="AB95" s="18">
        <v>0</v>
      </c>
      <c r="AC95" s="18">
        <v>0</v>
      </c>
      <c r="AD95" s="18">
        <v>0</v>
      </c>
      <c r="AE95" s="18">
        <v>0</v>
      </c>
      <c r="AF95" s="18">
        <v>0</v>
      </c>
      <c r="AG95" s="18">
        <v>0</v>
      </c>
      <c r="AH95" s="18">
        <v>0</v>
      </c>
    </row>
    <row r="96" spans="1:34" ht="120" x14ac:dyDescent="0.25">
      <c r="A96" s="153" t="s">
        <v>277</v>
      </c>
      <c r="B96" s="145">
        <v>30</v>
      </c>
      <c r="C96" s="87">
        <v>93</v>
      </c>
      <c r="D96" s="83" t="s">
        <v>373</v>
      </c>
      <c r="E96" s="84" t="s">
        <v>229</v>
      </c>
      <c r="F96" s="85" t="s">
        <v>64</v>
      </c>
      <c r="G96" s="85" t="s">
        <v>113</v>
      </c>
      <c r="H96" s="85" t="s">
        <v>50</v>
      </c>
      <c r="I96" s="86">
        <v>2.97</v>
      </c>
      <c r="J96" s="124">
        <v>50</v>
      </c>
      <c r="K96" s="41">
        <f t="shared" si="2"/>
        <v>50</v>
      </c>
      <c r="L96" s="42" t="str">
        <f t="shared" si="3"/>
        <v>OK</v>
      </c>
      <c r="M96" s="18">
        <v>0</v>
      </c>
      <c r="N96" s="18">
        <v>0</v>
      </c>
      <c r="O96" s="18">
        <v>0</v>
      </c>
      <c r="P96" s="18">
        <v>0</v>
      </c>
      <c r="Q96" s="18">
        <v>0</v>
      </c>
      <c r="R96" s="18">
        <v>0</v>
      </c>
      <c r="S96" s="18">
        <v>0</v>
      </c>
      <c r="T96" s="18">
        <v>0</v>
      </c>
      <c r="U96" s="18">
        <v>0</v>
      </c>
      <c r="V96" s="18">
        <v>0</v>
      </c>
      <c r="W96" s="18">
        <v>0</v>
      </c>
      <c r="X96" s="18">
        <v>0</v>
      </c>
      <c r="Y96" s="18">
        <v>0</v>
      </c>
      <c r="Z96" s="18">
        <v>0</v>
      </c>
      <c r="AA96" s="18">
        <v>0</v>
      </c>
      <c r="AB96" s="18">
        <v>0</v>
      </c>
      <c r="AC96" s="18">
        <v>0</v>
      </c>
      <c r="AD96" s="18">
        <v>0</v>
      </c>
      <c r="AE96" s="18">
        <v>0</v>
      </c>
      <c r="AF96" s="18">
        <v>0</v>
      </c>
      <c r="AG96" s="18">
        <v>0</v>
      </c>
      <c r="AH96" s="18">
        <v>0</v>
      </c>
    </row>
    <row r="97" spans="1:34" ht="210" x14ac:dyDescent="0.25">
      <c r="A97" s="153"/>
      <c r="B97" s="147"/>
      <c r="C97" s="87">
        <v>94</v>
      </c>
      <c r="D97" s="83" t="s">
        <v>374</v>
      </c>
      <c r="E97" s="84" t="s">
        <v>230</v>
      </c>
      <c r="F97" s="85" t="s">
        <v>64</v>
      </c>
      <c r="G97" s="85" t="s">
        <v>44</v>
      </c>
      <c r="H97" s="85" t="s">
        <v>50</v>
      </c>
      <c r="I97" s="86">
        <v>1.56</v>
      </c>
      <c r="J97" s="124">
        <v>50</v>
      </c>
      <c r="K97" s="41">
        <f t="shared" si="2"/>
        <v>50</v>
      </c>
      <c r="L97" s="42" t="str">
        <f t="shared" si="3"/>
        <v>OK</v>
      </c>
      <c r="M97" s="18">
        <v>0</v>
      </c>
      <c r="N97" s="18">
        <v>0</v>
      </c>
      <c r="O97" s="18">
        <v>0</v>
      </c>
      <c r="P97" s="18">
        <v>0</v>
      </c>
      <c r="Q97" s="18">
        <v>0</v>
      </c>
      <c r="R97" s="18">
        <v>0</v>
      </c>
      <c r="S97" s="18">
        <v>0</v>
      </c>
      <c r="T97" s="18">
        <v>0</v>
      </c>
      <c r="U97" s="18">
        <v>0</v>
      </c>
      <c r="V97" s="18">
        <v>0</v>
      </c>
      <c r="W97" s="18">
        <v>0</v>
      </c>
      <c r="X97" s="18">
        <v>0</v>
      </c>
      <c r="Y97" s="18">
        <v>0</v>
      </c>
      <c r="Z97" s="18">
        <v>0</v>
      </c>
      <c r="AA97" s="18">
        <v>0</v>
      </c>
      <c r="AB97" s="18">
        <v>0</v>
      </c>
      <c r="AC97" s="18">
        <v>0</v>
      </c>
      <c r="AD97" s="18">
        <v>0</v>
      </c>
      <c r="AE97" s="18">
        <v>0</v>
      </c>
      <c r="AF97" s="18">
        <v>0</v>
      </c>
      <c r="AG97" s="18">
        <v>0</v>
      </c>
      <c r="AH97" s="18">
        <v>0</v>
      </c>
    </row>
    <row r="98" spans="1:34" ht="90" customHeight="1" x14ac:dyDescent="0.25">
      <c r="A98" s="152" t="s">
        <v>279</v>
      </c>
      <c r="B98" s="158">
        <v>31</v>
      </c>
      <c r="C98" s="103">
        <v>95</v>
      </c>
      <c r="D98" s="77" t="s">
        <v>375</v>
      </c>
      <c r="E98" s="78" t="s">
        <v>231</v>
      </c>
      <c r="F98" s="104" t="s">
        <v>30</v>
      </c>
      <c r="G98" s="104" t="s">
        <v>84</v>
      </c>
      <c r="H98" s="104" t="s">
        <v>50</v>
      </c>
      <c r="I98" s="80">
        <v>7.92</v>
      </c>
      <c r="J98" s="124">
        <v>30</v>
      </c>
      <c r="K98" s="41">
        <f t="shared" si="2"/>
        <v>30</v>
      </c>
      <c r="L98" s="42" t="str">
        <f t="shared" si="3"/>
        <v>OK</v>
      </c>
      <c r="M98" s="18">
        <v>0</v>
      </c>
      <c r="N98" s="18">
        <v>0</v>
      </c>
      <c r="O98" s="18">
        <v>0</v>
      </c>
      <c r="P98" s="18">
        <v>0</v>
      </c>
      <c r="Q98" s="18">
        <v>0</v>
      </c>
      <c r="R98" s="18">
        <v>0</v>
      </c>
      <c r="S98" s="18">
        <v>0</v>
      </c>
      <c r="T98" s="18">
        <v>0</v>
      </c>
      <c r="U98" s="18">
        <v>0</v>
      </c>
      <c r="V98" s="18">
        <v>0</v>
      </c>
      <c r="W98" s="18">
        <v>0</v>
      </c>
      <c r="X98" s="18">
        <v>0</v>
      </c>
      <c r="Y98" s="18">
        <v>0</v>
      </c>
      <c r="Z98" s="18">
        <v>0</v>
      </c>
      <c r="AA98" s="18">
        <v>0</v>
      </c>
      <c r="AB98" s="18">
        <v>0</v>
      </c>
      <c r="AC98" s="18">
        <v>0</v>
      </c>
      <c r="AD98" s="18">
        <v>0</v>
      </c>
      <c r="AE98" s="18">
        <v>0</v>
      </c>
      <c r="AF98" s="18">
        <v>0</v>
      </c>
      <c r="AG98" s="18">
        <v>0</v>
      </c>
      <c r="AH98" s="18">
        <v>0</v>
      </c>
    </row>
    <row r="99" spans="1:34" ht="30" x14ac:dyDescent="0.25">
      <c r="A99" s="152"/>
      <c r="B99" s="160"/>
      <c r="C99" s="76">
        <v>96</v>
      </c>
      <c r="D99" s="77" t="s">
        <v>376</v>
      </c>
      <c r="E99" s="78" t="s">
        <v>232</v>
      </c>
      <c r="F99" s="104" t="s">
        <v>30</v>
      </c>
      <c r="G99" s="104" t="s">
        <v>85</v>
      </c>
      <c r="H99" s="104" t="s">
        <v>50</v>
      </c>
      <c r="I99" s="80">
        <v>12.51</v>
      </c>
      <c r="J99" s="124">
        <v>30</v>
      </c>
      <c r="K99" s="41">
        <f t="shared" si="2"/>
        <v>30</v>
      </c>
      <c r="L99" s="42" t="str">
        <f t="shared" si="3"/>
        <v>OK</v>
      </c>
      <c r="M99" s="18">
        <v>0</v>
      </c>
      <c r="N99" s="18">
        <v>0</v>
      </c>
      <c r="O99" s="18">
        <v>0</v>
      </c>
      <c r="P99" s="18">
        <v>0</v>
      </c>
      <c r="Q99" s="18">
        <v>0</v>
      </c>
      <c r="R99" s="18">
        <v>0</v>
      </c>
      <c r="S99" s="18">
        <v>0</v>
      </c>
      <c r="T99" s="18">
        <v>0</v>
      </c>
      <c r="U99" s="18">
        <v>0</v>
      </c>
      <c r="V99" s="18">
        <v>0</v>
      </c>
      <c r="W99" s="18">
        <v>0</v>
      </c>
      <c r="X99" s="18">
        <v>0</v>
      </c>
      <c r="Y99" s="18">
        <v>0</v>
      </c>
      <c r="Z99" s="18">
        <v>0</v>
      </c>
      <c r="AA99" s="18">
        <v>0</v>
      </c>
      <c r="AB99" s="18">
        <v>0</v>
      </c>
      <c r="AC99" s="18">
        <v>0</v>
      </c>
      <c r="AD99" s="18">
        <v>0</v>
      </c>
      <c r="AE99" s="18">
        <v>0</v>
      </c>
      <c r="AF99" s="18">
        <v>0</v>
      </c>
      <c r="AG99" s="18">
        <v>0</v>
      </c>
      <c r="AH99" s="18">
        <v>0</v>
      </c>
    </row>
    <row r="100" spans="1:34" ht="30" x14ac:dyDescent="0.25">
      <c r="A100" s="153" t="s">
        <v>279</v>
      </c>
      <c r="B100" s="145">
        <v>32</v>
      </c>
      <c r="C100" s="87">
        <v>97</v>
      </c>
      <c r="D100" s="100" t="s">
        <v>377</v>
      </c>
      <c r="E100" s="84" t="s">
        <v>233</v>
      </c>
      <c r="F100" s="97" t="s">
        <v>60</v>
      </c>
      <c r="G100" s="97" t="s">
        <v>99</v>
      </c>
      <c r="H100" s="97" t="s">
        <v>51</v>
      </c>
      <c r="I100" s="86">
        <v>27.01</v>
      </c>
      <c r="J100" s="124"/>
      <c r="K100" s="41">
        <f t="shared" si="2"/>
        <v>0</v>
      </c>
      <c r="L100" s="42" t="str">
        <f t="shared" si="3"/>
        <v>OK</v>
      </c>
      <c r="M100" s="18">
        <v>0</v>
      </c>
      <c r="N100" s="18">
        <v>0</v>
      </c>
      <c r="O100" s="18">
        <v>0</v>
      </c>
      <c r="P100" s="18">
        <v>0</v>
      </c>
      <c r="Q100" s="18">
        <v>0</v>
      </c>
      <c r="R100" s="18">
        <v>0</v>
      </c>
      <c r="S100" s="18">
        <v>0</v>
      </c>
      <c r="T100" s="18">
        <v>0</v>
      </c>
      <c r="U100" s="18">
        <v>0</v>
      </c>
      <c r="V100" s="18">
        <v>0</v>
      </c>
      <c r="W100" s="18">
        <v>0</v>
      </c>
      <c r="X100" s="18">
        <v>0</v>
      </c>
      <c r="Y100" s="18">
        <v>0</v>
      </c>
      <c r="Z100" s="18">
        <v>0</v>
      </c>
      <c r="AA100" s="18">
        <v>0</v>
      </c>
      <c r="AB100" s="18">
        <v>0</v>
      </c>
      <c r="AC100" s="18">
        <v>0</v>
      </c>
      <c r="AD100" s="18">
        <v>0</v>
      </c>
      <c r="AE100" s="18">
        <v>0</v>
      </c>
      <c r="AF100" s="18">
        <v>0</v>
      </c>
      <c r="AG100" s="18">
        <v>0</v>
      </c>
      <c r="AH100" s="18">
        <v>0</v>
      </c>
    </row>
    <row r="101" spans="1:34" x14ac:dyDescent="0.25">
      <c r="A101" s="153"/>
      <c r="B101" s="146"/>
      <c r="C101" s="82">
        <v>98</v>
      </c>
      <c r="D101" s="83" t="s">
        <v>378</v>
      </c>
      <c r="E101" s="84" t="s">
        <v>234</v>
      </c>
      <c r="F101" s="97" t="s">
        <v>60</v>
      </c>
      <c r="G101" s="97" t="s">
        <v>114</v>
      </c>
      <c r="H101" s="97" t="s">
        <v>51</v>
      </c>
      <c r="I101" s="86">
        <v>45.44</v>
      </c>
      <c r="J101" s="124">
        <v>5</v>
      </c>
      <c r="K101" s="41">
        <f t="shared" si="2"/>
        <v>5</v>
      </c>
      <c r="L101" s="42" t="str">
        <f t="shared" si="3"/>
        <v>OK</v>
      </c>
      <c r="M101" s="18">
        <v>0</v>
      </c>
      <c r="N101" s="18">
        <v>0</v>
      </c>
      <c r="O101" s="18">
        <v>0</v>
      </c>
      <c r="P101" s="18">
        <v>0</v>
      </c>
      <c r="Q101" s="18">
        <v>0</v>
      </c>
      <c r="R101" s="18">
        <v>0</v>
      </c>
      <c r="S101" s="18">
        <v>0</v>
      </c>
      <c r="T101" s="18">
        <v>0</v>
      </c>
      <c r="U101" s="18">
        <v>0</v>
      </c>
      <c r="V101" s="18">
        <v>0</v>
      </c>
      <c r="W101" s="18">
        <v>0</v>
      </c>
      <c r="X101" s="18">
        <v>0</v>
      </c>
      <c r="Y101" s="18">
        <v>0</v>
      </c>
      <c r="Z101" s="18">
        <v>0</v>
      </c>
      <c r="AA101" s="18">
        <v>0</v>
      </c>
      <c r="AB101" s="18">
        <v>0</v>
      </c>
      <c r="AC101" s="18">
        <v>0</v>
      </c>
      <c r="AD101" s="18">
        <v>0</v>
      </c>
      <c r="AE101" s="18">
        <v>0</v>
      </c>
      <c r="AF101" s="18">
        <v>0</v>
      </c>
      <c r="AG101" s="18">
        <v>0</v>
      </c>
      <c r="AH101" s="18">
        <v>0</v>
      </c>
    </row>
    <row r="102" spans="1:34" x14ac:dyDescent="0.25">
      <c r="A102" s="153"/>
      <c r="B102" s="146"/>
      <c r="C102" s="87">
        <v>99</v>
      </c>
      <c r="D102" s="83" t="s">
        <v>379</v>
      </c>
      <c r="E102" s="84" t="s">
        <v>235</v>
      </c>
      <c r="F102" s="97" t="s">
        <v>30</v>
      </c>
      <c r="G102" s="97" t="s">
        <v>114</v>
      </c>
      <c r="H102" s="97" t="s">
        <v>51</v>
      </c>
      <c r="I102" s="86">
        <v>89</v>
      </c>
      <c r="J102" s="124">
        <v>5</v>
      </c>
      <c r="K102" s="41">
        <f t="shared" si="2"/>
        <v>5</v>
      </c>
      <c r="L102" s="42" t="str">
        <f t="shared" si="3"/>
        <v>OK</v>
      </c>
      <c r="M102" s="18">
        <v>0</v>
      </c>
      <c r="N102" s="18">
        <v>0</v>
      </c>
      <c r="O102" s="18">
        <v>0</v>
      </c>
      <c r="P102" s="18">
        <v>0</v>
      </c>
      <c r="Q102" s="18">
        <v>0</v>
      </c>
      <c r="R102" s="18">
        <v>0</v>
      </c>
      <c r="S102" s="18">
        <v>0</v>
      </c>
      <c r="T102" s="18">
        <v>0</v>
      </c>
      <c r="U102" s="18">
        <v>0</v>
      </c>
      <c r="V102" s="18">
        <v>0</v>
      </c>
      <c r="W102" s="18">
        <v>0</v>
      </c>
      <c r="X102" s="18">
        <v>0</v>
      </c>
      <c r="Y102" s="18">
        <v>0</v>
      </c>
      <c r="Z102" s="18">
        <v>0</v>
      </c>
      <c r="AA102" s="18">
        <v>0</v>
      </c>
      <c r="AB102" s="18">
        <v>0</v>
      </c>
      <c r="AC102" s="18">
        <v>0</v>
      </c>
      <c r="AD102" s="18">
        <v>0</v>
      </c>
      <c r="AE102" s="18">
        <v>0</v>
      </c>
      <c r="AF102" s="18">
        <v>0</v>
      </c>
      <c r="AG102" s="18">
        <v>0</v>
      </c>
      <c r="AH102" s="18">
        <v>0</v>
      </c>
    </row>
    <row r="103" spans="1:34" ht="30" x14ac:dyDescent="0.25">
      <c r="A103" s="153"/>
      <c r="B103" s="146"/>
      <c r="C103" s="87">
        <v>100</v>
      </c>
      <c r="D103" s="98" t="s">
        <v>380</v>
      </c>
      <c r="E103" s="84" t="s">
        <v>236</v>
      </c>
      <c r="F103" s="97" t="s">
        <v>30</v>
      </c>
      <c r="G103" s="97" t="s">
        <v>115</v>
      </c>
      <c r="H103" s="97" t="s">
        <v>51</v>
      </c>
      <c r="I103" s="86">
        <v>62.39</v>
      </c>
      <c r="J103" s="124">
        <v>5</v>
      </c>
      <c r="K103" s="41">
        <f t="shared" si="2"/>
        <v>5</v>
      </c>
      <c r="L103" s="42" t="str">
        <f t="shared" si="3"/>
        <v>OK</v>
      </c>
      <c r="M103" s="18">
        <v>0</v>
      </c>
      <c r="N103" s="18">
        <v>0</v>
      </c>
      <c r="O103" s="18">
        <v>0</v>
      </c>
      <c r="P103" s="18">
        <v>0</v>
      </c>
      <c r="Q103" s="18">
        <v>0</v>
      </c>
      <c r="R103" s="18">
        <v>0</v>
      </c>
      <c r="S103" s="18">
        <v>0</v>
      </c>
      <c r="T103" s="18">
        <v>0</v>
      </c>
      <c r="U103" s="18">
        <v>0</v>
      </c>
      <c r="V103" s="18">
        <v>0</v>
      </c>
      <c r="W103" s="18">
        <v>0</v>
      </c>
      <c r="X103" s="18">
        <v>0</v>
      </c>
      <c r="Y103" s="18">
        <v>0</v>
      </c>
      <c r="Z103" s="18">
        <v>0</v>
      </c>
      <c r="AA103" s="18">
        <v>0</v>
      </c>
      <c r="AB103" s="18">
        <v>0</v>
      </c>
      <c r="AC103" s="18">
        <v>0</v>
      </c>
      <c r="AD103" s="18">
        <v>0</v>
      </c>
      <c r="AE103" s="18">
        <v>0</v>
      </c>
      <c r="AF103" s="18">
        <v>0</v>
      </c>
      <c r="AG103" s="18">
        <v>0</v>
      </c>
      <c r="AH103" s="18">
        <v>0</v>
      </c>
    </row>
    <row r="104" spans="1:34" x14ac:dyDescent="0.25">
      <c r="A104" s="153"/>
      <c r="B104" s="147"/>
      <c r="C104" s="82">
        <v>101</v>
      </c>
      <c r="D104" s="98" t="s">
        <v>381</v>
      </c>
      <c r="E104" s="84" t="s">
        <v>237</v>
      </c>
      <c r="F104" s="97" t="s">
        <v>60</v>
      </c>
      <c r="G104" s="97" t="s">
        <v>116</v>
      </c>
      <c r="H104" s="97" t="s">
        <v>51</v>
      </c>
      <c r="I104" s="86">
        <v>3.02</v>
      </c>
      <c r="J104" s="124">
        <v>12</v>
      </c>
      <c r="K104" s="41">
        <f t="shared" si="2"/>
        <v>12</v>
      </c>
      <c r="L104" s="42" t="str">
        <f t="shared" si="3"/>
        <v>OK</v>
      </c>
      <c r="M104" s="18">
        <v>0</v>
      </c>
      <c r="N104" s="18">
        <v>0</v>
      </c>
      <c r="O104" s="18">
        <v>0</v>
      </c>
      <c r="P104" s="18">
        <v>0</v>
      </c>
      <c r="Q104" s="18">
        <v>0</v>
      </c>
      <c r="R104" s="18">
        <v>0</v>
      </c>
      <c r="S104" s="18">
        <v>0</v>
      </c>
      <c r="T104" s="18">
        <v>0</v>
      </c>
      <c r="U104" s="18">
        <v>0</v>
      </c>
      <c r="V104" s="18">
        <v>0</v>
      </c>
      <c r="W104" s="18">
        <v>0</v>
      </c>
      <c r="X104" s="18">
        <v>0</v>
      </c>
      <c r="Y104" s="18">
        <v>0</v>
      </c>
      <c r="Z104" s="18">
        <v>0</v>
      </c>
      <c r="AA104" s="18">
        <v>0</v>
      </c>
      <c r="AB104" s="18">
        <v>0</v>
      </c>
      <c r="AC104" s="18">
        <v>0</v>
      </c>
      <c r="AD104" s="18">
        <v>0</v>
      </c>
      <c r="AE104" s="18">
        <v>0</v>
      </c>
      <c r="AF104" s="18">
        <v>0</v>
      </c>
      <c r="AG104" s="18">
        <v>0</v>
      </c>
      <c r="AH104" s="18">
        <v>0</v>
      </c>
    </row>
    <row r="105" spans="1:34" ht="75" x14ac:dyDescent="0.25">
      <c r="A105" s="72" t="s">
        <v>278</v>
      </c>
      <c r="B105" s="76">
        <v>33</v>
      </c>
      <c r="C105" s="76">
        <v>102</v>
      </c>
      <c r="D105" s="106" t="s">
        <v>382</v>
      </c>
      <c r="E105" s="78" t="s">
        <v>238</v>
      </c>
      <c r="F105" s="104" t="s">
        <v>66</v>
      </c>
      <c r="G105" s="104" t="s">
        <v>117</v>
      </c>
      <c r="H105" s="104" t="s">
        <v>118</v>
      </c>
      <c r="I105" s="80">
        <v>205.12</v>
      </c>
      <c r="J105" s="124"/>
      <c r="K105" s="41">
        <f t="shared" si="2"/>
        <v>0</v>
      </c>
      <c r="L105" s="42" t="str">
        <f t="shared" si="3"/>
        <v>OK</v>
      </c>
      <c r="M105" s="18">
        <v>0</v>
      </c>
      <c r="N105" s="18">
        <v>0</v>
      </c>
      <c r="O105" s="18">
        <v>0</v>
      </c>
      <c r="P105" s="18">
        <v>0</v>
      </c>
      <c r="Q105" s="18">
        <v>0</v>
      </c>
      <c r="R105" s="18">
        <v>0</v>
      </c>
      <c r="S105" s="18">
        <v>0</v>
      </c>
      <c r="T105" s="18">
        <v>0</v>
      </c>
      <c r="U105" s="18">
        <v>0</v>
      </c>
      <c r="V105" s="18">
        <v>0</v>
      </c>
      <c r="W105" s="18">
        <v>0</v>
      </c>
      <c r="X105" s="18">
        <v>0</v>
      </c>
      <c r="Y105" s="18">
        <v>0</v>
      </c>
      <c r="Z105" s="18">
        <v>0</v>
      </c>
      <c r="AA105" s="18">
        <v>0</v>
      </c>
      <c r="AB105" s="18">
        <v>0</v>
      </c>
      <c r="AC105" s="18">
        <v>0</v>
      </c>
      <c r="AD105" s="18">
        <v>0</v>
      </c>
      <c r="AE105" s="18">
        <v>0</v>
      </c>
      <c r="AF105" s="18">
        <v>0</v>
      </c>
      <c r="AG105" s="18">
        <v>0</v>
      </c>
      <c r="AH105" s="18">
        <v>0</v>
      </c>
    </row>
    <row r="106" spans="1:34" ht="75" x14ac:dyDescent="0.25">
      <c r="A106" s="153" t="s">
        <v>281</v>
      </c>
      <c r="B106" s="145">
        <v>34</v>
      </c>
      <c r="C106" s="87">
        <v>103</v>
      </c>
      <c r="D106" s="98" t="s">
        <v>383</v>
      </c>
      <c r="E106" s="84" t="s">
        <v>239</v>
      </c>
      <c r="F106" s="97" t="s">
        <v>30</v>
      </c>
      <c r="G106" s="97" t="s">
        <v>119</v>
      </c>
      <c r="H106" s="97" t="s">
        <v>51</v>
      </c>
      <c r="I106" s="86">
        <v>23.5</v>
      </c>
      <c r="J106" s="124">
        <v>2</v>
      </c>
      <c r="K106" s="41">
        <f t="shared" si="2"/>
        <v>2</v>
      </c>
      <c r="L106" s="42" t="str">
        <f t="shared" si="3"/>
        <v>OK</v>
      </c>
      <c r="M106" s="18">
        <v>0</v>
      </c>
      <c r="N106" s="18">
        <v>0</v>
      </c>
      <c r="O106" s="18">
        <v>0</v>
      </c>
      <c r="P106" s="18">
        <v>0</v>
      </c>
      <c r="Q106" s="18">
        <v>0</v>
      </c>
      <c r="R106" s="18">
        <v>0</v>
      </c>
      <c r="S106" s="18">
        <v>0</v>
      </c>
      <c r="T106" s="18">
        <v>0</v>
      </c>
      <c r="U106" s="18">
        <v>0</v>
      </c>
      <c r="V106" s="18">
        <v>0</v>
      </c>
      <c r="W106" s="18">
        <v>0</v>
      </c>
      <c r="X106" s="18">
        <v>0</v>
      </c>
      <c r="Y106" s="18">
        <v>0</v>
      </c>
      <c r="Z106" s="18">
        <v>0</v>
      </c>
      <c r="AA106" s="18">
        <v>0</v>
      </c>
      <c r="AB106" s="18">
        <v>0</v>
      </c>
      <c r="AC106" s="18">
        <v>0</v>
      </c>
      <c r="AD106" s="18">
        <v>0</v>
      </c>
      <c r="AE106" s="18">
        <v>0</v>
      </c>
      <c r="AF106" s="18">
        <v>0</v>
      </c>
      <c r="AG106" s="18">
        <v>0</v>
      </c>
      <c r="AH106" s="18">
        <v>0</v>
      </c>
    </row>
    <row r="107" spans="1:34" ht="60" x14ac:dyDescent="0.25">
      <c r="A107" s="153"/>
      <c r="B107" s="147"/>
      <c r="C107" s="82">
        <v>104</v>
      </c>
      <c r="D107" s="98" t="s">
        <v>384</v>
      </c>
      <c r="E107" s="84" t="s">
        <v>240</v>
      </c>
      <c r="F107" s="97" t="s">
        <v>30</v>
      </c>
      <c r="G107" s="97" t="s">
        <v>98</v>
      </c>
      <c r="H107" s="97" t="s">
        <v>51</v>
      </c>
      <c r="I107" s="86">
        <v>55.970999999999997</v>
      </c>
      <c r="J107" s="124"/>
      <c r="K107" s="41">
        <f t="shared" si="2"/>
        <v>0</v>
      </c>
      <c r="L107" s="42" t="str">
        <f t="shared" si="3"/>
        <v>OK</v>
      </c>
      <c r="M107" s="18">
        <v>0</v>
      </c>
      <c r="N107" s="18">
        <v>0</v>
      </c>
      <c r="O107" s="18">
        <v>0</v>
      </c>
      <c r="P107" s="18">
        <v>0</v>
      </c>
      <c r="Q107" s="18">
        <v>0</v>
      </c>
      <c r="R107" s="18">
        <v>0</v>
      </c>
      <c r="S107" s="18">
        <v>0</v>
      </c>
      <c r="T107" s="18">
        <v>0</v>
      </c>
      <c r="U107" s="18">
        <v>0</v>
      </c>
      <c r="V107" s="18">
        <v>0</v>
      </c>
      <c r="W107" s="18">
        <v>0</v>
      </c>
      <c r="X107" s="18">
        <v>0</v>
      </c>
      <c r="Y107" s="18">
        <v>0</v>
      </c>
      <c r="Z107" s="18">
        <v>0</v>
      </c>
      <c r="AA107" s="18">
        <v>0</v>
      </c>
      <c r="AB107" s="18">
        <v>0</v>
      </c>
      <c r="AC107" s="18">
        <v>0</v>
      </c>
      <c r="AD107" s="18">
        <v>0</v>
      </c>
      <c r="AE107" s="18">
        <v>0</v>
      </c>
      <c r="AF107" s="18">
        <v>0</v>
      </c>
      <c r="AG107" s="18">
        <v>0</v>
      </c>
      <c r="AH107" s="18">
        <v>0</v>
      </c>
    </row>
    <row r="108" spans="1:34" ht="90" x14ac:dyDescent="0.25">
      <c r="A108" s="72" t="s">
        <v>283</v>
      </c>
      <c r="B108" s="76">
        <v>35</v>
      </c>
      <c r="C108" s="76">
        <v>105</v>
      </c>
      <c r="D108" s="106" t="s">
        <v>385</v>
      </c>
      <c r="E108" s="78" t="s">
        <v>241</v>
      </c>
      <c r="F108" s="104" t="s">
        <v>30</v>
      </c>
      <c r="G108" s="104" t="s">
        <v>119</v>
      </c>
      <c r="H108" s="104" t="s">
        <v>51</v>
      </c>
      <c r="I108" s="80">
        <v>65</v>
      </c>
      <c r="J108" s="124">
        <v>53</v>
      </c>
      <c r="K108" s="41">
        <f t="shared" si="2"/>
        <v>53</v>
      </c>
      <c r="L108" s="42" t="str">
        <f t="shared" si="3"/>
        <v>OK</v>
      </c>
      <c r="M108" s="18">
        <v>0</v>
      </c>
      <c r="N108" s="18">
        <v>0</v>
      </c>
      <c r="O108" s="18">
        <v>0</v>
      </c>
      <c r="P108" s="18">
        <v>0</v>
      </c>
      <c r="Q108" s="18">
        <v>0</v>
      </c>
      <c r="R108" s="18">
        <v>0</v>
      </c>
      <c r="S108" s="18">
        <v>0</v>
      </c>
      <c r="T108" s="18">
        <v>0</v>
      </c>
      <c r="U108" s="18">
        <v>0</v>
      </c>
      <c r="V108" s="18">
        <v>0</v>
      </c>
      <c r="W108" s="18">
        <v>0</v>
      </c>
      <c r="X108" s="18">
        <v>0</v>
      </c>
      <c r="Y108" s="18">
        <v>0</v>
      </c>
      <c r="Z108" s="18">
        <v>0</v>
      </c>
      <c r="AA108" s="18">
        <v>0</v>
      </c>
      <c r="AB108" s="18">
        <v>0</v>
      </c>
      <c r="AC108" s="18">
        <v>0</v>
      </c>
      <c r="AD108" s="18">
        <v>0</v>
      </c>
      <c r="AE108" s="18">
        <v>0</v>
      </c>
      <c r="AF108" s="18">
        <v>0</v>
      </c>
      <c r="AG108" s="18">
        <v>0</v>
      </c>
      <c r="AH108" s="18">
        <v>0</v>
      </c>
    </row>
    <row r="109" spans="1:34" ht="30" x14ac:dyDescent="0.25">
      <c r="A109" s="153" t="s">
        <v>285</v>
      </c>
      <c r="B109" s="145">
        <v>36</v>
      </c>
      <c r="C109" s="87">
        <v>106</v>
      </c>
      <c r="D109" s="98" t="s">
        <v>386</v>
      </c>
      <c r="E109" s="84" t="s">
        <v>242</v>
      </c>
      <c r="F109" s="97" t="s">
        <v>58</v>
      </c>
      <c r="G109" s="97" t="s">
        <v>120</v>
      </c>
      <c r="H109" s="97" t="s">
        <v>51</v>
      </c>
      <c r="I109" s="86">
        <v>5.86</v>
      </c>
      <c r="J109" s="124">
        <v>30</v>
      </c>
      <c r="K109" s="41">
        <f t="shared" si="2"/>
        <v>30</v>
      </c>
      <c r="L109" s="42" t="str">
        <f t="shared" si="3"/>
        <v>OK</v>
      </c>
      <c r="M109" s="18">
        <v>0</v>
      </c>
      <c r="N109" s="18">
        <v>0</v>
      </c>
      <c r="O109" s="18">
        <v>0</v>
      </c>
      <c r="P109" s="18">
        <v>0</v>
      </c>
      <c r="Q109" s="18">
        <v>0</v>
      </c>
      <c r="R109" s="18">
        <v>0</v>
      </c>
      <c r="S109" s="18">
        <v>0</v>
      </c>
      <c r="T109" s="18">
        <v>0</v>
      </c>
      <c r="U109" s="18">
        <v>0</v>
      </c>
      <c r="V109" s="18">
        <v>0</v>
      </c>
      <c r="W109" s="18">
        <v>0</v>
      </c>
      <c r="X109" s="18">
        <v>0</v>
      </c>
      <c r="Y109" s="18">
        <v>0</v>
      </c>
      <c r="Z109" s="18">
        <v>0</v>
      </c>
      <c r="AA109" s="18">
        <v>0</v>
      </c>
      <c r="AB109" s="18">
        <v>0</v>
      </c>
      <c r="AC109" s="18">
        <v>0</v>
      </c>
      <c r="AD109" s="18">
        <v>0</v>
      </c>
      <c r="AE109" s="18">
        <v>0</v>
      </c>
      <c r="AF109" s="18">
        <v>0</v>
      </c>
      <c r="AG109" s="18">
        <v>0</v>
      </c>
      <c r="AH109" s="18">
        <v>0</v>
      </c>
    </row>
    <row r="110" spans="1:34" ht="30" x14ac:dyDescent="0.25">
      <c r="A110" s="153"/>
      <c r="B110" s="146"/>
      <c r="C110" s="82">
        <v>107</v>
      </c>
      <c r="D110" s="100" t="s">
        <v>387</v>
      </c>
      <c r="E110" s="84" t="s">
        <v>243</v>
      </c>
      <c r="F110" s="97" t="s">
        <v>60</v>
      </c>
      <c r="G110" s="97" t="s">
        <v>121</v>
      </c>
      <c r="H110" s="97" t="s">
        <v>51</v>
      </c>
      <c r="I110" s="86">
        <v>3.08</v>
      </c>
      <c r="J110" s="124">
        <v>50</v>
      </c>
      <c r="K110" s="41">
        <f t="shared" si="2"/>
        <v>50</v>
      </c>
      <c r="L110" s="42" t="str">
        <f t="shared" si="3"/>
        <v>OK</v>
      </c>
      <c r="M110" s="18">
        <v>0</v>
      </c>
      <c r="N110" s="18">
        <v>0</v>
      </c>
      <c r="O110" s="18">
        <v>0</v>
      </c>
      <c r="P110" s="18">
        <v>0</v>
      </c>
      <c r="Q110" s="18">
        <v>0</v>
      </c>
      <c r="R110" s="18">
        <v>0</v>
      </c>
      <c r="S110" s="18">
        <v>0</v>
      </c>
      <c r="T110" s="18">
        <v>0</v>
      </c>
      <c r="U110" s="18">
        <v>0</v>
      </c>
      <c r="V110" s="18">
        <v>0</v>
      </c>
      <c r="W110" s="18">
        <v>0</v>
      </c>
      <c r="X110" s="18">
        <v>0</v>
      </c>
      <c r="Y110" s="18">
        <v>0</v>
      </c>
      <c r="Z110" s="18">
        <v>0</v>
      </c>
      <c r="AA110" s="18">
        <v>0</v>
      </c>
      <c r="AB110" s="18">
        <v>0</v>
      </c>
      <c r="AC110" s="18">
        <v>0</v>
      </c>
      <c r="AD110" s="18">
        <v>0</v>
      </c>
      <c r="AE110" s="18">
        <v>0</v>
      </c>
      <c r="AF110" s="18">
        <v>0</v>
      </c>
      <c r="AG110" s="18">
        <v>0</v>
      </c>
      <c r="AH110" s="18">
        <v>0</v>
      </c>
    </row>
    <row r="111" spans="1:34" ht="60" x14ac:dyDescent="0.25">
      <c r="A111" s="153"/>
      <c r="B111" s="146"/>
      <c r="C111" s="87">
        <v>108</v>
      </c>
      <c r="D111" s="98" t="s">
        <v>388</v>
      </c>
      <c r="E111" s="84" t="s">
        <v>244</v>
      </c>
      <c r="F111" s="97" t="s">
        <v>60</v>
      </c>
      <c r="G111" s="97" t="s">
        <v>122</v>
      </c>
      <c r="H111" s="97" t="s">
        <v>51</v>
      </c>
      <c r="I111" s="86">
        <v>7.49</v>
      </c>
      <c r="J111" s="124">
        <v>5</v>
      </c>
      <c r="K111" s="41">
        <f t="shared" si="2"/>
        <v>5</v>
      </c>
      <c r="L111" s="42" t="str">
        <f t="shared" si="3"/>
        <v>OK</v>
      </c>
      <c r="M111" s="18">
        <v>0</v>
      </c>
      <c r="N111" s="18">
        <v>0</v>
      </c>
      <c r="O111" s="18">
        <v>0</v>
      </c>
      <c r="P111" s="18">
        <v>0</v>
      </c>
      <c r="Q111" s="18">
        <v>0</v>
      </c>
      <c r="R111" s="18">
        <v>0</v>
      </c>
      <c r="S111" s="18">
        <v>0</v>
      </c>
      <c r="T111" s="18">
        <v>0</v>
      </c>
      <c r="U111" s="18">
        <v>0</v>
      </c>
      <c r="V111" s="18">
        <v>0</v>
      </c>
      <c r="W111" s="18">
        <v>0</v>
      </c>
      <c r="X111" s="18">
        <v>0</v>
      </c>
      <c r="Y111" s="18">
        <v>0</v>
      </c>
      <c r="Z111" s="18">
        <v>0</v>
      </c>
      <c r="AA111" s="18">
        <v>0</v>
      </c>
      <c r="AB111" s="18">
        <v>0</v>
      </c>
      <c r="AC111" s="18">
        <v>0</v>
      </c>
      <c r="AD111" s="18">
        <v>0</v>
      </c>
      <c r="AE111" s="18">
        <v>0</v>
      </c>
      <c r="AF111" s="18">
        <v>0</v>
      </c>
      <c r="AG111" s="18">
        <v>0</v>
      </c>
      <c r="AH111" s="18">
        <v>0</v>
      </c>
    </row>
    <row r="112" spans="1:34" ht="120" x14ac:dyDescent="0.25">
      <c r="A112" s="153"/>
      <c r="B112" s="147"/>
      <c r="C112" s="87">
        <v>109</v>
      </c>
      <c r="D112" s="83" t="s">
        <v>389</v>
      </c>
      <c r="E112" s="84" t="s">
        <v>245</v>
      </c>
      <c r="F112" s="85" t="s">
        <v>33</v>
      </c>
      <c r="G112" s="85" t="s">
        <v>123</v>
      </c>
      <c r="H112" s="85" t="s">
        <v>50</v>
      </c>
      <c r="I112" s="86">
        <v>2.2400000000000002</v>
      </c>
      <c r="J112" s="124">
        <v>200</v>
      </c>
      <c r="K112" s="41">
        <f t="shared" si="2"/>
        <v>200</v>
      </c>
      <c r="L112" s="42" t="str">
        <f t="shared" si="3"/>
        <v>OK</v>
      </c>
      <c r="M112" s="18">
        <v>0</v>
      </c>
      <c r="N112" s="18">
        <v>0</v>
      </c>
      <c r="O112" s="18">
        <v>0</v>
      </c>
      <c r="P112" s="18">
        <v>0</v>
      </c>
      <c r="Q112" s="18">
        <v>0</v>
      </c>
      <c r="R112" s="18">
        <v>0</v>
      </c>
      <c r="S112" s="18">
        <v>0</v>
      </c>
      <c r="T112" s="18">
        <v>0</v>
      </c>
      <c r="U112" s="18">
        <v>0</v>
      </c>
      <c r="V112" s="18">
        <v>0</v>
      </c>
      <c r="W112" s="18">
        <v>0</v>
      </c>
      <c r="X112" s="18">
        <v>0</v>
      </c>
      <c r="Y112" s="18">
        <v>0</v>
      </c>
      <c r="Z112" s="18">
        <v>0</v>
      </c>
      <c r="AA112" s="18">
        <v>0</v>
      </c>
      <c r="AB112" s="18">
        <v>0</v>
      </c>
      <c r="AC112" s="18">
        <v>0</v>
      </c>
      <c r="AD112" s="18">
        <v>0</v>
      </c>
      <c r="AE112" s="18">
        <v>0</v>
      </c>
      <c r="AF112" s="18">
        <v>0</v>
      </c>
      <c r="AG112" s="18">
        <v>0</v>
      </c>
      <c r="AH112" s="18">
        <v>0</v>
      </c>
    </row>
    <row r="113" spans="1:34" ht="60" x14ac:dyDescent="0.25">
      <c r="A113" s="152" t="s">
        <v>279</v>
      </c>
      <c r="B113" s="158">
        <v>41</v>
      </c>
      <c r="C113" s="76">
        <v>110</v>
      </c>
      <c r="D113" s="106" t="s">
        <v>390</v>
      </c>
      <c r="E113" s="78" t="s">
        <v>246</v>
      </c>
      <c r="F113" s="104" t="s">
        <v>60</v>
      </c>
      <c r="G113" s="104" t="s">
        <v>124</v>
      </c>
      <c r="H113" s="104" t="s">
        <v>51</v>
      </c>
      <c r="I113" s="80">
        <v>19</v>
      </c>
      <c r="J113" s="124">
        <v>20</v>
      </c>
      <c r="K113" s="41">
        <f t="shared" si="2"/>
        <v>20</v>
      </c>
      <c r="L113" s="42" t="str">
        <f t="shared" si="3"/>
        <v>OK</v>
      </c>
      <c r="M113" s="18">
        <v>0</v>
      </c>
      <c r="N113" s="18">
        <v>0</v>
      </c>
      <c r="O113" s="18">
        <v>0</v>
      </c>
      <c r="P113" s="18">
        <v>0</v>
      </c>
      <c r="Q113" s="18">
        <v>0</v>
      </c>
      <c r="R113" s="18">
        <v>0</v>
      </c>
      <c r="S113" s="18">
        <v>0</v>
      </c>
      <c r="T113" s="18">
        <v>0</v>
      </c>
      <c r="U113" s="18">
        <v>0</v>
      </c>
      <c r="V113" s="18">
        <v>0</v>
      </c>
      <c r="W113" s="18">
        <v>0</v>
      </c>
      <c r="X113" s="18">
        <v>0</v>
      </c>
      <c r="Y113" s="18">
        <v>0</v>
      </c>
      <c r="Z113" s="18">
        <v>0</v>
      </c>
      <c r="AA113" s="18">
        <v>0</v>
      </c>
      <c r="AB113" s="18">
        <v>0</v>
      </c>
      <c r="AC113" s="18">
        <v>0</v>
      </c>
      <c r="AD113" s="18">
        <v>0</v>
      </c>
      <c r="AE113" s="18">
        <v>0</v>
      </c>
      <c r="AF113" s="18">
        <v>0</v>
      </c>
      <c r="AG113" s="18">
        <v>0</v>
      </c>
      <c r="AH113" s="18">
        <v>0</v>
      </c>
    </row>
    <row r="114" spans="1:34" ht="45" x14ac:dyDescent="0.25">
      <c r="A114" s="152"/>
      <c r="B114" s="159"/>
      <c r="C114" s="103">
        <v>111</v>
      </c>
      <c r="D114" s="106" t="s">
        <v>391</v>
      </c>
      <c r="E114" s="78" t="s">
        <v>247</v>
      </c>
      <c r="F114" s="104" t="s">
        <v>60</v>
      </c>
      <c r="G114" s="104" t="s">
        <v>124</v>
      </c>
      <c r="H114" s="104" t="s">
        <v>51</v>
      </c>
      <c r="I114" s="80">
        <v>18.72</v>
      </c>
      <c r="J114" s="124"/>
      <c r="K114" s="41">
        <f t="shared" si="2"/>
        <v>0</v>
      </c>
      <c r="L114" s="42" t="str">
        <f t="shared" si="3"/>
        <v>OK</v>
      </c>
      <c r="M114" s="18">
        <v>0</v>
      </c>
      <c r="N114" s="18">
        <v>0</v>
      </c>
      <c r="O114" s="18">
        <v>0</v>
      </c>
      <c r="P114" s="18">
        <v>0</v>
      </c>
      <c r="Q114" s="18">
        <v>0</v>
      </c>
      <c r="R114" s="18">
        <v>0</v>
      </c>
      <c r="S114" s="18">
        <v>0</v>
      </c>
      <c r="T114" s="18">
        <v>0</v>
      </c>
      <c r="U114" s="18">
        <v>0</v>
      </c>
      <c r="V114" s="18">
        <v>0</v>
      </c>
      <c r="W114" s="18">
        <v>0</v>
      </c>
      <c r="X114" s="18">
        <v>0</v>
      </c>
      <c r="Y114" s="18">
        <v>0</v>
      </c>
      <c r="Z114" s="18">
        <v>0</v>
      </c>
      <c r="AA114" s="18">
        <v>0</v>
      </c>
      <c r="AB114" s="18">
        <v>0</v>
      </c>
      <c r="AC114" s="18">
        <v>0</v>
      </c>
      <c r="AD114" s="18">
        <v>0</v>
      </c>
      <c r="AE114" s="18">
        <v>0</v>
      </c>
      <c r="AF114" s="18">
        <v>0</v>
      </c>
      <c r="AG114" s="18">
        <v>0</v>
      </c>
      <c r="AH114" s="18">
        <v>0</v>
      </c>
    </row>
    <row r="115" spans="1:34" ht="30" x14ac:dyDescent="0.25">
      <c r="A115" s="152"/>
      <c r="B115" s="159"/>
      <c r="C115" s="76">
        <v>112</v>
      </c>
      <c r="D115" s="106" t="s">
        <v>392</v>
      </c>
      <c r="E115" s="78" t="s">
        <v>248</v>
      </c>
      <c r="F115" s="104" t="s">
        <v>60</v>
      </c>
      <c r="G115" s="104" t="s">
        <v>125</v>
      </c>
      <c r="H115" s="104" t="s">
        <v>110</v>
      </c>
      <c r="I115" s="80">
        <v>19</v>
      </c>
      <c r="J115" s="124">
        <v>30</v>
      </c>
      <c r="K115" s="41">
        <f t="shared" si="2"/>
        <v>30</v>
      </c>
      <c r="L115" s="42" t="str">
        <f t="shared" si="3"/>
        <v>OK</v>
      </c>
      <c r="M115" s="18">
        <v>0</v>
      </c>
      <c r="N115" s="18">
        <v>0</v>
      </c>
      <c r="O115" s="18">
        <v>0</v>
      </c>
      <c r="P115" s="18">
        <v>0</v>
      </c>
      <c r="Q115" s="18">
        <v>0</v>
      </c>
      <c r="R115" s="18">
        <v>0</v>
      </c>
      <c r="S115" s="18">
        <v>0</v>
      </c>
      <c r="T115" s="18">
        <v>0</v>
      </c>
      <c r="U115" s="18">
        <v>0</v>
      </c>
      <c r="V115" s="18">
        <v>0</v>
      </c>
      <c r="W115" s="18">
        <v>0</v>
      </c>
      <c r="X115" s="18">
        <v>0</v>
      </c>
      <c r="Y115" s="18">
        <v>0</v>
      </c>
      <c r="Z115" s="18">
        <v>0</v>
      </c>
      <c r="AA115" s="18">
        <v>0</v>
      </c>
      <c r="AB115" s="18">
        <v>0</v>
      </c>
      <c r="AC115" s="18">
        <v>0</v>
      </c>
      <c r="AD115" s="18">
        <v>0</v>
      </c>
      <c r="AE115" s="18">
        <v>0</v>
      </c>
      <c r="AF115" s="18">
        <v>0</v>
      </c>
      <c r="AG115" s="18">
        <v>0</v>
      </c>
      <c r="AH115" s="18">
        <v>0</v>
      </c>
    </row>
    <row r="116" spans="1:34" ht="30" x14ac:dyDescent="0.25">
      <c r="A116" s="152"/>
      <c r="B116" s="159"/>
      <c r="C116" s="107">
        <v>113</v>
      </c>
      <c r="D116" s="108" t="s">
        <v>393</v>
      </c>
      <c r="E116" s="109" t="s">
        <v>249</v>
      </c>
      <c r="F116" s="110" t="s">
        <v>60</v>
      </c>
      <c r="G116" s="110" t="s">
        <v>125</v>
      </c>
      <c r="H116" s="110" t="s">
        <v>51</v>
      </c>
      <c r="I116" s="111">
        <v>19</v>
      </c>
      <c r="J116" s="124">
        <v>30</v>
      </c>
      <c r="K116" s="51">
        <f t="shared" si="2"/>
        <v>30</v>
      </c>
      <c r="L116" s="52" t="str">
        <f t="shared" si="3"/>
        <v>OK</v>
      </c>
      <c r="M116" s="18">
        <v>0</v>
      </c>
      <c r="N116" s="18">
        <v>0</v>
      </c>
      <c r="O116" s="18">
        <v>0</v>
      </c>
      <c r="P116" s="18">
        <v>0</v>
      </c>
      <c r="Q116" s="18">
        <v>0</v>
      </c>
      <c r="R116" s="18">
        <v>0</v>
      </c>
      <c r="S116" s="18">
        <v>0</v>
      </c>
      <c r="T116" s="18">
        <v>0</v>
      </c>
      <c r="U116" s="18">
        <v>0</v>
      </c>
      <c r="V116" s="18">
        <v>0</v>
      </c>
      <c r="W116" s="18">
        <v>0</v>
      </c>
      <c r="X116" s="18">
        <v>0</v>
      </c>
      <c r="Y116" s="18">
        <v>0</v>
      </c>
      <c r="Z116" s="18">
        <v>0</v>
      </c>
      <c r="AA116" s="18">
        <v>0</v>
      </c>
      <c r="AB116" s="18">
        <v>0</v>
      </c>
      <c r="AC116" s="18">
        <v>0</v>
      </c>
      <c r="AD116" s="18">
        <v>0</v>
      </c>
      <c r="AE116" s="18">
        <v>0</v>
      </c>
      <c r="AF116" s="18">
        <v>0</v>
      </c>
      <c r="AG116" s="18">
        <v>0</v>
      </c>
      <c r="AH116" s="18">
        <v>0</v>
      </c>
    </row>
    <row r="117" spans="1:34" ht="75" x14ac:dyDescent="0.25">
      <c r="A117" s="112" t="s">
        <v>283</v>
      </c>
      <c r="B117" s="87">
        <v>42</v>
      </c>
      <c r="C117" s="87">
        <v>114</v>
      </c>
      <c r="D117" s="98" t="s">
        <v>394</v>
      </c>
      <c r="E117" s="84" t="s">
        <v>250</v>
      </c>
      <c r="F117" s="97" t="s">
        <v>60</v>
      </c>
      <c r="G117" s="97" t="s">
        <v>100</v>
      </c>
      <c r="H117" s="97" t="s">
        <v>51</v>
      </c>
      <c r="I117" s="86">
        <v>134.63</v>
      </c>
      <c r="J117" s="124">
        <v>15</v>
      </c>
      <c r="K117" s="41">
        <f t="shared" si="2"/>
        <v>15</v>
      </c>
      <c r="L117" s="42" t="str">
        <f t="shared" si="3"/>
        <v>OK</v>
      </c>
      <c r="M117" s="18">
        <v>0</v>
      </c>
      <c r="N117" s="18">
        <v>0</v>
      </c>
      <c r="O117" s="18">
        <v>0</v>
      </c>
      <c r="P117" s="18">
        <v>0</v>
      </c>
      <c r="Q117" s="18">
        <v>0</v>
      </c>
      <c r="R117" s="18">
        <v>0</v>
      </c>
      <c r="S117" s="18">
        <v>0</v>
      </c>
      <c r="T117" s="18">
        <v>0</v>
      </c>
      <c r="U117" s="18">
        <v>0</v>
      </c>
      <c r="V117" s="18">
        <v>0</v>
      </c>
      <c r="W117" s="18">
        <v>0</v>
      </c>
      <c r="X117" s="18">
        <v>0</v>
      </c>
      <c r="Y117" s="18">
        <v>0</v>
      </c>
      <c r="Z117" s="18">
        <v>0</v>
      </c>
      <c r="AA117" s="18">
        <v>0</v>
      </c>
      <c r="AB117" s="18">
        <v>0</v>
      </c>
      <c r="AC117" s="18">
        <v>0</v>
      </c>
      <c r="AD117" s="18">
        <v>0</v>
      </c>
      <c r="AE117" s="18">
        <v>0</v>
      </c>
      <c r="AF117" s="18">
        <v>0</v>
      </c>
      <c r="AG117" s="18">
        <v>0</v>
      </c>
      <c r="AH117" s="18">
        <v>0</v>
      </c>
    </row>
    <row r="118" spans="1:34" ht="39.950000000000003" customHeight="1" x14ac:dyDescent="0.25">
      <c r="A118" s="152" t="s">
        <v>287</v>
      </c>
      <c r="B118" s="158">
        <v>43</v>
      </c>
      <c r="C118" s="76">
        <v>115</v>
      </c>
      <c r="D118" s="113" t="s">
        <v>395</v>
      </c>
      <c r="E118" s="55"/>
      <c r="F118" s="161" t="s">
        <v>286</v>
      </c>
      <c r="G118" s="162"/>
      <c r="H118" s="162"/>
      <c r="I118" s="163"/>
      <c r="J118" s="124"/>
      <c r="K118" s="41">
        <f t="shared" si="2"/>
        <v>0</v>
      </c>
      <c r="L118" s="42" t="str">
        <f t="shared" si="3"/>
        <v>OK</v>
      </c>
      <c r="M118" s="18">
        <v>0</v>
      </c>
      <c r="N118" s="18">
        <v>0</v>
      </c>
      <c r="O118" s="18">
        <v>0</v>
      </c>
      <c r="P118" s="18">
        <v>0</v>
      </c>
      <c r="Q118" s="18">
        <v>0</v>
      </c>
      <c r="R118" s="18">
        <v>0</v>
      </c>
      <c r="S118" s="18">
        <v>0</v>
      </c>
      <c r="T118" s="18">
        <v>0</v>
      </c>
      <c r="U118" s="18">
        <v>0</v>
      </c>
      <c r="V118" s="18">
        <v>0</v>
      </c>
      <c r="W118" s="18">
        <v>0</v>
      </c>
      <c r="X118" s="18">
        <v>0</v>
      </c>
      <c r="Y118" s="18">
        <v>0</v>
      </c>
      <c r="Z118" s="18">
        <v>0</v>
      </c>
      <c r="AA118" s="18">
        <v>0</v>
      </c>
      <c r="AB118" s="18">
        <v>0</v>
      </c>
      <c r="AC118" s="18">
        <v>0</v>
      </c>
      <c r="AD118" s="18">
        <v>0</v>
      </c>
      <c r="AE118" s="18">
        <v>0</v>
      </c>
      <c r="AF118" s="18">
        <v>0</v>
      </c>
      <c r="AG118" s="18">
        <v>0</v>
      </c>
      <c r="AH118" s="18">
        <v>0</v>
      </c>
    </row>
    <row r="119" spans="1:34" ht="39.950000000000003" customHeight="1" x14ac:dyDescent="0.25">
      <c r="A119" s="152"/>
      <c r="B119" s="159"/>
      <c r="C119" s="76">
        <v>116</v>
      </c>
      <c r="D119" s="113" t="s">
        <v>396</v>
      </c>
      <c r="E119" s="90"/>
      <c r="F119" s="164"/>
      <c r="G119" s="165"/>
      <c r="H119" s="165"/>
      <c r="I119" s="166"/>
      <c r="J119" s="124"/>
      <c r="K119" s="41">
        <f t="shared" si="2"/>
        <v>0</v>
      </c>
      <c r="L119" s="42" t="str">
        <f t="shared" si="3"/>
        <v>OK</v>
      </c>
      <c r="M119" s="18">
        <v>0</v>
      </c>
      <c r="N119" s="18">
        <v>0</v>
      </c>
      <c r="O119" s="18">
        <v>0</v>
      </c>
      <c r="P119" s="18">
        <v>0</v>
      </c>
      <c r="Q119" s="18">
        <v>0</v>
      </c>
      <c r="R119" s="18">
        <v>0</v>
      </c>
      <c r="S119" s="18">
        <v>0</v>
      </c>
      <c r="T119" s="18">
        <v>0</v>
      </c>
      <c r="U119" s="18">
        <v>0</v>
      </c>
      <c r="V119" s="18">
        <v>0</v>
      </c>
      <c r="W119" s="18">
        <v>0</v>
      </c>
      <c r="X119" s="18">
        <v>0</v>
      </c>
      <c r="Y119" s="18">
        <v>0</v>
      </c>
      <c r="Z119" s="18">
        <v>0</v>
      </c>
      <c r="AA119" s="18">
        <v>0</v>
      </c>
      <c r="AB119" s="18">
        <v>0</v>
      </c>
      <c r="AC119" s="18">
        <v>0</v>
      </c>
      <c r="AD119" s="18">
        <v>0</v>
      </c>
      <c r="AE119" s="18">
        <v>0</v>
      </c>
      <c r="AF119" s="18">
        <v>0</v>
      </c>
      <c r="AG119" s="18">
        <v>0</v>
      </c>
      <c r="AH119" s="18">
        <v>0</v>
      </c>
    </row>
    <row r="120" spans="1:34" ht="39.950000000000003" customHeight="1" x14ac:dyDescent="0.25">
      <c r="A120" s="152"/>
      <c r="B120" s="159"/>
      <c r="C120" s="103">
        <v>117</v>
      </c>
      <c r="D120" s="113" t="s">
        <v>397</v>
      </c>
      <c r="E120" s="90"/>
      <c r="F120" s="164"/>
      <c r="G120" s="165"/>
      <c r="H120" s="165"/>
      <c r="I120" s="166"/>
      <c r="J120" s="124"/>
      <c r="K120" s="41">
        <f t="shared" ref="K120:K121" si="4">J120-(SUM(M120:AH120))</f>
        <v>0</v>
      </c>
      <c r="L120" s="42" t="str">
        <f t="shared" si="3"/>
        <v>OK</v>
      </c>
      <c r="M120" s="18">
        <v>0</v>
      </c>
      <c r="N120" s="18">
        <v>0</v>
      </c>
      <c r="O120" s="18">
        <v>0</v>
      </c>
      <c r="P120" s="18">
        <v>0</v>
      </c>
      <c r="Q120" s="18">
        <v>0</v>
      </c>
      <c r="R120" s="18">
        <v>0</v>
      </c>
      <c r="S120" s="18">
        <v>0</v>
      </c>
      <c r="T120" s="18">
        <v>0</v>
      </c>
      <c r="U120" s="18">
        <v>0</v>
      </c>
      <c r="V120" s="18">
        <v>0</v>
      </c>
      <c r="W120" s="18">
        <v>0</v>
      </c>
      <c r="X120" s="18">
        <v>0</v>
      </c>
      <c r="Y120" s="18">
        <v>0</v>
      </c>
      <c r="Z120" s="18">
        <v>0</v>
      </c>
      <c r="AA120" s="18">
        <v>0</v>
      </c>
      <c r="AB120" s="18">
        <v>0</v>
      </c>
      <c r="AC120" s="18">
        <v>0</v>
      </c>
      <c r="AD120" s="18">
        <v>0</v>
      </c>
      <c r="AE120" s="18">
        <v>0</v>
      </c>
      <c r="AF120" s="18">
        <v>0</v>
      </c>
      <c r="AG120" s="18">
        <v>0</v>
      </c>
      <c r="AH120" s="18">
        <v>0</v>
      </c>
    </row>
    <row r="121" spans="1:34" ht="39.950000000000003" customHeight="1" x14ac:dyDescent="0.25">
      <c r="A121" s="152"/>
      <c r="B121" s="160"/>
      <c r="C121" s="76">
        <v>118</v>
      </c>
      <c r="D121" s="113" t="s">
        <v>398</v>
      </c>
      <c r="E121" s="90"/>
      <c r="F121" s="167"/>
      <c r="G121" s="168"/>
      <c r="H121" s="168"/>
      <c r="I121" s="169"/>
      <c r="J121" s="124"/>
      <c r="K121" s="41">
        <f t="shared" si="4"/>
        <v>0</v>
      </c>
      <c r="L121" s="42" t="str">
        <f t="shared" si="3"/>
        <v>OK</v>
      </c>
      <c r="M121" s="18">
        <v>0</v>
      </c>
      <c r="N121" s="18">
        <v>0</v>
      </c>
      <c r="O121" s="18">
        <v>0</v>
      </c>
      <c r="P121" s="18">
        <v>0</v>
      </c>
      <c r="Q121" s="18">
        <v>0</v>
      </c>
      <c r="R121" s="18">
        <v>0</v>
      </c>
      <c r="S121" s="18">
        <v>0</v>
      </c>
      <c r="T121" s="18">
        <v>0</v>
      </c>
      <c r="U121" s="18">
        <v>0</v>
      </c>
      <c r="V121" s="18">
        <v>0</v>
      </c>
      <c r="W121" s="18">
        <v>0</v>
      </c>
      <c r="X121" s="18">
        <v>0</v>
      </c>
      <c r="Y121" s="18">
        <v>0</v>
      </c>
      <c r="Z121" s="18">
        <v>0</v>
      </c>
      <c r="AA121" s="18">
        <v>0</v>
      </c>
      <c r="AB121" s="18">
        <v>0</v>
      </c>
      <c r="AC121" s="18">
        <v>0</v>
      </c>
      <c r="AD121" s="18">
        <v>0</v>
      </c>
      <c r="AE121" s="18">
        <v>0</v>
      </c>
      <c r="AF121" s="18">
        <v>0</v>
      </c>
      <c r="AG121" s="18">
        <v>0</v>
      </c>
      <c r="AH121" s="18">
        <v>0</v>
      </c>
    </row>
    <row r="122" spans="1:34" ht="45" x14ac:dyDescent="0.25">
      <c r="A122" s="69" t="s">
        <v>279</v>
      </c>
      <c r="B122" s="82">
        <v>44</v>
      </c>
      <c r="C122" s="82">
        <v>119</v>
      </c>
      <c r="D122" s="115" t="s">
        <v>399</v>
      </c>
      <c r="E122" s="116" t="s">
        <v>251</v>
      </c>
      <c r="F122" s="117" t="s">
        <v>60</v>
      </c>
      <c r="G122" s="117" t="s">
        <v>126</v>
      </c>
      <c r="H122" s="117" t="s">
        <v>127</v>
      </c>
      <c r="I122" s="118">
        <v>85</v>
      </c>
      <c r="J122" s="124"/>
      <c r="K122" s="53">
        <f>J122-(SUM(M122:AH122))</f>
        <v>0</v>
      </c>
      <c r="L122" s="54" t="str">
        <f>IF(K122&lt;0,"ATENÇÃO","OK")</f>
        <v>OK</v>
      </c>
      <c r="M122" s="18">
        <v>0</v>
      </c>
      <c r="N122" s="18">
        <v>0</v>
      </c>
      <c r="O122" s="18">
        <v>0</v>
      </c>
      <c r="P122" s="18">
        <v>0</v>
      </c>
      <c r="Q122" s="18">
        <v>0</v>
      </c>
      <c r="R122" s="18">
        <v>0</v>
      </c>
      <c r="S122" s="18">
        <v>0</v>
      </c>
      <c r="T122" s="18">
        <v>0</v>
      </c>
      <c r="U122" s="18">
        <v>0</v>
      </c>
      <c r="V122" s="18">
        <v>0</v>
      </c>
      <c r="W122" s="18">
        <v>0</v>
      </c>
      <c r="X122" s="18">
        <v>0</v>
      </c>
      <c r="Y122" s="18">
        <v>0</v>
      </c>
      <c r="Z122" s="18">
        <v>0</v>
      </c>
      <c r="AA122" s="18">
        <v>0</v>
      </c>
      <c r="AB122" s="18">
        <v>0</v>
      </c>
      <c r="AC122" s="18">
        <v>0</v>
      </c>
      <c r="AD122" s="18">
        <v>0</v>
      </c>
      <c r="AE122" s="18">
        <v>0</v>
      </c>
      <c r="AF122" s="18">
        <v>0</v>
      </c>
      <c r="AG122" s="18">
        <v>0</v>
      </c>
      <c r="AH122" s="18">
        <v>0</v>
      </c>
    </row>
    <row r="123" spans="1:34" ht="75" x14ac:dyDescent="0.25">
      <c r="A123" s="152" t="s">
        <v>276</v>
      </c>
      <c r="B123" s="158">
        <v>45</v>
      </c>
      <c r="C123" s="76">
        <v>120</v>
      </c>
      <c r="D123" s="77" t="s">
        <v>400</v>
      </c>
      <c r="E123" s="78" t="s">
        <v>252</v>
      </c>
      <c r="F123" s="79" t="s">
        <v>30</v>
      </c>
      <c r="G123" s="79" t="s">
        <v>128</v>
      </c>
      <c r="H123" s="79" t="s">
        <v>50</v>
      </c>
      <c r="I123" s="80">
        <v>4.2</v>
      </c>
      <c r="J123" s="124">
        <v>10</v>
      </c>
      <c r="K123" s="41">
        <f t="shared" si="2"/>
        <v>0</v>
      </c>
      <c r="L123" s="42" t="str">
        <f t="shared" si="3"/>
        <v>OK</v>
      </c>
      <c r="M123" s="18">
        <v>0</v>
      </c>
      <c r="N123" s="18">
        <v>0</v>
      </c>
      <c r="O123" s="18">
        <v>0</v>
      </c>
      <c r="P123" s="18">
        <v>0</v>
      </c>
      <c r="Q123" s="18">
        <v>0</v>
      </c>
      <c r="R123" s="18">
        <v>0</v>
      </c>
      <c r="S123" s="18">
        <v>0</v>
      </c>
      <c r="T123" s="18">
        <v>0</v>
      </c>
      <c r="U123" s="18">
        <v>0</v>
      </c>
      <c r="V123" s="18">
        <v>0</v>
      </c>
      <c r="W123" s="18">
        <v>10</v>
      </c>
      <c r="X123" s="18">
        <v>0</v>
      </c>
      <c r="Y123" s="18">
        <v>0</v>
      </c>
      <c r="Z123" s="18">
        <v>0</v>
      </c>
      <c r="AA123" s="18">
        <v>0</v>
      </c>
      <c r="AB123" s="18">
        <v>0</v>
      </c>
      <c r="AC123" s="18">
        <v>0</v>
      </c>
      <c r="AD123" s="18">
        <v>0</v>
      </c>
      <c r="AE123" s="18">
        <v>0</v>
      </c>
      <c r="AF123" s="18">
        <v>0</v>
      </c>
      <c r="AG123" s="18">
        <v>0</v>
      </c>
      <c r="AH123" s="18">
        <v>0</v>
      </c>
    </row>
    <row r="124" spans="1:34" ht="90" customHeight="1" x14ac:dyDescent="0.25">
      <c r="A124" s="152"/>
      <c r="B124" s="159"/>
      <c r="C124" s="76">
        <v>121</v>
      </c>
      <c r="D124" s="77" t="s">
        <v>401</v>
      </c>
      <c r="E124" s="78" t="s">
        <v>253</v>
      </c>
      <c r="F124" s="79" t="s">
        <v>30</v>
      </c>
      <c r="G124" s="79" t="s">
        <v>128</v>
      </c>
      <c r="H124" s="79" t="s">
        <v>50</v>
      </c>
      <c r="I124" s="80">
        <v>5.8</v>
      </c>
      <c r="J124" s="124">
        <v>10</v>
      </c>
      <c r="K124" s="41">
        <f t="shared" si="2"/>
        <v>10</v>
      </c>
      <c r="L124" s="42" t="str">
        <f t="shared" si="3"/>
        <v>OK</v>
      </c>
      <c r="M124" s="18">
        <v>0</v>
      </c>
      <c r="N124" s="18">
        <v>0</v>
      </c>
      <c r="O124" s="18">
        <v>0</v>
      </c>
      <c r="P124" s="18">
        <v>0</v>
      </c>
      <c r="Q124" s="18">
        <v>0</v>
      </c>
      <c r="R124" s="18">
        <v>0</v>
      </c>
      <c r="S124" s="18">
        <v>0</v>
      </c>
      <c r="T124" s="18">
        <v>0</v>
      </c>
      <c r="U124" s="18">
        <v>0</v>
      </c>
      <c r="V124" s="18">
        <v>0</v>
      </c>
      <c r="W124" s="18">
        <v>0</v>
      </c>
      <c r="X124" s="18">
        <v>0</v>
      </c>
      <c r="Y124" s="18">
        <v>0</v>
      </c>
      <c r="Z124" s="18">
        <v>0</v>
      </c>
      <c r="AA124" s="18">
        <v>0</v>
      </c>
      <c r="AB124" s="18">
        <v>0</v>
      </c>
      <c r="AC124" s="18">
        <v>0</v>
      </c>
      <c r="AD124" s="18">
        <v>0</v>
      </c>
      <c r="AE124" s="18">
        <v>0</v>
      </c>
      <c r="AF124" s="18">
        <v>0</v>
      </c>
      <c r="AG124" s="18">
        <v>0</v>
      </c>
      <c r="AH124" s="18">
        <v>0</v>
      </c>
    </row>
    <row r="125" spans="1:34" ht="60" x14ac:dyDescent="0.25">
      <c r="A125" s="152"/>
      <c r="B125" s="159"/>
      <c r="C125" s="103">
        <v>122</v>
      </c>
      <c r="D125" s="77" t="s">
        <v>402</v>
      </c>
      <c r="E125" s="78" t="s">
        <v>254</v>
      </c>
      <c r="F125" s="79" t="s">
        <v>30</v>
      </c>
      <c r="G125" s="79" t="s">
        <v>48</v>
      </c>
      <c r="H125" s="79" t="s">
        <v>50</v>
      </c>
      <c r="I125" s="80">
        <v>5.6</v>
      </c>
      <c r="J125" s="124">
        <v>10</v>
      </c>
      <c r="K125" s="41">
        <f t="shared" si="2"/>
        <v>10</v>
      </c>
      <c r="L125" s="42" t="str">
        <f t="shared" si="3"/>
        <v>OK</v>
      </c>
      <c r="M125" s="18">
        <v>0</v>
      </c>
      <c r="N125" s="18">
        <v>0</v>
      </c>
      <c r="O125" s="18">
        <v>0</v>
      </c>
      <c r="P125" s="18">
        <v>0</v>
      </c>
      <c r="Q125" s="18">
        <v>0</v>
      </c>
      <c r="R125" s="18">
        <v>0</v>
      </c>
      <c r="S125" s="18">
        <v>0</v>
      </c>
      <c r="T125" s="18">
        <v>0</v>
      </c>
      <c r="U125" s="18">
        <v>0</v>
      </c>
      <c r="V125" s="18">
        <v>0</v>
      </c>
      <c r="W125" s="18">
        <v>0</v>
      </c>
      <c r="X125" s="18">
        <v>0</v>
      </c>
      <c r="Y125" s="18">
        <v>0</v>
      </c>
      <c r="Z125" s="18">
        <v>0</v>
      </c>
      <c r="AA125" s="18">
        <v>0</v>
      </c>
      <c r="AB125" s="18">
        <v>0</v>
      </c>
      <c r="AC125" s="18">
        <v>0</v>
      </c>
      <c r="AD125" s="18">
        <v>0</v>
      </c>
      <c r="AE125" s="18">
        <v>0</v>
      </c>
      <c r="AF125" s="18">
        <v>0</v>
      </c>
      <c r="AG125" s="18">
        <v>0</v>
      </c>
      <c r="AH125" s="18">
        <v>0</v>
      </c>
    </row>
    <row r="126" spans="1:34" ht="45" x14ac:dyDescent="0.25">
      <c r="A126" s="152"/>
      <c r="B126" s="159"/>
      <c r="C126" s="76">
        <v>123</v>
      </c>
      <c r="D126" s="106" t="s">
        <v>403</v>
      </c>
      <c r="E126" s="78" t="s">
        <v>255</v>
      </c>
      <c r="F126" s="104" t="s">
        <v>60</v>
      </c>
      <c r="G126" s="104" t="s">
        <v>129</v>
      </c>
      <c r="H126" s="104" t="s">
        <v>50</v>
      </c>
      <c r="I126" s="80">
        <v>30.24</v>
      </c>
      <c r="J126" s="124"/>
      <c r="K126" s="41">
        <f t="shared" si="2"/>
        <v>0</v>
      </c>
      <c r="L126" s="42" t="str">
        <f t="shared" si="3"/>
        <v>OK</v>
      </c>
      <c r="M126" s="18">
        <v>0</v>
      </c>
      <c r="N126" s="18">
        <v>0</v>
      </c>
      <c r="O126" s="18">
        <v>0</v>
      </c>
      <c r="P126" s="18">
        <v>0</v>
      </c>
      <c r="Q126" s="18">
        <v>0</v>
      </c>
      <c r="R126" s="18">
        <v>0</v>
      </c>
      <c r="S126" s="18">
        <v>0</v>
      </c>
      <c r="T126" s="18">
        <v>0</v>
      </c>
      <c r="U126" s="18">
        <v>0</v>
      </c>
      <c r="V126" s="18">
        <v>0</v>
      </c>
      <c r="W126" s="18">
        <v>0</v>
      </c>
      <c r="X126" s="18">
        <v>0</v>
      </c>
      <c r="Y126" s="18">
        <v>0</v>
      </c>
      <c r="Z126" s="18">
        <v>0</v>
      </c>
      <c r="AA126" s="18">
        <v>0</v>
      </c>
      <c r="AB126" s="18">
        <v>0</v>
      </c>
      <c r="AC126" s="18">
        <v>0</v>
      </c>
      <c r="AD126" s="18">
        <v>0</v>
      </c>
      <c r="AE126" s="18">
        <v>0</v>
      </c>
      <c r="AF126" s="18">
        <v>0</v>
      </c>
      <c r="AG126" s="18">
        <v>0</v>
      </c>
      <c r="AH126" s="18">
        <v>0</v>
      </c>
    </row>
    <row r="127" spans="1:34" ht="60" x14ac:dyDescent="0.25">
      <c r="A127" s="152"/>
      <c r="B127" s="159"/>
      <c r="C127" s="103">
        <v>124</v>
      </c>
      <c r="D127" s="77" t="s">
        <v>404</v>
      </c>
      <c r="E127" s="78" t="s">
        <v>256</v>
      </c>
      <c r="F127" s="104" t="s">
        <v>60</v>
      </c>
      <c r="G127" s="104" t="s">
        <v>130</v>
      </c>
      <c r="H127" s="104" t="s">
        <v>70</v>
      </c>
      <c r="I127" s="80">
        <v>4.05</v>
      </c>
      <c r="J127" s="124"/>
      <c r="K127" s="41">
        <f t="shared" si="2"/>
        <v>0</v>
      </c>
      <c r="L127" s="42" t="str">
        <f t="shared" si="3"/>
        <v>OK</v>
      </c>
      <c r="M127" s="18">
        <v>0</v>
      </c>
      <c r="N127" s="18">
        <v>0</v>
      </c>
      <c r="O127" s="18">
        <v>0</v>
      </c>
      <c r="P127" s="18">
        <v>0</v>
      </c>
      <c r="Q127" s="18">
        <v>0</v>
      </c>
      <c r="R127" s="18">
        <v>0</v>
      </c>
      <c r="S127" s="18">
        <v>0</v>
      </c>
      <c r="T127" s="18">
        <v>0</v>
      </c>
      <c r="U127" s="18">
        <v>0</v>
      </c>
      <c r="V127" s="18">
        <v>0</v>
      </c>
      <c r="W127" s="18">
        <v>0</v>
      </c>
      <c r="X127" s="18">
        <v>0</v>
      </c>
      <c r="Y127" s="18">
        <v>0</v>
      </c>
      <c r="Z127" s="18">
        <v>0</v>
      </c>
      <c r="AA127" s="18">
        <v>0</v>
      </c>
      <c r="AB127" s="18">
        <v>0</v>
      </c>
      <c r="AC127" s="18">
        <v>0</v>
      </c>
      <c r="AD127" s="18">
        <v>0</v>
      </c>
      <c r="AE127" s="18">
        <v>0</v>
      </c>
      <c r="AF127" s="18">
        <v>0</v>
      </c>
      <c r="AG127" s="18">
        <v>0</v>
      </c>
      <c r="AH127" s="18">
        <v>0</v>
      </c>
    </row>
    <row r="128" spans="1:34" ht="30" x14ac:dyDescent="0.25">
      <c r="A128" s="152"/>
      <c r="B128" s="160"/>
      <c r="C128" s="76">
        <v>125</v>
      </c>
      <c r="D128" s="77" t="s">
        <v>405</v>
      </c>
      <c r="E128" s="78" t="s">
        <v>257</v>
      </c>
      <c r="F128" s="104" t="s">
        <v>30</v>
      </c>
      <c r="G128" s="104" t="s">
        <v>130</v>
      </c>
      <c r="H128" s="104" t="s">
        <v>50</v>
      </c>
      <c r="I128" s="80">
        <v>15.06</v>
      </c>
      <c r="J128" s="124"/>
      <c r="K128" s="41">
        <f t="shared" si="2"/>
        <v>0</v>
      </c>
      <c r="L128" s="42" t="str">
        <f t="shared" si="3"/>
        <v>OK</v>
      </c>
      <c r="M128" s="18">
        <v>0</v>
      </c>
      <c r="N128" s="18">
        <v>0</v>
      </c>
      <c r="O128" s="18">
        <v>0</v>
      </c>
      <c r="P128" s="18">
        <v>0</v>
      </c>
      <c r="Q128" s="18">
        <v>0</v>
      </c>
      <c r="R128" s="18">
        <v>0</v>
      </c>
      <c r="S128" s="18">
        <v>0</v>
      </c>
      <c r="T128" s="18">
        <v>0</v>
      </c>
      <c r="U128" s="18">
        <v>0</v>
      </c>
      <c r="V128" s="18">
        <v>0</v>
      </c>
      <c r="W128" s="18">
        <v>0</v>
      </c>
      <c r="X128" s="18">
        <v>0</v>
      </c>
      <c r="Y128" s="18">
        <v>0</v>
      </c>
      <c r="Z128" s="18">
        <v>0</v>
      </c>
      <c r="AA128" s="18">
        <v>0</v>
      </c>
      <c r="AB128" s="18">
        <v>0</v>
      </c>
      <c r="AC128" s="18">
        <v>0</v>
      </c>
      <c r="AD128" s="18">
        <v>0</v>
      </c>
      <c r="AE128" s="18">
        <v>0</v>
      </c>
      <c r="AF128" s="18">
        <v>0</v>
      </c>
      <c r="AG128" s="18">
        <v>0</v>
      </c>
      <c r="AH128" s="18">
        <v>0</v>
      </c>
    </row>
    <row r="129" spans="1:34" ht="90" customHeight="1" x14ac:dyDescent="0.25">
      <c r="A129" s="153" t="s">
        <v>282</v>
      </c>
      <c r="B129" s="145">
        <v>46</v>
      </c>
      <c r="C129" s="82">
        <v>126</v>
      </c>
      <c r="D129" s="83" t="s">
        <v>406</v>
      </c>
      <c r="E129" s="84" t="s">
        <v>258</v>
      </c>
      <c r="F129" s="97" t="s">
        <v>60</v>
      </c>
      <c r="G129" s="97" t="s">
        <v>131</v>
      </c>
      <c r="H129" s="97" t="s">
        <v>70</v>
      </c>
      <c r="I129" s="86">
        <v>9.25</v>
      </c>
      <c r="J129" s="124">
        <v>10</v>
      </c>
      <c r="K129" s="41">
        <f t="shared" si="2"/>
        <v>5</v>
      </c>
      <c r="L129" s="42" t="str">
        <f t="shared" si="3"/>
        <v>OK</v>
      </c>
      <c r="M129" s="18">
        <v>0</v>
      </c>
      <c r="N129" s="18">
        <v>0</v>
      </c>
      <c r="O129" s="18">
        <v>0</v>
      </c>
      <c r="P129" s="18">
        <v>0</v>
      </c>
      <c r="Q129" s="18">
        <v>0</v>
      </c>
      <c r="R129" s="18">
        <v>0</v>
      </c>
      <c r="S129" s="18">
        <v>0</v>
      </c>
      <c r="T129" s="18">
        <v>0</v>
      </c>
      <c r="U129" s="18">
        <v>0</v>
      </c>
      <c r="V129" s="18">
        <v>0</v>
      </c>
      <c r="W129" s="18">
        <v>0</v>
      </c>
      <c r="X129" s="18">
        <v>0</v>
      </c>
      <c r="Y129" s="18">
        <v>0</v>
      </c>
      <c r="Z129" s="18">
        <v>0</v>
      </c>
      <c r="AA129" s="18">
        <v>0</v>
      </c>
      <c r="AB129" s="18">
        <v>5</v>
      </c>
      <c r="AC129" s="18">
        <v>0</v>
      </c>
      <c r="AD129" s="18">
        <v>0</v>
      </c>
      <c r="AE129" s="18">
        <v>0</v>
      </c>
      <c r="AF129" s="18">
        <v>0</v>
      </c>
      <c r="AG129" s="18">
        <v>0</v>
      </c>
      <c r="AH129" s="18">
        <v>0</v>
      </c>
    </row>
    <row r="130" spans="1:34" ht="75" x14ac:dyDescent="0.25">
      <c r="A130" s="153"/>
      <c r="B130" s="146"/>
      <c r="C130" s="87">
        <v>127</v>
      </c>
      <c r="D130" s="83" t="s">
        <v>407</v>
      </c>
      <c r="E130" s="84" t="s">
        <v>259</v>
      </c>
      <c r="F130" s="97" t="s">
        <v>60</v>
      </c>
      <c r="G130" s="97" t="s">
        <v>132</v>
      </c>
      <c r="H130" s="97" t="s">
        <v>70</v>
      </c>
      <c r="I130" s="86">
        <v>15.45</v>
      </c>
      <c r="J130" s="124"/>
      <c r="K130" s="41">
        <f t="shared" si="2"/>
        <v>0</v>
      </c>
      <c r="L130" s="42" t="str">
        <f t="shared" si="3"/>
        <v>OK</v>
      </c>
      <c r="M130" s="18">
        <v>0</v>
      </c>
      <c r="N130" s="18">
        <v>0</v>
      </c>
      <c r="O130" s="18">
        <v>0</v>
      </c>
      <c r="P130" s="18">
        <v>0</v>
      </c>
      <c r="Q130" s="18">
        <v>0</v>
      </c>
      <c r="R130" s="18">
        <v>0</v>
      </c>
      <c r="S130" s="18">
        <v>0</v>
      </c>
      <c r="T130" s="18">
        <v>0</v>
      </c>
      <c r="U130" s="18">
        <v>0</v>
      </c>
      <c r="V130" s="18">
        <v>0</v>
      </c>
      <c r="W130" s="18">
        <v>0</v>
      </c>
      <c r="X130" s="18">
        <v>0</v>
      </c>
      <c r="Y130" s="18">
        <v>0</v>
      </c>
      <c r="Z130" s="18">
        <v>0</v>
      </c>
      <c r="AA130" s="18">
        <v>0</v>
      </c>
      <c r="AB130" s="18">
        <v>0</v>
      </c>
      <c r="AC130" s="18">
        <v>0</v>
      </c>
      <c r="AD130" s="18">
        <v>0</v>
      </c>
      <c r="AE130" s="18">
        <v>0</v>
      </c>
      <c r="AF130" s="18">
        <v>0</v>
      </c>
      <c r="AG130" s="18">
        <v>0</v>
      </c>
      <c r="AH130" s="18">
        <v>0</v>
      </c>
    </row>
    <row r="131" spans="1:34" ht="135" x14ac:dyDescent="0.25">
      <c r="A131" s="153"/>
      <c r="B131" s="146"/>
      <c r="C131" s="87">
        <v>128</v>
      </c>
      <c r="D131" s="83" t="s">
        <v>408</v>
      </c>
      <c r="E131" s="84" t="s">
        <v>260</v>
      </c>
      <c r="F131" s="97" t="s">
        <v>64</v>
      </c>
      <c r="G131" s="97" t="s">
        <v>133</v>
      </c>
      <c r="H131" s="97" t="s">
        <v>70</v>
      </c>
      <c r="I131" s="86">
        <v>9.0500000000000007</v>
      </c>
      <c r="J131" s="124">
        <v>20</v>
      </c>
      <c r="K131" s="41">
        <f t="shared" si="2"/>
        <v>10</v>
      </c>
      <c r="L131" s="42" t="str">
        <f t="shared" si="3"/>
        <v>OK</v>
      </c>
      <c r="M131" s="18">
        <v>0</v>
      </c>
      <c r="N131" s="18">
        <v>0</v>
      </c>
      <c r="O131" s="18">
        <v>0</v>
      </c>
      <c r="P131" s="18">
        <v>0</v>
      </c>
      <c r="Q131" s="18">
        <v>0</v>
      </c>
      <c r="R131" s="18">
        <v>0</v>
      </c>
      <c r="S131" s="18">
        <v>10</v>
      </c>
      <c r="T131" s="18">
        <v>0</v>
      </c>
      <c r="U131" s="18">
        <v>0</v>
      </c>
      <c r="V131" s="18">
        <v>0</v>
      </c>
      <c r="W131" s="18">
        <v>0</v>
      </c>
      <c r="X131" s="18">
        <v>0</v>
      </c>
      <c r="Y131" s="18">
        <v>0</v>
      </c>
      <c r="Z131" s="18">
        <v>0</v>
      </c>
      <c r="AA131" s="18">
        <v>0</v>
      </c>
      <c r="AB131" s="18">
        <v>0</v>
      </c>
      <c r="AC131" s="18">
        <v>0</v>
      </c>
      <c r="AD131" s="18">
        <v>0</v>
      </c>
      <c r="AE131" s="18">
        <v>0</v>
      </c>
      <c r="AF131" s="18">
        <v>0</v>
      </c>
      <c r="AG131" s="18">
        <v>0</v>
      </c>
      <c r="AH131" s="18">
        <v>0</v>
      </c>
    </row>
    <row r="132" spans="1:34" ht="60" x14ac:dyDescent="0.25">
      <c r="A132" s="153"/>
      <c r="B132" s="146"/>
      <c r="C132" s="87">
        <v>129</v>
      </c>
      <c r="D132" s="83" t="s">
        <v>409</v>
      </c>
      <c r="E132" s="84" t="s">
        <v>261</v>
      </c>
      <c r="F132" s="97" t="s">
        <v>58</v>
      </c>
      <c r="G132" s="97" t="s">
        <v>81</v>
      </c>
      <c r="H132" s="97" t="s">
        <v>50</v>
      </c>
      <c r="I132" s="86">
        <v>2.42</v>
      </c>
      <c r="J132" s="124"/>
      <c r="K132" s="41">
        <f t="shared" si="2"/>
        <v>0</v>
      </c>
      <c r="L132" s="42" t="str">
        <f t="shared" si="3"/>
        <v>OK</v>
      </c>
      <c r="M132" s="18">
        <v>0</v>
      </c>
      <c r="N132" s="18">
        <v>0</v>
      </c>
      <c r="O132" s="18">
        <v>0</v>
      </c>
      <c r="P132" s="18">
        <v>0</v>
      </c>
      <c r="Q132" s="18">
        <v>0</v>
      </c>
      <c r="R132" s="18">
        <v>0</v>
      </c>
      <c r="S132" s="18">
        <v>0</v>
      </c>
      <c r="T132" s="18">
        <v>0</v>
      </c>
      <c r="U132" s="18">
        <v>0</v>
      </c>
      <c r="V132" s="18">
        <v>0</v>
      </c>
      <c r="W132" s="18">
        <v>0</v>
      </c>
      <c r="X132" s="18">
        <v>0</v>
      </c>
      <c r="Y132" s="18">
        <v>0</v>
      </c>
      <c r="Z132" s="18">
        <v>0</v>
      </c>
      <c r="AA132" s="18">
        <v>0</v>
      </c>
      <c r="AB132" s="18">
        <v>0</v>
      </c>
      <c r="AC132" s="18">
        <v>0</v>
      </c>
      <c r="AD132" s="18">
        <v>0</v>
      </c>
      <c r="AE132" s="18">
        <v>0</v>
      </c>
      <c r="AF132" s="18">
        <v>0</v>
      </c>
      <c r="AG132" s="18">
        <v>0</v>
      </c>
      <c r="AH132" s="18">
        <v>0</v>
      </c>
    </row>
    <row r="133" spans="1:34" ht="60" x14ac:dyDescent="0.25">
      <c r="A133" s="153"/>
      <c r="B133" s="147"/>
      <c r="C133" s="82">
        <v>130</v>
      </c>
      <c r="D133" s="83" t="s">
        <v>410</v>
      </c>
      <c r="E133" s="84" t="s">
        <v>262</v>
      </c>
      <c r="F133" s="97" t="s">
        <v>60</v>
      </c>
      <c r="G133" s="97" t="s">
        <v>125</v>
      </c>
      <c r="H133" s="97" t="s">
        <v>50</v>
      </c>
      <c r="I133" s="86">
        <v>3.6</v>
      </c>
      <c r="J133" s="124">
        <v>30</v>
      </c>
      <c r="K133" s="41">
        <f t="shared" si="2"/>
        <v>30</v>
      </c>
      <c r="L133" s="42" t="str">
        <f t="shared" si="3"/>
        <v>OK</v>
      </c>
      <c r="M133" s="18">
        <v>0</v>
      </c>
      <c r="N133" s="18">
        <v>0</v>
      </c>
      <c r="O133" s="18">
        <v>0</v>
      </c>
      <c r="P133" s="18">
        <v>0</v>
      </c>
      <c r="Q133" s="18">
        <v>0</v>
      </c>
      <c r="R133" s="18">
        <v>0</v>
      </c>
      <c r="S133" s="18">
        <v>0</v>
      </c>
      <c r="T133" s="18">
        <v>0</v>
      </c>
      <c r="U133" s="18">
        <v>0</v>
      </c>
      <c r="V133" s="18">
        <v>0</v>
      </c>
      <c r="W133" s="18">
        <v>0</v>
      </c>
      <c r="X133" s="18">
        <v>0</v>
      </c>
      <c r="Y133" s="18">
        <v>0</v>
      </c>
      <c r="Z133" s="18">
        <v>0</v>
      </c>
      <c r="AA133" s="18">
        <v>0</v>
      </c>
      <c r="AB133" s="18">
        <v>0</v>
      </c>
      <c r="AC133" s="18">
        <v>0</v>
      </c>
      <c r="AD133" s="18">
        <v>0</v>
      </c>
      <c r="AE133" s="18">
        <v>0</v>
      </c>
      <c r="AF133" s="18">
        <v>0</v>
      </c>
      <c r="AG133" s="18">
        <v>0</v>
      </c>
      <c r="AH133" s="18">
        <v>0</v>
      </c>
    </row>
    <row r="134" spans="1:34" ht="60" x14ac:dyDescent="0.25">
      <c r="A134" s="152" t="s">
        <v>278</v>
      </c>
      <c r="B134" s="158">
        <v>47</v>
      </c>
      <c r="C134" s="76">
        <v>131</v>
      </c>
      <c r="D134" s="106" t="s">
        <v>411</v>
      </c>
      <c r="E134" s="78" t="s">
        <v>263</v>
      </c>
      <c r="F134" s="79" t="s">
        <v>30</v>
      </c>
      <c r="G134" s="79" t="s">
        <v>84</v>
      </c>
      <c r="H134" s="79" t="s">
        <v>50</v>
      </c>
      <c r="I134" s="80">
        <v>18.38</v>
      </c>
      <c r="J134" s="124">
        <v>15</v>
      </c>
      <c r="K134" s="41">
        <f t="shared" si="2"/>
        <v>15</v>
      </c>
      <c r="L134" s="42" t="str">
        <f t="shared" si="3"/>
        <v>OK</v>
      </c>
      <c r="M134" s="18">
        <v>0</v>
      </c>
      <c r="N134" s="18">
        <v>0</v>
      </c>
      <c r="O134" s="18">
        <v>0</v>
      </c>
      <c r="P134" s="18">
        <v>0</v>
      </c>
      <c r="Q134" s="18">
        <v>0</v>
      </c>
      <c r="R134" s="18">
        <v>0</v>
      </c>
      <c r="S134" s="18">
        <v>0</v>
      </c>
      <c r="T134" s="18">
        <v>0</v>
      </c>
      <c r="U134" s="18">
        <v>0</v>
      </c>
      <c r="V134" s="18">
        <v>0</v>
      </c>
      <c r="W134" s="18">
        <v>0</v>
      </c>
      <c r="X134" s="18">
        <v>0</v>
      </c>
      <c r="Y134" s="18">
        <v>0</v>
      </c>
      <c r="Z134" s="18">
        <v>0</v>
      </c>
      <c r="AA134" s="18">
        <v>0</v>
      </c>
      <c r="AB134" s="18">
        <v>0</v>
      </c>
      <c r="AC134" s="18">
        <v>0</v>
      </c>
      <c r="AD134" s="18">
        <v>0</v>
      </c>
      <c r="AE134" s="18">
        <v>0</v>
      </c>
      <c r="AF134" s="18">
        <v>0</v>
      </c>
      <c r="AG134" s="18">
        <v>0</v>
      </c>
      <c r="AH134" s="18">
        <v>0</v>
      </c>
    </row>
    <row r="135" spans="1:34" ht="45" x14ac:dyDescent="0.25">
      <c r="A135" s="152"/>
      <c r="B135" s="159"/>
      <c r="C135" s="103">
        <v>132</v>
      </c>
      <c r="D135" s="77" t="s">
        <v>412</v>
      </c>
      <c r="E135" s="78" t="s">
        <v>264</v>
      </c>
      <c r="F135" s="79" t="s">
        <v>30</v>
      </c>
      <c r="G135" s="79" t="s">
        <v>134</v>
      </c>
      <c r="H135" s="79" t="s">
        <v>50</v>
      </c>
      <c r="I135" s="80">
        <v>2.17</v>
      </c>
      <c r="J135" s="124">
        <v>15</v>
      </c>
      <c r="K135" s="41">
        <f t="shared" si="2"/>
        <v>15</v>
      </c>
      <c r="L135" s="42" t="str">
        <f t="shared" si="3"/>
        <v>OK</v>
      </c>
      <c r="M135" s="18">
        <v>0</v>
      </c>
      <c r="N135" s="18">
        <v>0</v>
      </c>
      <c r="O135" s="18">
        <v>0</v>
      </c>
      <c r="P135" s="18">
        <v>0</v>
      </c>
      <c r="Q135" s="18">
        <v>0</v>
      </c>
      <c r="R135" s="18">
        <v>0</v>
      </c>
      <c r="S135" s="18">
        <v>0</v>
      </c>
      <c r="T135" s="18">
        <v>0</v>
      </c>
      <c r="U135" s="18">
        <v>0</v>
      </c>
      <c r="V135" s="18">
        <v>0</v>
      </c>
      <c r="W135" s="18">
        <v>0</v>
      </c>
      <c r="X135" s="18">
        <v>0</v>
      </c>
      <c r="Y135" s="18">
        <v>0</v>
      </c>
      <c r="Z135" s="18">
        <v>0</v>
      </c>
      <c r="AA135" s="18">
        <v>0</v>
      </c>
      <c r="AB135" s="18">
        <v>0</v>
      </c>
      <c r="AC135" s="18">
        <v>0</v>
      </c>
      <c r="AD135" s="18">
        <v>0</v>
      </c>
      <c r="AE135" s="18">
        <v>0</v>
      </c>
      <c r="AF135" s="18">
        <v>0</v>
      </c>
      <c r="AG135" s="18">
        <v>0</v>
      </c>
      <c r="AH135" s="18">
        <v>0</v>
      </c>
    </row>
    <row r="136" spans="1:34" ht="45" x14ac:dyDescent="0.25">
      <c r="A136" s="152"/>
      <c r="B136" s="159"/>
      <c r="C136" s="76">
        <v>133</v>
      </c>
      <c r="D136" s="77" t="s">
        <v>413</v>
      </c>
      <c r="E136" s="78" t="s">
        <v>265</v>
      </c>
      <c r="F136" s="79" t="s">
        <v>30</v>
      </c>
      <c r="G136" s="79" t="s">
        <v>135</v>
      </c>
      <c r="H136" s="79" t="s">
        <v>50</v>
      </c>
      <c r="I136" s="80">
        <v>6.47</v>
      </c>
      <c r="J136" s="124">
        <v>15</v>
      </c>
      <c r="K136" s="41">
        <f t="shared" si="2"/>
        <v>15</v>
      </c>
      <c r="L136" s="42" t="str">
        <f t="shared" si="3"/>
        <v>OK</v>
      </c>
      <c r="M136" s="18">
        <v>0</v>
      </c>
      <c r="N136" s="18">
        <v>0</v>
      </c>
      <c r="O136" s="18">
        <v>0</v>
      </c>
      <c r="P136" s="18">
        <v>0</v>
      </c>
      <c r="Q136" s="18">
        <v>0</v>
      </c>
      <c r="R136" s="18">
        <v>0</v>
      </c>
      <c r="S136" s="18">
        <v>0</v>
      </c>
      <c r="T136" s="18">
        <v>0</v>
      </c>
      <c r="U136" s="18">
        <v>0</v>
      </c>
      <c r="V136" s="18">
        <v>0</v>
      </c>
      <c r="W136" s="18">
        <v>0</v>
      </c>
      <c r="X136" s="18">
        <v>0</v>
      </c>
      <c r="Y136" s="18">
        <v>0</v>
      </c>
      <c r="Z136" s="18">
        <v>0</v>
      </c>
      <c r="AA136" s="18">
        <v>0</v>
      </c>
      <c r="AB136" s="18">
        <v>0</v>
      </c>
      <c r="AC136" s="18">
        <v>0</v>
      </c>
      <c r="AD136" s="18">
        <v>0</v>
      </c>
      <c r="AE136" s="18">
        <v>0</v>
      </c>
      <c r="AF136" s="18">
        <v>0</v>
      </c>
      <c r="AG136" s="18">
        <v>0</v>
      </c>
      <c r="AH136" s="18">
        <v>0</v>
      </c>
    </row>
    <row r="137" spans="1:34" ht="90" x14ac:dyDescent="0.25">
      <c r="A137" s="152"/>
      <c r="B137" s="159"/>
      <c r="C137" s="76">
        <v>134</v>
      </c>
      <c r="D137" s="77" t="s">
        <v>414</v>
      </c>
      <c r="E137" s="78" t="s">
        <v>266</v>
      </c>
      <c r="F137" s="104" t="s">
        <v>30</v>
      </c>
      <c r="G137" s="104" t="s">
        <v>136</v>
      </c>
      <c r="H137" s="104" t="s">
        <v>50</v>
      </c>
      <c r="I137" s="80">
        <v>7.12</v>
      </c>
      <c r="J137" s="124">
        <v>20</v>
      </c>
      <c r="K137" s="41">
        <f t="shared" ref="K137:K138" si="5">J137-(SUM(M137:AH137))</f>
        <v>5</v>
      </c>
      <c r="L137" s="42" t="str">
        <f t="shared" ref="L137:L138" si="6">IF(K137&lt;0,"ATENÇÃO","OK")</f>
        <v>OK</v>
      </c>
      <c r="M137" s="18">
        <v>0</v>
      </c>
      <c r="N137" s="18">
        <v>0</v>
      </c>
      <c r="O137" s="18">
        <v>0</v>
      </c>
      <c r="P137" s="18">
        <v>0</v>
      </c>
      <c r="Q137" s="18">
        <v>0</v>
      </c>
      <c r="R137" s="18">
        <v>0</v>
      </c>
      <c r="S137" s="18">
        <v>0</v>
      </c>
      <c r="T137" s="18">
        <v>0</v>
      </c>
      <c r="U137" s="18">
        <v>0</v>
      </c>
      <c r="V137" s="18">
        <v>0</v>
      </c>
      <c r="W137" s="18">
        <v>0</v>
      </c>
      <c r="X137" s="18">
        <v>0</v>
      </c>
      <c r="Y137" s="18">
        <v>15</v>
      </c>
      <c r="Z137" s="18">
        <v>0</v>
      </c>
      <c r="AA137" s="18">
        <v>0</v>
      </c>
      <c r="AB137" s="18">
        <v>0</v>
      </c>
      <c r="AC137" s="18">
        <v>0</v>
      </c>
      <c r="AD137" s="18">
        <v>0</v>
      </c>
      <c r="AE137" s="18">
        <v>0</v>
      </c>
      <c r="AF137" s="18">
        <v>0</v>
      </c>
      <c r="AG137" s="18">
        <v>0</v>
      </c>
      <c r="AH137" s="18">
        <v>0</v>
      </c>
    </row>
    <row r="138" spans="1:34" ht="30" x14ac:dyDescent="0.25">
      <c r="A138" s="152"/>
      <c r="B138" s="160"/>
      <c r="C138" s="103">
        <v>135</v>
      </c>
      <c r="D138" s="106" t="s">
        <v>415</v>
      </c>
      <c r="E138" s="78" t="s">
        <v>267</v>
      </c>
      <c r="F138" s="104" t="s">
        <v>30</v>
      </c>
      <c r="G138" s="104" t="s">
        <v>48</v>
      </c>
      <c r="H138" s="104" t="s">
        <v>50</v>
      </c>
      <c r="I138" s="80">
        <v>19.54</v>
      </c>
      <c r="J138" s="124">
        <v>30</v>
      </c>
      <c r="K138" s="41">
        <f t="shared" si="5"/>
        <v>15</v>
      </c>
      <c r="L138" s="42" t="str">
        <f t="shared" si="6"/>
        <v>OK</v>
      </c>
      <c r="M138" s="18">
        <v>0</v>
      </c>
      <c r="N138" s="18">
        <v>0</v>
      </c>
      <c r="O138" s="18">
        <v>0</v>
      </c>
      <c r="P138" s="18">
        <v>0</v>
      </c>
      <c r="Q138" s="18">
        <v>0</v>
      </c>
      <c r="R138" s="18">
        <v>0</v>
      </c>
      <c r="S138" s="18">
        <v>0</v>
      </c>
      <c r="T138" s="18">
        <v>0</v>
      </c>
      <c r="U138" s="18">
        <v>0</v>
      </c>
      <c r="V138" s="18">
        <v>0</v>
      </c>
      <c r="W138" s="18">
        <v>0</v>
      </c>
      <c r="X138" s="18">
        <v>0</v>
      </c>
      <c r="Y138" s="18">
        <v>15</v>
      </c>
      <c r="Z138" s="18">
        <v>0</v>
      </c>
      <c r="AA138" s="18">
        <v>0</v>
      </c>
      <c r="AB138" s="18">
        <v>0</v>
      </c>
      <c r="AC138" s="18">
        <v>0</v>
      </c>
      <c r="AD138" s="18">
        <v>0</v>
      </c>
      <c r="AE138" s="18">
        <v>0</v>
      </c>
      <c r="AF138" s="18">
        <v>0</v>
      </c>
      <c r="AG138" s="18">
        <v>0</v>
      </c>
      <c r="AH138" s="18">
        <v>0</v>
      </c>
    </row>
    <row r="143" spans="1:34" x14ac:dyDescent="0.25">
      <c r="A143" s="142"/>
      <c r="B143" s="142"/>
      <c r="C143" s="142"/>
    </row>
    <row r="144" spans="1:34" x14ac:dyDescent="0.25">
      <c r="A144" s="142"/>
      <c r="B144" s="142"/>
      <c r="C144" s="142"/>
    </row>
    <row r="145" spans="1:3" x14ac:dyDescent="0.25">
      <c r="A145" s="142"/>
      <c r="B145" s="142"/>
      <c r="C145" s="142"/>
    </row>
    <row r="146" spans="1:3" x14ac:dyDescent="0.25">
      <c r="A146" s="142"/>
      <c r="B146" s="142"/>
      <c r="C146" s="142"/>
    </row>
    <row r="147" spans="1:3" x14ac:dyDescent="0.25">
      <c r="A147" s="142"/>
      <c r="B147" s="142"/>
      <c r="C147" s="142"/>
    </row>
    <row r="148" spans="1:3" x14ac:dyDescent="0.25">
      <c r="A148" s="142"/>
      <c r="B148" s="142"/>
      <c r="C148" s="142"/>
    </row>
    <row r="149" spans="1:3" x14ac:dyDescent="0.25">
      <c r="A149" s="142"/>
      <c r="B149" s="142"/>
      <c r="C149" s="142"/>
    </row>
    <row r="150" spans="1:3" x14ac:dyDescent="0.25">
      <c r="A150" s="142"/>
      <c r="B150" s="142"/>
      <c r="C150" s="142"/>
    </row>
    <row r="151" spans="1:3" x14ac:dyDescent="0.25">
      <c r="A151" s="142"/>
      <c r="B151" s="142"/>
      <c r="C151" s="142"/>
    </row>
    <row r="152" spans="1:3" x14ac:dyDescent="0.25">
      <c r="A152" s="142"/>
      <c r="B152" s="142"/>
      <c r="C152" s="142"/>
    </row>
    <row r="153" spans="1:3" x14ac:dyDescent="0.25">
      <c r="A153" s="142"/>
      <c r="B153" s="142"/>
      <c r="C153" s="142"/>
    </row>
    <row r="154" spans="1:3" x14ac:dyDescent="0.25">
      <c r="A154" s="142"/>
      <c r="B154" s="142"/>
      <c r="C154" s="142"/>
    </row>
    <row r="155" spans="1:3" x14ac:dyDescent="0.25">
      <c r="A155" s="142"/>
      <c r="B155" s="142"/>
      <c r="C155" s="142"/>
    </row>
    <row r="156" spans="1:3" x14ac:dyDescent="0.25">
      <c r="A156" s="142"/>
      <c r="B156" s="142"/>
      <c r="C156" s="142"/>
    </row>
    <row r="157" spans="1:3" x14ac:dyDescent="0.25">
      <c r="A157" s="142"/>
      <c r="B157" s="142"/>
      <c r="C157" s="142"/>
    </row>
    <row r="158" spans="1:3" x14ac:dyDescent="0.25">
      <c r="A158" s="142"/>
      <c r="B158" s="142"/>
      <c r="C158" s="142"/>
    </row>
    <row r="159" spans="1:3" x14ac:dyDescent="0.25">
      <c r="A159" s="142"/>
      <c r="B159" s="142"/>
      <c r="C159" s="142"/>
    </row>
    <row r="160" spans="1:3" x14ac:dyDescent="0.25">
      <c r="A160" s="142"/>
      <c r="B160" s="142"/>
      <c r="C160" s="142"/>
    </row>
    <row r="161" spans="1:3" x14ac:dyDescent="0.25">
      <c r="A161" s="142"/>
      <c r="B161" s="142"/>
      <c r="C161" s="142"/>
    </row>
    <row r="162" spans="1:3" x14ac:dyDescent="0.25">
      <c r="A162" s="142"/>
      <c r="B162" s="142"/>
      <c r="C162" s="142"/>
    </row>
    <row r="163" spans="1:3" x14ac:dyDescent="0.25">
      <c r="A163" s="142"/>
      <c r="B163" s="142"/>
      <c r="C163" s="142"/>
    </row>
    <row r="164" spans="1:3" x14ac:dyDescent="0.25">
      <c r="A164" s="142"/>
      <c r="B164" s="142"/>
      <c r="C164" s="142"/>
    </row>
    <row r="165" spans="1:3" x14ac:dyDescent="0.25">
      <c r="A165" s="142"/>
      <c r="B165" s="142"/>
      <c r="C165" s="142"/>
    </row>
    <row r="166" spans="1:3" x14ac:dyDescent="0.25">
      <c r="A166" s="142"/>
      <c r="B166" s="142"/>
      <c r="C166" s="142"/>
    </row>
    <row r="167" spans="1:3" x14ac:dyDescent="0.25">
      <c r="A167" s="142"/>
      <c r="B167" s="142"/>
      <c r="C167" s="142"/>
    </row>
    <row r="168" spans="1:3" x14ac:dyDescent="0.25">
      <c r="A168" s="142"/>
      <c r="B168" s="142"/>
      <c r="C168" s="142"/>
    </row>
    <row r="169" spans="1:3" x14ac:dyDescent="0.25">
      <c r="A169" s="142"/>
      <c r="B169" s="142"/>
      <c r="C169" s="142"/>
    </row>
  </sheetData>
  <mergeCells count="114">
    <mergeCell ref="A27:A28"/>
    <mergeCell ref="B27:B28"/>
    <mergeCell ref="A29:A36"/>
    <mergeCell ref="B29:B36"/>
    <mergeCell ref="A37:A46"/>
    <mergeCell ref="B37:B46"/>
    <mergeCell ref="A47:A52"/>
    <mergeCell ref="B47:B52"/>
    <mergeCell ref="M1:M2"/>
    <mergeCell ref="N1:N2"/>
    <mergeCell ref="A8:A9"/>
    <mergeCell ref="B8:B9"/>
    <mergeCell ref="A11:A14"/>
    <mergeCell ref="B11:B14"/>
    <mergeCell ref="A15:A19"/>
    <mergeCell ref="B15:B19"/>
    <mergeCell ref="A24:A25"/>
    <mergeCell ref="B24:B25"/>
    <mergeCell ref="A20:A21"/>
    <mergeCell ref="B20:B21"/>
    <mergeCell ref="A22:A23"/>
    <mergeCell ref="B22:B23"/>
    <mergeCell ref="AE1:AE2"/>
    <mergeCell ref="AF1:AF2"/>
    <mergeCell ref="AG1:AG2"/>
    <mergeCell ref="AH1:AH2"/>
    <mergeCell ref="A2:L2"/>
    <mergeCell ref="Z1:Z2"/>
    <mergeCell ref="AA1:AA2"/>
    <mergeCell ref="AB1:AB2"/>
    <mergeCell ref="AC1:AC2"/>
    <mergeCell ref="AD1:AD2"/>
    <mergeCell ref="Y1:Y2"/>
    <mergeCell ref="X1:X2"/>
    <mergeCell ref="U1:U2"/>
    <mergeCell ref="V1:V2"/>
    <mergeCell ref="W1:W2"/>
    <mergeCell ref="Q1:Q2"/>
    <mergeCell ref="R1:R2"/>
    <mergeCell ref="S1:S2"/>
    <mergeCell ref="T1:T2"/>
    <mergeCell ref="D1:I1"/>
    <mergeCell ref="J1:L1"/>
    <mergeCell ref="O1:O2"/>
    <mergeCell ref="P1:P2"/>
    <mergeCell ref="A1:C1"/>
    <mergeCell ref="A64:A67"/>
    <mergeCell ref="B64:B67"/>
    <mergeCell ref="A68:A74"/>
    <mergeCell ref="B68:B74"/>
    <mergeCell ref="A75:A80"/>
    <mergeCell ref="B75:B80"/>
    <mergeCell ref="A53:A55"/>
    <mergeCell ref="B53:B55"/>
    <mergeCell ref="A56:A59"/>
    <mergeCell ref="B56:B59"/>
    <mergeCell ref="A60:A63"/>
    <mergeCell ref="B60:B63"/>
    <mergeCell ref="A92:A94"/>
    <mergeCell ref="B92:B94"/>
    <mergeCell ref="A96:A97"/>
    <mergeCell ref="B96:B97"/>
    <mergeCell ref="A98:A99"/>
    <mergeCell ref="B98:B99"/>
    <mergeCell ref="A82:A85"/>
    <mergeCell ref="B82:B85"/>
    <mergeCell ref="A86:A88"/>
    <mergeCell ref="B86:B88"/>
    <mergeCell ref="A89:A90"/>
    <mergeCell ref="B89:B90"/>
    <mergeCell ref="A113:A116"/>
    <mergeCell ref="B113:B116"/>
    <mergeCell ref="A118:A121"/>
    <mergeCell ref="B118:B121"/>
    <mergeCell ref="F118:I121"/>
    <mergeCell ref="A100:A104"/>
    <mergeCell ref="B100:B104"/>
    <mergeCell ref="A106:A107"/>
    <mergeCell ref="B106:B107"/>
    <mergeCell ref="A109:A112"/>
    <mergeCell ref="B109:B112"/>
    <mergeCell ref="A143:C143"/>
    <mergeCell ref="A144:C144"/>
    <mergeCell ref="A145:C145"/>
    <mergeCell ref="A146:C146"/>
    <mergeCell ref="A147:C147"/>
    <mergeCell ref="A123:A128"/>
    <mergeCell ref="B123:B128"/>
    <mergeCell ref="A129:A133"/>
    <mergeCell ref="B129:B133"/>
    <mergeCell ref="A134:A138"/>
    <mergeCell ref="B134:B138"/>
    <mergeCell ref="A153:C153"/>
    <mergeCell ref="A154:C154"/>
    <mergeCell ref="A155:C155"/>
    <mergeCell ref="A156:C156"/>
    <mergeCell ref="A157:C157"/>
    <mergeCell ref="A148:C148"/>
    <mergeCell ref="A149:C149"/>
    <mergeCell ref="A150:C150"/>
    <mergeCell ref="A151:C151"/>
    <mergeCell ref="A152:C152"/>
    <mergeCell ref="A168:C168"/>
    <mergeCell ref="A169:C169"/>
    <mergeCell ref="A163:C163"/>
    <mergeCell ref="A164:C164"/>
    <mergeCell ref="A165:C165"/>
    <mergeCell ref="A166:C166"/>
    <mergeCell ref="A167:C167"/>
    <mergeCell ref="A158:C158"/>
    <mergeCell ref="A159:C159"/>
    <mergeCell ref="A160:C160"/>
    <mergeCell ref="A161:C161"/>
    <mergeCell ref="A162:C162"/>
  </mergeCells>
  <conditionalFormatting sqref="AC4:AH138">
    <cfRule type="cellIs" dxfId="74" priority="25" stopIfTrue="1" operator="greaterThan">
      <formula>0</formula>
    </cfRule>
    <cfRule type="cellIs" dxfId="73" priority="26" stopIfTrue="1" operator="greaterThan">
      <formula>0</formula>
    </cfRule>
    <cfRule type="cellIs" dxfId="72" priority="27" stopIfTrue="1" operator="greaterThan">
      <formula>0</formula>
    </cfRule>
  </conditionalFormatting>
  <conditionalFormatting sqref="M4:W138">
    <cfRule type="cellIs" dxfId="71" priority="16" stopIfTrue="1" operator="greaterThan">
      <formula>0</formula>
    </cfRule>
    <cfRule type="cellIs" dxfId="70" priority="17" stopIfTrue="1" operator="greaterThan">
      <formula>0</formula>
    </cfRule>
    <cfRule type="cellIs" dxfId="69" priority="18" stopIfTrue="1" operator="greaterThan">
      <formula>0</formula>
    </cfRule>
  </conditionalFormatting>
  <conditionalFormatting sqref="X4:X138">
    <cfRule type="cellIs" dxfId="68" priority="13" stopIfTrue="1" operator="greaterThan">
      <formula>0</formula>
    </cfRule>
    <cfRule type="cellIs" dxfId="67" priority="14" stopIfTrue="1" operator="greaterThan">
      <formula>0</formula>
    </cfRule>
    <cfRule type="cellIs" dxfId="66" priority="15" stopIfTrue="1" operator="greaterThan">
      <formula>0</formula>
    </cfRule>
  </conditionalFormatting>
  <conditionalFormatting sqref="Y4:Y138">
    <cfRule type="cellIs" dxfId="65" priority="10" stopIfTrue="1" operator="greaterThan">
      <formula>0</formula>
    </cfRule>
    <cfRule type="cellIs" dxfId="64" priority="11" stopIfTrue="1" operator="greaterThan">
      <formula>0</formula>
    </cfRule>
    <cfRule type="cellIs" dxfId="63" priority="12" stopIfTrue="1" operator="greaterThan">
      <formula>0</formula>
    </cfRule>
  </conditionalFormatting>
  <conditionalFormatting sqref="Z4:Z138">
    <cfRule type="cellIs" dxfId="62" priority="7" stopIfTrue="1" operator="greaterThan">
      <formula>0</formula>
    </cfRule>
    <cfRule type="cellIs" dxfId="61" priority="8" stopIfTrue="1" operator="greaterThan">
      <formula>0</formula>
    </cfRule>
    <cfRule type="cellIs" dxfId="60" priority="9" stopIfTrue="1" operator="greaterThan">
      <formula>0</formula>
    </cfRule>
  </conditionalFormatting>
  <conditionalFormatting sqref="AA4:AA138">
    <cfRule type="cellIs" dxfId="59" priority="4" stopIfTrue="1" operator="greaterThan">
      <formula>0</formula>
    </cfRule>
    <cfRule type="cellIs" dxfId="58" priority="5" stopIfTrue="1" operator="greaterThan">
      <formula>0</formula>
    </cfRule>
    <cfRule type="cellIs" dxfId="57" priority="6" stopIfTrue="1" operator="greaterThan">
      <formula>0</formula>
    </cfRule>
  </conditionalFormatting>
  <conditionalFormatting sqref="AB4:AB138">
    <cfRule type="cellIs" dxfId="56" priority="1" stopIfTrue="1" operator="greaterThan">
      <formula>0</formula>
    </cfRule>
    <cfRule type="cellIs" dxfId="55" priority="2" stopIfTrue="1" operator="greaterThan">
      <formula>0</formula>
    </cfRule>
    <cfRule type="cellIs" dxfId="54" priority="3"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69"/>
  <sheetViews>
    <sheetView topLeftCell="A19" zoomScale="80" zoomScaleNormal="80" workbookViewId="0">
      <selection activeCell="G19" sqref="G19"/>
    </sheetView>
  </sheetViews>
  <sheetFormatPr defaultColWidth="9.7109375" defaultRowHeight="15" x14ac:dyDescent="0.25"/>
  <cols>
    <col min="1" max="1" width="14.5703125" style="49" customWidth="1"/>
    <col min="2" max="2" width="7.140625" style="71" customWidth="1"/>
    <col min="3" max="3" width="6" style="43" bestFit="1" customWidth="1"/>
    <col min="4" max="4" width="53.85546875" style="71" bestFit="1" customWidth="1"/>
    <col min="5" max="5" width="18.7109375" style="71" customWidth="1"/>
    <col min="6" max="6" width="9.85546875" style="71" bestFit="1" customWidth="1"/>
    <col min="7" max="7" width="13.140625" style="71" customWidth="1"/>
    <col min="8" max="8" width="13.42578125" style="71" customWidth="1"/>
    <col min="9" max="9" width="12.7109375" style="71" bestFit="1" customWidth="1"/>
    <col min="10" max="10" width="12.5703125" style="19" customWidth="1"/>
    <col min="11" max="11" width="13.28515625" style="44" customWidth="1"/>
    <col min="12" max="12" width="12.5703125" style="16" customWidth="1"/>
    <col min="13" max="13" width="13.85546875" style="24" customWidth="1"/>
    <col min="14" max="34" width="13.85546875" style="17" customWidth="1"/>
    <col min="35" max="16384" width="9.7109375" style="14"/>
  </cols>
  <sheetData>
    <row r="1" spans="1:34" ht="33" customHeight="1" x14ac:dyDescent="0.25">
      <c r="A1" s="151" t="s">
        <v>270</v>
      </c>
      <c r="B1" s="151"/>
      <c r="C1" s="151"/>
      <c r="D1" s="151" t="s">
        <v>37</v>
      </c>
      <c r="E1" s="151"/>
      <c r="F1" s="151"/>
      <c r="G1" s="151"/>
      <c r="H1" s="151"/>
      <c r="I1" s="151"/>
      <c r="J1" s="151" t="s">
        <v>271</v>
      </c>
      <c r="K1" s="151"/>
      <c r="L1" s="151"/>
      <c r="M1" s="170" t="s">
        <v>543</v>
      </c>
      <c r="N1" s="170" t="s">
        <v>544</v>
      </c>
      <c r="O1" s="170" t="s">
        <v>545</v>
      </c>
      <c r="P1" s="170" t="s">
        <v>546</v>
      </c>
      <c r="Q1" s="170" t="s">
        <v>547</v>
      </c>
      <c r="R1" s="170" t="s">
        <v>548</v>
      </c>
      <c r="S1" s="170" t="s">
        <v>549</v>
      </c>
      <c r="T1" s="170" t="s">
        <v>550</v>
      </c>
      <c r="U1" s="170" t="s">
        <v>551</v>
      </c>
      <c r="V1" s="170" t="s">
        <v>552</v>
      </c>
      <c r="W1" s="170" t="s">
        <v>553</v>
      </c>
      <c r="X1" s="170" t="s">
        <v>554</v>
      </c>
      <c r="Y1" s="170" t="s">
        <v>268</v>
      </c>
      <c r="Z1" s="170" t="s">
        <v>268</v>
      </c>
      <c r="AA1" s="170" t="s">
        <v>268</v>
      </c>
      <c r="AB1" s="170" t="s">
        <v>268</v>
      </c>
      <c r="AC1" s="170" t="s">
        <v>268</v>
      </c>
      <c r="AD1" s="170" t="s">
        <v>268</v>
      </c>
      <c r="AE1" s="170" t="s">
        <v>268</v>
      </c>
      <c r="AF1" s="170" t="s">
        <v>268</v>
      </c>
      <c r="AG1" s="170" t="s">
        <v>268</v>
      </c>
      <c r="AH1" s="170" t="s">
        <v>268</v>
      </c>
    </row>
    <row r="2" spans="1:34" ht="21.75" customHeight="1" x14ac:dyDescent="0.25">
      <c r="A2" s="151" t="s">
        <v>542</v>
      </c>
      <c r="B2" s="151"/>
      <c r="C2" s="151"/>
      <c r="D2" s="151"/>
      <c r="E2" s="151"/>
      <c r="F2" s="151"/>
      <c r="G2" s="151"/>
      <c r="H2" s="151"/>
      <c r="I2" s="151"/>
      <c r="J2" s="151"/>
      <c r="K2" s="151"/>
      <c r="L2" s="151"/>
      <c r="M2" s="170"/>
      <c r="N2" s="170"/>
      <c r="O2" s="170"/>
      <c r="P2" s="170"/>
      <c r="Q2" s="170"/>
      <c r="R2" s="170"/>
      <c r="S2" s="170"/>
      <c r="T2" s="170"/>
      <c r="U2" s="170"/>
      <c r="V2" s="170"/>
      <c r="W2" s="170"/>
      <c r="X2" s="170"/>
      <c r="Y2" s="170"/>
      <c r="Z2" s="170"/>
      <c r="AA2" s="170"/>
      <c r="AB2" s="170"/>
      <c r="AC2" s="170"/>
      <c r="AD2" s="170"/>
      <c r="AE2" s="170"/>
      <c r="AF2" s="170"/>
      <c r="AG2" s="170"/>
      <c r="AH2" s="170"/>
    </row>
    <row r="3" spans="1:34" s="15" customFormat="1" ht="45" x14ac:dyDescent="0.2">
      <c r="A3" s="48" t="s">
        <v>2</v>
      </c>
      <c r="B3" s="36" t="s">
        <v>1</v>
      </c>
      <c r="C3" s="37" t="s">
        <v>3</v>
      </c>
      <c r="D3" s="37" t="s">
        <v>5</v>
      </c>
      <c r="E3" s="37" t="s">
        <v>137</v>
      </c>
      <c r="F3" s="37" t="s">
        <v>28</v>
      </c>
      <c r="G3" s="37" t="s">
        <v>29</v>
      </c>
      <c r="H3" s="37" t="s">
        <v>34</v>
      </c>
      <c r="I3" s="38" t="s">
        <v>4</v>
      </c>
      <c r="J3" s="39" t="s">
        <v>27</v>
      </c>
      <c r="K3" s="40" t="s">
        <v>0</v>
      </c>
      <c r="L3" s="36" t="s">
        <v>6</v>
      </c>
      <c r="M3" s="35">
        <v>42663</v>
      </c>
      <c r="N3" s="35">
        <v>42656</v>
      </c>
      <c r="O3" s="35">
        <v>42656</v>
      </c>
      <c r="P3" s="35">
        <v>42653</v>
      </c>
      <c r="Q3" s="35">
        <v>42656</v>
      </c>
      <c r="R3" s="35">
        <v>42674</v>
      </c>
      <c r="S3" s="35">
        <v>42674</v>
      </c>
      <c r="T3" s="35">
        <v>42674</v>
      </c>
      <c r="U3" s="35">
        <v>42674</v>
      </c>
      <c r="V3" s="35">
        <v>42674</v>
      </c>
      <c r="W3" s="35">
        <v>42674</v>
      </c>
      <c r="X3" s="35">
        <v>42674</v>
      </c>
      <c r="Y3" s="35" t="s">
        <v>269</v>
      </c>
      <c r="Z3" s="35" t="s">
        <v>269</v>
      </c>
      <c r="AA3" s="35" t="s">
        <v>269</v>
      </c>
      <c r="AB3" s="35" t="s">
        <v>269</v>
      </c>
      <c r="AC3" s="35" t="s">
        <v>269</v>
      </c>
      <c r="AD3" s="35" t="s">
        <v>269</v>
      </c>
      <c r="AE3" s="35" t="s">
        <v>269</v>
      </c>
      <c r="AF3" s="35" t="s">
        <v>269</v>
      </c>
      <c r="AG3" s="35" t="s">
        <v>269</v>
      </c>
      <c r="AH3" s="35" t="s">
        <v>269</v>
      </c>
    </row>
    <row r="4" spans="1:34" ht="195" x14ac:dyDescent="0.25">
      <c r="A4" s="50" t="s">
        <v>272</v>
      </c>
      <c r="B4" s="76">
        <v>1</v>
      </c>
      <c r="C4" s="76">
        <v>1</v>
      </c>
      <c r="D4" s="77" t="s">
        <v>417</v>
      </c>
      <c r="E4" s="78" t="s">
        <v>138</v>
      </c>
      <c r="F4" s="79" t="s">
        <v>58</v>
      </c>
      <c r="G4" s="79" t="s">
        <v>67</v>
      </c>
      <c r="H4" s="79" t="s">
        <v>50</v>
      </c>
      <c r="I4" s="80">
        <v>44.27</v>
      </c>
      <c r="J4" s="124">
        <v>100</v>
      </c>
      <c r="K4" s="41">
        <f>J4-(SUM(M4:AH4))</f>
        <v>50</v>
      </c>
      <c r="L4" s="42" t="str">
        <f>IF(K4&lt;0,"ATENÇÃO","OK")</f>
        <v>OK</v>
      </c>
      <c r="M4" s="18">
        <v>50</v>
      </c>
      <c r="N4" s="18">
        <v>0</v>
      </c>
      <c r="O4" s="18">
        <v>0</v>
      </c>
      <c r="P4" s="18">
        <v>0</v>
      </c>
      <c r="Q4" s="18">
        <v>0</v>
      </c>
      <c r="R4" s="18">
        <v>0</v>
      </c>
      <c r="S4" s="18">
        <v>0</v>
      </c>
      <c r="T4" s="18">
        <v>0</v>
      </c>
      <c r="U4" s="18">
        <v>0</v>
      </c>
      <c r="V4" s="18">
        <v>0</v>
      </c>
      <c r="W4" s="18">
        <v>0</v>
      </c>
      <c r="X4" s="18">
        <v>0</v>
      </c>
      <c r="Y4" s="18">
        <v>0</v>
      </c>
      <c r="Z4" s="18">
        <v>0</v>
      </c>
      <c r="AA4" s="18">
        <v>0</v>
      </c>
      <c r="AB4" s="18">
        <v>0</v>
      </c>
      <c r="AC4" s="18">
        <v>0</v>
      </c>
      <c r="AD4" s="18">
        <v>0</v>
      </c>
      <c r="AE4" s="18">
        <v>0</v>
      </c>
      <c r="AF4" s="18">
        <v>0</v>
      </c>
      <c r="AG4" s="18">
        <v>0</v>
      </c>
      <c r="AH4" s="18">
        <v>0</v>
      </c>
    </row>
    <row r="5" spans="1:34" ht="195" x14ac:dyDescent="0.25">
      <c r="A5" s="69" t="s">
        <v>273</v>
      </c>
      <c r="B5" s="87">
        <v>2</v>
      </c>
      <c r="C5" s="82">
        <v>2</v>
      </c>
      <c r="D5" s="83" t="s">
        <v>418</v>
      </c>
      <c r="E5" s="84" t="s">
        <v>139</v>
      </c>
      <c r="F5" s="85" t="s">
        <v>59</v>
      </c>
      <c r="G5" s="85" t="s">
        <v>68</v>
      </c>
      <c r="H5" s="85" t="s">
        <v>50</v>
      </c>
      <c r="I5" s="86">
        <v>30.3</v>
      </c>
      <c r="J5" s="124"/>
      <c r="K5" s="41">
        <f t="shared" ref="K5:K68" si="0">J5-(SUM(M5:AH5))</f>
        <v>0</v>
      </c>
      <c r="L5" s="42" t="str">
        <f t="shared" ref="L5:L68" si="1">IF(K5&lt;0,"ATENÇÃO","OK")</f>
        <v>OK</v>
      </c>
      <c r="M5" s="18">
        <v>0</v>
      </c>
      <c r="N5" s="18">
        <v>0</v>
      </c>
      <c r="O5" s="18">
        <v>0</v>
      </c>
      <c r="P5" s="18">
        <v>0</v>
      </c>
      <c r="Q5" s="18">
        <v>0</v>
      </c>
      <c r="R5" s="18">
        <v>0</v>
      </c>
      <c r="S5" s="18">
        <v>0</v>
      </c>
      <c r="T5" s="18">
        <v>0</v>
      </c>
      <c r="U5" s="18">
        <v>0</v>
      </c>
      <c r="V5" s="18">
        <v>0</v>
      </c>
      <c r="W5" s="18">
        <v>0</v>
      </c>
      <c r="X5" s="18">
        <v>0</v>
      </c>
      <c r="Y5" s="18">
        <v>0</v>
      </c>
      <c r="Z5" s="18">
        <v>0</v>
      </c>
      <c r="AA5" s="18">
        <v>0</v>
      </c>
      <c r="AB5" s="18">
        <v>0</v>
      </c>
      <c r="AC5" s="18">
        <v>0</v>
      </c>
      <c r="AD5" s="18">
        <v>0</v>
      </c>
      <c r="AE5" s="18">
        <v>0</v>
      </c>
      <c r="AF5" s="18">
        <v>0</v>
      </c>
      <c r="AG5" s="18">
        <v>0</v>
      </c>
      <c r="AH5" s="18">
        <v>0</v>
      </c>
    </row>
    <row r="6" spans="1:34" ht="256.5" customHeight="1" x14ac:dyDescent="0.25">
      <c r="A6" s="72" t="s">
        <v>273</v>
      </c>
      <c r="B6" s="76">
        <v>3</v>
      </c>
      <c r="C6" s="76">
        <v>3</v>
      </c>
      <c r="D6" s="77" t="s">
        <v>419</v>
      </c>
      <c r="E6" s="78" t="s">
        <v>140</v>
      </c>
      <c r="F6" s="79" t="s">
        <v>60</v>
      </c>
      <c r="G6" s="79" t="s">
        <v>68</v>
      </c>
      <c r="H6" s="79" t="s">
        <v>50</v>
      </c>
      <c r="I6" s="80">
        <v>9.3000000000000007</v>
      </c>
      <c r="J6" s="124">
        <v>800</v>
      </c>
      <c r="K6" s="41">
        <f t="shared" si="0"/>
        <v>600</v>
      </c>
      <c r="L6" s="42" t="str">
        <f t="shared" si="1"/>
        <v>OK</v>
      </c>
      <c r="M6" s="18">
        <v>0</v>
      </c>
      <c r="N6" s="18">
        <v>200</v>
      </c>
      <c r="O6" s="18">
        <v>0</v>
      </c>
      <c r="P6" s="18">
        <v>0</v>
      </c>
      <c r="Q6" s="18">
        <v>0</v>
      </c>
      <c r="R6" s="18">
        <v>0</v>
      </c>
      <c r="S6" s="18">
        <v>0</v>
      </c>
      <c r="T6" s="18">
        <v>0</v>
      </c>
      <c r="U6" s="18">
        <v>0</v>
      </c>
      <c r="V6" s="18">
        <v>0</v>
      </c>
      <c r="W6" s="18">
        <v>0</v>
      </c>
      <c r="X6" s="18">
        <v>0</v>
      </c>
      <c r="Y6" s="18">
        <v>0</v>
      </c>
      <c r="Z6" s="18">
        <v>0</v>
      </c>
      <c r="AA6" s="18">
        <v>0</v>
      </c>
      <c r="AB6" s="18">
        <v>0</v>
      </c>
      <c r="AC6" s="18">
        <v>0</v>
      </c>
      <c r="AD6" s="18">
        <v>0</v>
      </c>
      <c r="AE6" s="18">
        <v>0</v>
      </c>
      <c r="AF6" s="18">
        <v>0</v>
      </c>
      <c r="AG6" s="18">
        <v>0</v>
      </c>
      <c r="AH6" s="18">
        <v>0</v>
      </c>
    </row>
    <row r="7" spans="1:34" ht="242.25" customHeight="1" x14ac:dyDescent="0.25">
      <c r="A7" s="69" t="s">
        <v>274</v>
      </c>
      <c r="B7" s="87">
        <v>4</v>
      </c>
      <c r="C7" s="87">
        <v>4</v>
      </c>
      <c r="D7" s="83" t="s">
        <v>297</v>
      </c>
      <c r="E7" s="84" t="s">
        <v>141</v>
      </c>
      <c r="F7" s="85" t="s">
        <v>39</v>
      </c>
      <c r="G7" s="85" t="s">
        <v>69</v>
      </c>
      <c r="H7" s="85" t="s">
        <v>50</v>
      </c>
      <c r="I7" s="86">
        <v>1.81</v>
      </c>
      <c r="J7" s="124">
        <v>500</v>
      </c>
      <c r="K7" s="41">
        <f t="shared" si="0"/>
        <v>200</v>
      </c>
      <c r="L7" s="42" t="str">
        <f t="shared" si="1"/>
        <v>OK</v>
      </c>
      <c r="M7" s="18">
        <v>0</v>
      </c>
      <c r="N7" s="18">
        <v>0</v>
      </c>
      <c r="O7" s="18">
        <v>300</v>
      </c>
      <c r="P7" s="18">
        <v>0</v>
      </c>
      <c r="Q7" s="18">
        <v>0</v>
      </c>
      <c r="R7" s="18">
        <v>0</v>
      </c>
      <c r="S7" s="18">
        <v>0</v>
      </c>
      <c r="T7" s="18">
        <v>0</v>
      </c>
      <c r="U7" s="18">
        <v>0</v>
      </c>
      <c r="V7" s="18">
        <v>0</v>
      </c>
      <c r="W7" s="18">
        <v>0</v>
      </c>
      <c r="X7" s="18">
        <v>0</v>
      </c>
      <c r="Y7" s="18">
        <v>0</v>
      </c>
      <c r="Z7" s="18">
        <v>0</v>
      </c>
      <c r="AA7" s="18">
        <v>0</v>
      </c>
      <c r="AB7" s="18">
        <v>0</v>
      </c>
      <c r="AC7" s="18">
        <v>0</v>
      </c>
      <c r="AD7" s="18">
        <v>0</v>
      </c>
      <c r="AE7" s="18">
        <v>0</v>
      </c>
      <c r="AF7" s="18">
        <v>0</v>
      </c>
      <c r="AG7" s="18">
        <v>0</v>
      </c>
      <c r="AH7" s="18">
        <v>0</v>
      </c>
    </row>
    <row r="8" spans="1:34" ht="330" x14ac:dyDescent="0.25">
      <c r="A8" s="152" t="s">
        <v>275</v>
      </c>
      <c r="B8" s="148">
        <v>5</v>
      </c>
      <c r="C8" s="88">
        <v>5</v>
      </c>
      <c r="D8" s="89" t="s">
        <v>298</v>
      </c>
      <c r="E8" s="90" t="s">
        <v>142</v>
      </c>
      <c r="F8" s="20" t="s">
        <v>61</v>
      </c>
      <c r="G8" s="20" t="s">
        <v>43</v>
      </c>
      <c r="H8" s="20" t="s">
        <v>70</v>
      </c>
      <c r="I8" s="91">
        <v>4.13</v>
      </c>
      <c r="J8" s="124">
        <v>400</v>
      </c>
      <c r="K8" s="41">
        <f t="shared" si="0"/>
        <v>100</v>
      </c>
      <c r="L8" s="42" t="str">
        <f t="shared" si="1"/>
        <v>OK</v>
      </c>
      <c r="M8" s="18">
        <v>0</v>
      </c>
      <c r="N8" s="18">
        <v>0</v>
      </c>
      <c r="O8" s="18">
        <v>0</v>
      </c>
      <c r="P8" s="18">
        <v>300</v>
      </c>
      <c r="Q8" s="18">
        <v>0</v>
      </c>
      <c r="R8" s="18">
        <v>0</v>
      </c>
      <c r="S8" s="18">
        <v>0</v>
      </c>
      <c r="T8" s="18">
        <v>0</v>
      </c>
      <c r="U8" s="18">
        <v>0</v>
      </c>
      <c r="V8" s="18">
        <v>0</v>
      </c>
      <c r="W8" s="18">
        <v>0</v>
      </c>
      <c r="X8" s="18">
        <v>0</v>
      </c>
      <c r="Y8" s="18">
        <v>0</v>
      </c>
      <c r="Z8" s="18">
        <v>0</v>
      </c>
      <c r="AA8" s="18">
        <v>0</v>
      </c>
      <c r="AB8" s="18">
        <v>0</v>
      </c>
      <c r="AC8" s="18">
        <v>0</v>
      </c>
      <c r="AD8" s="18">
        <v>0</v>
      </c>
      <c r="AE8" s="18">
        <v>0</v>
      </c>
      <c r="AF8" s="18">
        <v>0</v>
      </c>
      <c r="AG8" s="18">
        <v>0</v>
      </c>
      <c r="AH8" s="18">
        <v>0</v>
      </c>
    </row>
    <row r="9" spans="1:34" ht="345" x14ac:dyDescent="0.25">
      <c r="A9" s="152"/>
      <c r="B9" s="150"/>
      <c r="C9" s="92">
        <v>6</v>
      </c>
      <c r="D9" s="89" t="s">
        <v>299</v>
      </c>
      <c r="E9" s="90" t="s">
        <v>143</v>
      </c>
      <c r="F9" s="20" t="s">
        <v>60</v>
      </c>
      <c r="G9" s="20" t="s">
        <v>43</v>
      </c>
      <c r="H9" s="20" t="s">
        <v>70</v>
      </c>
      <c r="I9" s="91">
        <v>3.7</v>
      </c>
      <c r="J9" s="124">
        <v>100</v>
      </c>
      <c r="K9" s="41">
        <f t="shared" si="0"/>
        <v>0</v>
      </c>
      <c r="L9" s="42" t="str">
        <f t="shared" si="1"/>
        <v>OK</v>
      </c>
      <c r="M9" s="18">
        <v>0</v>
      </c>
      <c r="N9" s="18">
        <v>0</v>
      </c>
      <c r="O9" s="18">
        <v>0</v>
      </c>
      <c r="P9" s="18">
        <v>100</v>
      </c>
      <c r="Q9" s="18">
        <v>0</v>
      </c>
      <c r="R9" s="18">
        <v>0</v>
      </c>
      <c r="S9" s="18">
        <v>0</v>
      </c>
      <c r="T9" s="18">
        <v>0</v>
      </c>
      <c r="U9" s="18">
        <v>0</v>
      </c>
      <c r="V9" s="18">
        <v>0</v>
      </c>
      <c r="W9" s="18">
        <v>0</v>
      </c>
      <c r="X9" s="18">
        <v>0</v>
      </c>
      <c r="Y9" s="18">
        <v>0</v>
      </c>
      <c r="Z9" s="18">
        <v>0</v>
      </c>
      <c r="AA9" s="18">
        <v>0</v>
      </c>
      <c r="AB9" s="18">
        <v>0</v>
      </c>
      <c r="AC9" s="18">
        <v>0</v>
      </c>
      <c r="AD9" s="18">
        <v>0</v>
      </c>
      <c r="AE9" s="18">
        <v>0</v>
      </c>
      <c r="AF9" s="18">
        <v>0</v>
      </c>
      <c r="AG9" s="18">
        <v>0</v>
      </c>
      <c r="AH9" s="18">
        <v>0</v>
      </c>
    </row>
    <row r="10" spans="1:34" ht="285" x14ac:dyDescent="0.25">
      <c r="A10" s="69" t="s">
        <v>275</v>
      </c>
      <c r="B10" s="87">
        <v>6</v>
      </c>
      <c r="C10" s="87">
        <v>7</v>
      </c>
      <c r="D10" s="93" t="s">
        <v>300</v>
      </c>
      <c r="E10" s="84" t="s">
        <v>144</v>
      </c>
      <c r="F10" s="85" t="s">
        <v>30</v>
      </c>
      <c r="G10" s="85" t="s">
        <v>43</v>
      </c>
      <c r="H10" s="85" t="s">
        <v>50</v>
      </c>
      <c r="I10" s="86">
        <v>1.98</v>
      </c>
      <c r="J10" s="124">
        <v>500</v>
      </c>
      <c r="K10" s="41">
        <f t="shared" si="0"/>
        <v>200</v>
      </c>
      <c r="L10" s="42" t="str">
        <f t="shared" si="1"/>
        <v>OK</v>
      </c>
      <c r="M10" s="18">
        <v>0</v>
      </c>
      <c r="N10" s="18">
        <v>0</v>
      </c>
      <c r="O10" s="18">
        <v>0</v>
      </c>
      <c r="P10" s="18">
        <v>300</v>
      </c>
      <c r="Q10" s="18">
        <v>0</v>
      </c>
      <c r="R10" s="18">
        <v>0</v>
      </c>
      <c r="S10" s="18">
        <v>0</v>
      </c>
      <c r="T10" s="18">
        <v>0</v>
      </c>
      <c r="U10" s="18">
        <v>0</v>
      </c>
      <c r="V10" s="18">
        <v>0</v>
      </c>
      <c r="W10" s="18">
        <v>0</v>
      </c>
      <c r="X10" s="18">
        <v>0</v>
      </c>
      <c r="Y10" s="18">
        <v>0</v>
      </c>
      <c r="Z10" s="18">
        <v>0</v>
      </c>
      <c r="AA10" s="18">
        <v>0</v>
      </c>
      <c r="AB10" s="18">
        <v>0</v>
      </c>
      <c r="AC10" s="18">
        <v>0</v>
      </c>
      <c r="AD10" s="18">
        <v>0</v>
      </c>
      <c r="AE10" s="18">
        <v>0</v>
      </c>
      <c r="AF10" s="18">
        <v>0</v>
      </c>
      <c r="AG10" s="18">
        <v>0</v>
      </c>
      <c r="AH10" s="18">
        <v>0</v>
      </c>
    </row>
    <row r="11" spans="1:34" ht="120" x14ac:dyDescent="0.25">
      <c r="A11" s="152" t="s">
        <v>276</v>
      </c>
      <c r="B11" s="148">
        <v>7</v>
      </c>
      <c r="C11" s="92">
        <v>8</v>
      </c>
      <c r="D11" s="89" t="s">
        <v>301</v>
      </c>
      <c r="E11" s="90" t="s">
        <v>145</v>
      </c>
      <c r="F11" s="94" t="s">
        <v>62</v>
      </c>
      <c r="G11" s="94" t="s">
        <v>71</v>
      </c>
      <c r="H11" s="94" t="s">
        <v>50</v>
      </c>
      <c r="I11" s="91">
        <v>36.5</v>
      </c>
      <c r="J11" s="124"/>
      <c r="K11" s="41">
        <f t="shared" si="0"/>
        <v>0</v>
      </c>
      <c r="L11" s="42" t="str">
        <f t="shared" si="1"/>
        <v>OK</v>
      </c>
      <c r="M11" s="18">
        <v>0</v>
      </c>
      <c r="N11" s="18">
        <v>0</v>
      </c>
      <c r="O11" s="18">
        <v>0</v>
      </c>
      <c r="P11" s="18">
        <v>0</v>
      </c>
      <c r="Q11" s="18">
        <v>0</v>
      </c>
      <c r="R11" s="18">
        <v>0</v>
      </c>
      <c r="S11" s="18">
        <v>0</v>
      </c>
      <c r="T11" s="18">
        <v>0</v>
      </c>
      <c r="U11" s="18">
        <v>0</v>
      </c>
      <c r="V11" s="18">
        <v>0</v>
      </c>
      <c r="W11" s="18">
        <v>0</v>
      </c>
      <c r="X11" s="18">
        <v>0</v>
      </c>
      <c r="Y11" s="18">
        <v>0</v>
      </c>
      <c r="Z11" s="18">
        <v>0</v>
      </c>
      <c r="AA11" s="18">
        <v>0</v>
      </c>
      <c r="AB11" s="18">
        <v>0</v>
      </c>
      <c r="AC11" s="18">
        <v>0</v>
      </c>
      <c r="AD11" s="18">
        <v>0</v>
      </c>
      <c r="AE11" s="18">
        <v>0</v>
      </c>
      <c r="AF11" s="18">
        <v>0</v>
      </c>
      <c r="AG11" s="18">
        <v>0</v>
      </c>
      <c r="AH11" s="18">
        <v>0</v>
      </c>
    </row>
    <row r="12" spans="1:34" ht="105" x14ac:dyDescent="0.25">
      <c r="A12" s="152"/>
      <c r="B12" s="149"/>
      <c r="C12" s="92">
        <v>9</v>
      </c>
      <c r="D12" s="89" t="s">
        <v>302</v>
      </c>
      <c r="E12" s="90" t="s">
        <v>146</v>
      </c>
      <c r="F12" s="94" t="s">
        <v>62</v>
      </c>
      <c r="G12" s="94" t="s">
        <v>71</v>
      </c>
      <c r="H12" s="94" t="s">
        <v>50</v>
      </c>
      <c r="I12" s="91">
        <v>45.1</v>
      </c>
      <c r="J12" s="124"/>
      <c r="K12" s="41">
        <f t="shared" si="0"/>
        <v>0</v>
      </c>
      <c r="L12" s="42" t="str">
        <f t="shared" si="1"/>
        <v>OK</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8">
        <v>0</v>
      </c>
      <c r="AD12" s="18">
        <v>0</v>
      </c>
      <c r="AE12" s="18">
        <v>0</v>
      </c>
      <c r="AF12" s="18">
        <v>0</v>
      </c>
      <c r="AG12" s="18">
        <v>0</v>
      </c>
      <c r="AH12" s="18">
        <v>0</v>
      </c>
    </row>
    <row r="13" spans="1:34" ht="105" x14ac:dyDescent="0.25">
      <c r="A13" s="152"/>
      <c r="B13" s="149"/>
      <c r="C13" s="88">
        <v>10</v>
      </c>
      <c r="D13" s="95" t="s">
        <v>303</v>
      </c>
      <c r="E13" s="90" t="s">
        <v>147</v>
      </c>
      <c r="F13" s="96" t="s">
        <v>60</v>
      </c>
      <c r="G13" s="94" t="s">
        <v>71</v>
      </c>
      <c r="H13" s="94" t="s">
        <v>50</v>
      </c>
      <c r="I13" s="91">
        <v>40.299999999999997</v>
      </c>
      <c r="J13" s="125"/>
      <c r="K13" s="41">
        <f t="shared" si="0"/>
        <v>0</v>
      </c>
      <c r="L13" s="42" t="str">
        <f t="shared" si="1"/>
        <v>OK</v>
      </c>
      <c r="M13" s="18">
        <v>0</v>
      </c>
      <c r="N13" s="18">
        <v>0</v>
      </c>
      <c r="O13" s="18">
        <v>0</v>
      </c>
      <c r="P13" s="18">
        <v>0</v>
      </c>
      <c r="Q13" s="18">
        <v>0</v>
      </c>
      <c r="R13" s="18">
        <v>0</v>
      </c>
      <c r="S13" s="18">
        <v>0</v>
      </c>
      <c r="T13" s="18">
        <v>0</v>
      </c>
      <c r="U13" s="18">
        <v>0</v>
      </c>
      <c r="V13" s="18">
        <v>0</v>
      </c>
      <c r="W13" s="18">
        <v>0</v>
      </c>
      <c r="X13" s="18">
        <v>0</v>
      </c>
      <c r="Y13" s="18">
        <v>0</v>
      </c>
      <c r="Z13" s="18">
        <v>0</v>
      </c>
      <c r="AA13" s="18">
        <v>0</v>
      </c>
      <c r="AB13" s="18">
        <v>0</v>
      </c>
      <c r="AC13" s="18">
        <v>0</v>
      </c>
      <c r="AD13" s="18">
        <v>0</v>
      </c>
      <c r="AE13" s="18">
        <v>0</v>
      </c>
      <c r="AF13" s="18">
        <v>0</v>
      </c>
      <c r="AG13" s="18">
        <v>0</v>
      </c>
      <c r="AH13" s="18">
        <v>0</v>
      </c>
    </row>
    <row r="14" spans="1:34" ht="75" x14ac:dyDescent="0.25">
      <c r="A14" s="152"/>
      <c r="B14" s="150"/>
      <c r="C14" s="92">
        <v>11</v>
      </c>
      <c r="D14" s="89" t="s">
        <v>304</v>
      </c>
      <c r="E14" s="90" t="s">
        <v>148</v>
      </c>
      <c r="F14" s="94" t="s">
        <v>60</v>
      </c>
      <c r="G14" s="94" t="s">
        <v>72</v>
      </c>
      <c r="H14" s="94" t="s">
        <v>70</v>
      </c>
      <c r="I14" s="91">
        <v>12.5</v>
      </c>
      <c r="J14" s="124">
        <v>200</v>
      </c>
      <c r="K14" s="41">
        <f t="shared" si="0"/>
        <v>195</v>
      </c>
      <c r="L14" s="42" t="str">
        <f t="shared" si="1"/>
        <v>OK</v>
      </c>
      <c r="M14" s="18">
        <v>0</v>
      </c>
      <c r="N14" s="18">
        <v>0</v>
      </c>
      <c r="O14" s="18">
        <v>0</v>
      </c>
      <c r="P14" s="18">
        <v>0</v>
      </c>
      <c r="Q14" s="18">
        <v>5</v>
      </c>
      <c r="R14" s="18">
        <v>0</v>
      </c>
      <c r="S14" s="18">
        <v>0</v>
      </c>
      <c r="T14" s="18">
        <v>0</v>
      </c>
      <c r="U14" s="18">
        <v>0</v>
      </c>
      <c r="V14" s="18">
        <v>0</v>
      </c>
      <c r="W14" s="18">
        <v>0</v>
      </c>
      <c r="X14" s="18">
        <v>0</v>
      </c>
      <c r="Y14" s="18">
        <v>0</v>
      </c>
      <c r="Z14" s="18">
        <v>0</v>
      </c>
      <c r="AA14" s="18">
        <v>0</v>
      </c>
      <c r="AB14" s="18">
        <v>0</v>
      </c>
      <c r="AC14" s="18">
        <v>0</v>
      </c>
      <c r="AD14" s="18">
        <v>0</v>
      </c>
      <c r="AE14" s="18">
        <v>0</v>
      </c>
      <c r="AF14" s="18">
        <v>0</v>
      </c>
      <c r="AG14" s="18">
        <v>0</v>
      </c>
      <c r="AH14" s="18">
        <v>0</v>
      </c>
    </row>
    <row r="15" spans="1:34" ht="75" x14ac:dyDescent="0.25">
      <c r="A15" s="153" t="s">
        <v>276</v>
      </c>
      <c r="B15" s="145">
        <v>8</v>
      </c>
      <c r="C15" s="87">
        <v>12</v>
      </c>
      <c r="D15" s="83" t="s">
        <v>305</v>
      </c>
      <c r="E15" s="84" t="s">
        <v>149</v>
      </c>
      <c r="F15" s="97" t="s">
        <v>60</v>
      </c>
      <c r="G15" s="97" t="s">
        <v>73</v>
      </c>
      <c r="H15" s="97" t="s">
        <v>50</v>
      </c>
      <c r="I15" s="86">
        <v>12.5</v>
      </c>
      <c r="J15" s="124"/>
      <c r="K15" s="41">
        <f t="shared" si="0"/>
        <v>0</v>
      </c>
      <c r="L15" s="42" t="str">
        <f t="shared" si="1"/>
        <v>OK</v>
      </c>
      <c r="M15" s="18">
        <v>0</v>
      </c>
      <c r="N15" s="18">
        <v>0</v>
      </c>
      <c r="O15" s="18">
        <v>0</v>
      </c>
      <c r="P15" s="18">
        <v>0</v>
      </c>
      <c r="Q15" s="18">
        <v>0</v>
      </c>
      <c r="R15" s="18">
        <v>0</v>
      </c>
      <c r="S15" s="18">
        <v>0</v>
      </c>
      <c r="T15" s="18">
        <v>0</v>
      </c>
      <c r="U15" s="18">
        <v>0</v>
      </c>
      <c r="V15" s="18">
        <v>0</v>
      </c>
      <c r="W15" s="18">
        <v>0</v>
      </c>
      <c r="X15" s="18">
        <v>0</v>
      </c>
      <c r="Y15" s="18">
        <v>0</v>
      </c>
      <c r="Z15" s="18">
        <v>0</v>
      </c>
      <c r="AA15" s="18">
        <v>0</v>
      </c>
      <c r="AB15" s="18">
        <v>0</v>
      </c>
      <c r="AC15" s="18">
        <v>0</v>
      </c>
      <c r="AD15" s="18">
        <v>0</v>
      </c>
      <c r="AE15" s="18">
        <v>0</v>
      </c>
      <c r="AF15" s="18">
        <v>0</v>
      </c>
      <c r="AG15" s="18">
        <v>0</v>
      </c>
      <c r="AH15" s="18">
        <v>0</v>
      </c>
    </row>
    <row r="16" spans="1:34" ht="90" x14ac:dyDescent="0.25">
      <c r="A16" s="153"/>
      <c r="B16" s="146"/>
      <c r="C16" s="82">
        <v>13</v>
      </c>
      <c r="D16" s="83" t="s">
        <v>306</v>
      </c>
      <c r="E16" s="84" t="s">
        <v>150</v>
      </c>
      <c r="F16" s="97" t="s">
        <v>38</v>
      </c>
      <c r="G16" s="97" t="s">
        <v>42</v>
      </c>
      <c r="H16" s="97" t="s">
        <v>50</v>
      </c>
      <c r="I16" s="86">
        <v>13.59</v>
      </c>
      <c r="J16" s="124"/>
      <c r="K16" s="41">
        <f t="shared" si="0"/>
        <v>0</v>
      </c>
      <c r="L16" s="42" t="str">
        <f t="shared" si="1"/>
        <v>OK</v>
      </c>
      <c r="M16" s="18">
        <v>0</v>
      </c>
      <c r="N16" s="18">
        <v>0</v>
      </c>
      <c r="O16" s="18">
        <v>0</v>
      </c>
      <c r="P16" s="18">
        <v>0</v>
      </c>
      <c r="Q16" s="18">
        <v>0</v>
      </c>
      <c r="R16" s="18">
        <v>0</v>
      </c>
      <c r="S16" s="18">
        <v>0</v>
      </c>
      <c r="T16" s="18">
        <v>0</v>
      </c>
      <c r="U16" s="18">
        <v>0</v>
      </c>
      <c r="V16" s="18">
        <v>0</v>
      </c>
      <c r="W16" s="18">
        <v>0</v>
      </c>
      <c r="X16" s="18">
        <v>0</v>
      </c>
      <c r="Y16" s="18">
        <v>0</v>
      </c>
      <c r="Z16" s="18">
        <v>0</v>
      </c>
      <c r="AA16" s="18">
        <v>0</v>
      </c>
      <c r="AB16" s="18">
        <v>0</v>
      </c>
      <c r="AC16" s="18">
        <v>0</v>
      </c>
      <c r="AD16" s="18">
        <v>0</v>
      </c>
      <c r="AE16" s="18">
        <v>0</v>
      </c>
      <c r="AF16" s="18">
        <v>0</v>
      </c>
      <c r="AG16" s="18">
        <v>0</v>
      </c>
      <c r="AH16" s="18">
        <v>0</v>
      </c>
    </row>
    <row r="17" spans="1:34" ht="60" x14ac:dyDescent="0.25">
      <c r="A17" s="153"/>
      <c r="B17" s="146"/>
      <c r="C17" s="82">
        <v>14</v>
      </c>
      <c r="D17" s="83" t="s">
        <v>307</v>
      </c>
      <c r="E17" s="84" t="s">
        <v>151</v>
      </c>
      <c r="F17" s="97" t="s">
        <v>62</v>
      </c>
      <c r="G17" s="97" t="s">
        <v>74</v>
      </c>
      <c r="H17" s="97" t="s">
        <v>70</v>
      </c>
      <c r="I17" s="86">
        <v>28.07</v>
      </c>
      <c r="J17" s="124"/>
      <c r="K17" s="41">
        <f t="shared" si="0"/>
        <v>0</v>
      </c>
      <c r="L17" s="42" t="str">
        <f t="shared" si="1"/>
        <v>OK</v>
      </c>
      <c r="M17" s="18">
        <v>0</v>
      </c>
      <c r="N17" s="18">
        <v>0</v>
      </c>
      <c r="O17" s="18">
        <v>0</v>
      </c>
      <c r="P17" s="18">
        <v>0</v>
      </c>
      <c r="Q17" s="18">
        <v>0</v>
      </c>
      <c r="R17" s="18">
        <v>0</v>
      </c>
      <c r="S17" s="18">
        <v>0</v>
      </c>
      <c r="T17" s="18">
        <v>0</v>
      </c>
      <c r="U17" s="18">
        <v>0</v>
      </c>
      <c r="V17" s="18">
        <v>0</v>
      </c>
      <c r="W17" s="18">
        <v>0</v>
      </c>
      <c r="X17" s="18">
        <v>0</v>
      </c>
      <c r="Y17" s="18">
        <v>0</v>
      </c>
      <c r="Z17" s="18">
        <v>0</v>
      </c>
      <c r="AA17" s="18">
        <v>0</v>
      </c>
      <c r="AB17" s="18">
        <v>0</v>
      </c>
      <c r="AC17" s="18">
        <v>0</v>
      </c>
      <c r="AD17" s="18">
        <v>0</v>
      </c>
      <c r="AE17" s="18">
        <v>0</v>
      </c>
      <c r="AF17" s="18">
        <v>0</v>
      </c>
      <c r="AG17" s="18">
        <v>0</v>
      </c>
      <c r="AH17" s="18">
        <v>0</v>
      </c>
    </row>
    <row r="18" spans="1:34" ht="213.75" customHeight="1" x14ac:dyDescent="0.25">
      <c r="A18" s="153"/>
      <c r="B18" s="146"/>
      <c r="C18" s="82">
        <v>15</v>
      </c>
      <c r="D18" s="83" t="s">
        <v>308</v>
      </c>
      <c r="E18" s="84" t="s">
        <v>152</v>
      </c>
      <c r="F18" s="85" t="s">
        <v>60</v>
      </c>
      <c r="G18" s="85" t="s">
        <v>75</v>
      </c>
      <c r="H18" s="85" t="s">
        <v>50</v>
      </c>
      <c r="I18" s="86">
        <v>10.5</v>
      </c>
      <c r="J18" s="124"/>
      <c r="K18" s="41">
        <f t="shared" si="0"/>
        <v>0</v>
      </c>
      <c r="L18" s="42" t="str">
        <f t="shared" si="1"/>
        <v>OK</v>
      </c>
      <c r="M18" s="18">
        <v>0</v>
      </c>
      <c r="N18" s="18">
        <v>0</v>
      </c>
      <c r="O18" s="18">
        <v>0</v>
      </c>
      <c r="P18" s="18">
        <v>0</v>
      </c>
      <c r="Q18" s="18">
        <v>0</v>
      </c>
      <c r="R18" s="18">
        <v>0</v>
      </c>
      <c r="S18" s="18">
        <v>0</v>
      </c>
      <c r="T18" s="18">
        <v>0</v>
      </c>
      <c r="U18" s="18">
        <v>0</v>
      </c>
      <c r="V18" s="18">
        <v>0</v>
      </c>
      <c r="W18" s="18">
        <v>0</v>
      </c>
      <c r="X18" s="18">
        <v>0</v>
      </c>
      <c r="Y18" s="18">
        <v>0</v>
      </c>
      <c r="Z18" s="18">
        <v>0</v>
      </c>
      <c r="AA18" s="18">
        <v>0</v>
      </c>
      <c r="AB18" s="18">
        <v>0</v>
      </c>
      <c r="AC18" s="18">
        <v>0</v>
      </c>
      <c r="AD18" s="18">
        <v>0</v>
      </c>
      <c r="AE18" s="18">
        <v>0</v>
      </c>
      <c r="AF18" s="18">
        <v>0</v>
      </c>
      <c r="AG18" s="18">
        <v>0</v>
      </c>
      <c r="AH18" s="18">
        <v>0</v>
      </c>
    </row>
    <row r="19" spans="1:34" ht="135" x14ac:dyDescent="0.25">
      <c r="A19" s="153"/>
      <c r="B19" s="147"/>
      <c r="C19" s="87">
        <v>16</v>
      </c>
      <c r="D19" s="83" t="s">
        <v>309</v>
      </c>
      <c r="E19" s="84" t="s">
        <v>153</v>
      </c>
      <c r="F19" s="97" t="s">
        <v>60</v>
      </c>
      <c r="G19" s="97" t="s">
        <v>76</v>
      </c>
      <c r="H19" s="97" t="s">
        <v>50</v>
      </c>
      <c r="I19" s="86">
        <v>47.3</v>
      </c>
      <c r="J19" s="124">
        <v>10</v>
      </c>
      <c r="K19" s="41">
        <f t="shared" si="0"/>
        <v>9</v>
      </c>
      <c r="L19" s="42" t="str">
        <f t="shared" si="1"/>
        <v>OK</v>
      </c>
      <c r="M19" s="18">
        <v>0</v>
      </c>
      <c r="N19" s="18">
        <v>0</v>
      </c>
      <c r="O19" s="18">
        <v>0</v>
      </c>
      <c r="P19" s="18">
        <v>0</v>
      </c>
      <c r="Q19" s="18">
        <v>1</v>
      </c>
      <c r="R19" s="18">
        <v>0</v>
      </c>
      <c r="S19" s="18">
        <v>0</v>
      </c>
      <c r="T19" s="18">
        <v>0</v>
      </c>
      <c r="U19" s="18">
        <v>0</v>
      </c>
      <c r="V19" s="18">
        <v>0</v>
      </c>
      <c r="W19" s="18">
        <v>0</v>
      </c>
      <c r="X19" s="18">
        <v>0</v>
      </c>
      <c r="Y19" s="18">
        <v>0</v>
      </c>
      <c r="Z19" s="18">
        <v>0</v>
      </c>
      <c r="AA19" s="18">
        <v>0</v>
      </c>
      <c r="AB19" s="18">
        <v>0</v>
      </c>
      <c r="AC19" s="18">
        <v>0</v>
      </c>
      <c r="AD19" s="18">
        <v>0</v>
      </c>
      <c r="AE19" s="18">
        <v>0</v>
      </c>
      <c r="AF19" s="18">
        <v>0</v>
      </c>
      <c r="AG19" s="18">
        <v>0</v>
      </c>
      <c r="AH19" s="18">
        <v>0</v>
      </c>
    </row>
    <row r="20" spans="1:34" ht="195" x14ac:dyDescent="0.25">
      <c r="A20" s="157" t="s">
        <v>272</v>
      </c>
      <c r="B20" s="148">
        <v>9</v>
      </c>
      <c r="C20" s="92">
        <v>17</v>
      </c>
      <c r="D20" s="89" t="s">
        <v>420</v>
      </c>
      <c r="E20" s="90" t="s">
        <v>154</v>
      </c>
      <c r="F20" s="20" t="s">
        <v>40</v>
      </c>
      <c r="G20" s="20" t="s">
        <v>77</v>
      </c>
      <c r="H20" s="20" t="s">
        <v>51</v>
      </c>
      <c r="I20" s="91">
        <v>2.66</v>
      </c>
      <c r="J20" s="124">
        <f>300+300</f>
        <v>600</v>
      </c>
      <c r="K20" s="41">
        <f t="shared" si="0"/>
        <v>300</v>
      </c>
      <c r="L20" s="42" t="str">
        <f t="shared" si="1"/>
        <v>OK</v>
      </c>
      <c r="M20" s="18">
        <v>300</v>
      </c>
      <c r="N20" s="18">
        <v>0</v>
      </c>
      <c r="O20" s="18">
        <v>0</v>
      </c>
      <c r="P20" s="18">
        <v>0</v>
      </c>
      <c r="Q20" s="18">
        <v>0</v>
      </c>
      <c r="R20" s="18">
        <v>0</v>
      </c>
      <c r="S20" s="18">
        <v>0</v>
      </c>
      <c r="T20" s="18">
        <v>0</v>
      </c>
      <c r="U20" s="18">
        <v>0</v>
      </c>
      <c r="V20" s="18">
        <v>0</v>
      </c>
      <c r="W20" s="18">
        <v>0</v>
      </c>
      <c r="X20" s="18">
        <v>0</v>
      </c>
      <c r="Y20" s="18">
        <v>0</v>
      </c>
      <c r="Z20" s="18">
        <v>0</v>
      </c>
      <c r="AA20" s="18">
        <v>0</v>
      </c>
      <c r="AB20" s="18">
        <v>0</v>
      </c>
      <c r="AC20" s="18">
        <v>0</v>
      </c>
      <c r="AD20" s="18">
        <v>0</v>
      </c>
      <c r="AE20" s="18">
        <v>0</v>
      </c>
      <c r="AF20" s="18">
        <v>0</v>
      </c>
      <c r="AG20" s="18">
        <v>0</v>
      </c>
      <c r="AH20" s="18">
        <v>0</v>
      </c>
    </row>
    <row r="21" spans="1:34" ht="195" x14ac:dyDescent="0.25">
      <c r="A21" s="157"/>
      <c r="B21" s="150"/>
      <c r="C21" s="88">
        <v>18</v>
      </c>
      <c r="D21" s="89" t="s">
        <v>421</v>
      </c>
      <c r="E21" s="90" t="s">
        <v>155</v>
      </c>
      <c r="F21" s="20" t="s">
        <v>40</v>
      </c>
      <c r="G21" s="20" t="s">
        <v>78</v>
      </c>
      <c r="H21" s="20" t="s">
        <v>51</v>
      </c>
      <c r="I21" s="91">
        <v>0.9</v>
      </c>
      <c r="J21" s="124"/>
      <c r="K21" s="41">
        <f t="shared" si="0"/>
        <v>0</v>
      </c>
      <c r="L21" s="42" t="str">
        <f t="shared" si="1"/>
        <v>OK</v>
      </c>
      <c r="M21" s="18">
        <v>0</v>
      </c>
      <c r="N21" s="18">
        <v>0</v>
      </c>
      <c r="O21" s="18">
        <v>0</v>
      </c>
      <c r="P21" s="18">
        <v>0</v>
      </c>
      <c r="Q21" s="18">
        <v>0</v>
      </c>
      <c r="R21" s="18">
        <v>0</v>
      </c>
      <c r="S21" s="18">
        <v>0</v>
      </c>
      <c r="T21" s="18">
        <v>0</v>
      </c>
      <c r="U21" s="18">
        <v>0</v>
      </c>
      <c r="V21" s="18">
        <v>0</v>
      </c>
      <c r="W21" s="18">
        <v>0</v>
      </c>
      <c r="X21" s="18">
        <v>0</v>
      </c>
      <c r="Y21" s="18">
        <v>0</v>
      </c>
      <c r="Z21" s="18">
        <v>0</v>
      </c>
      <c r="AA21" s="18">
        <v>0</v>
      </c>
      <c r="AB21" s="18">
        <v>0</v>
      </c>
      <c r="AC21" s="18">
        <v>0</v>
      </c>
      <c r="AD21" s="18">
        <v>0</v>
      </c>
      <c r="AE21" s="18">
        <v>0</v>
      </c>
      <c r="AF21" s="18">
        <v>0</v>
      </c>
      <c r="AG21" s="18">
        <v>0</v>
      </c>
      <c r="AH21" s="18">
        <v>0</v>
      </c>
    </row>
    <row r="22" spans="1:34" ht="105" x14ac:dyDescent="0.25">
      <c r="A22" s="153" t="s">
        <v>274</v>
      </c>
      <c r="B22" s="145">
        <v>10</v>
      </c>
      <c r="C22" s="87">
        <v>19</v>
      </c>
      <c r="D22" s="83" t="s">
        <v>310</v>
      </c>
      <c r="E22" s="84" t="s">
        <v>156</v>
      </c>
      <c r="F22" s="85" t="s">
        <v>62</v>
      </c>
      <c r="G22" s="85" t="s">
        <v>69</v>
      </c>
      <c r="H22" s="85" t="s">
        <v>50</v>
      </c>
      <c r="I22" s="86">
        <v>10.09</v>
      </c>
      <c r="J22" s="124"/>
      <c r="K22" s="41">
        <f t="shared" si="0"/>
        <v>0</v>
      </c>
      <c r="L22" s="42" t="str">
        <f t="shared" si="1"/>
        <v>OK</v>
      </c>
      <c r="M22" s="18">
        <v>0</v>
      </c>
      <c r="N22" s="18">
        <v>0</v>
      </c>
      <c r="O22" s="18">
        <v>0</v>
      </c>
      <c r="P22" s="18">
        <v>0</v>
      </c>
      <c r="Q22" s="18">
        <v>0</v>
      </c>
      <c r="R22" s="18">
        <v>0</v>
      </c>
      <c r="S22" s="18">
        <v>0</v>
      </c>
      <c r="T22" s="18">
        <v>0</v>
      </c>
      <c r="U22" s="18">
        <v>0</v>
      </c>
      <c r="V22" s="18">
        <v>0</v>
      </c>
      <c r="W22" s="18">
        <v>0</v>
      </c>
      <c r="X22" s="18">
        <v>0</v>
      </c>
      <c r="Y22" s="18">
        <v>0</v>
      </c>
      <c r="Z22" s="18">
        <v>0</v>
      </c>
      <c r="AA22" s="18">
        <v>0</v>
      </c>
      <c r="AB22" s="18">
        <v>0</v>
      </c>
      <c r="AC22" s="18">
        <v>0</v>
      </c>
      <c r="AD22" s="18">
        <v>0</v>
      </c>
      <c r="AE22" s="18">
        <v>0</v>
      </c>
      <c r="AF22" s="18">
        <v>0</v>
      </c>
      <c r="AG22" s="18">
        <v>0</v>
      </c>
      <c r="AH22" s="18">
        <v>0</v>
      </c>
    </row>
    <row r="23" spans="1:34" ht="213.75" customHeight="1" x14ac:dyDescent="0.25">
      <c r="A23" s="153"/>
      <c r="B23" s="147"/>
      <c r="C23" s="87">
        <v>20</v>
      </c>
      <c r="D23" s="83" t="s">
        <v>311</v>
      </c>
      <c r="E23" s="84" t="s">
        <v>157</v>
      </c>
      <c r="F23" s="85" t="s">
        <v>60</v>
      </c>
      <c r="G23" s="85" t="s">
        <v>79</v>
      </c>
      <c r="H23" s="85" t="s">
        <v>50</v>
      </c>
      <c r="I23" s="86">
        <v>3.5</v>
      </c>
      <c r="J23" s="124">
        <v>500</v>
      </c>
      <c r="K23" s="41">
        <f t="shared" si="0"/>
        <v>300</v>
      </c>
      <c r="L23" s="42" t="str">
        <f t="shared" si="1"/>
        <v>OK</v>
      </c>
      <c r="M23" s="18">
        <v>0</v>
      </c>
      <c r="N23" s="18">
        <v>0</v>
      </c>
      <c r="O23" s="18">
        <v>200</v>
      </c>
      <c r="P23" s="18">
        <v>0</v>
      </c>
      <c r="Q23" s="18">
        <v>0</v>
      </c>
      <c r="R23" s="18">
        <v>0</v>
      </c>
      <c r="S23" s="18">
        <v>0</v>
      </c>
      <c r="T23" s="18">
        <v>0</v>
      </c>
      <c r="U23" s="18">
        <v>0</v>
      </c>
      <c r="V23" s="18">
        <v>0</v>
      </c>
      <c r="W23" s="18">
        <v>0</v>
      </c>
      <c r="X23" s="18">
        <v>0</v>
      </c>
      <c r="Y23" s="18">
        <v>0</v>
      </c>
      <c r="Z23" s="18">
        <v>0</v>
      </c>
      <c r="AA23" s="18">
        <v>0</v>
      </c>
      <c r="AB23" s="18">
        <v>0</v>
      </c>
      <c r="AC23" s="18">
        <v>0</v>
      </c>
      <c r="AD23" s="18">
        <v>0</v>
      </c>
      <c r="AE23" s="18">
        <v>0</v>
      </c>
      <c r="AF23" s="18">
        <v>0</v>
      </c>
      <c r="AG23" s="18">
        <v>0</v>
      </c>
      <c r="AH23" s="18">
        <v>0</v>
      </c>
    </row>
    <row r="24" spans="1:34" ht="90" x14ac:dyDescent="0.25">
      <c r="A24" s="152" t="s">
        <v>276</v>
      </c>
      <c r="B24" s="148">
        <v>11</v>
      </c>
      <c r="C24" s="92">
        <v>21</v>
      </c>
      <c r="D24" s="89" t="s">
        <v>312</v>
      </c>
      <c r="E24" s="90" t="s">
        <v>158</v>
      </c>
      <c r="F24" s="94" t="s">
        <v>63</v>
      </c>
      <c r="G24" s="94" t="s">
        <v>80</v>
      </c>
      <c r="H24" s="94" t="s">
        <v>50</v>
      </c>
      <c r="I24" s="91">
        <v>8.1300000000000008</v>
      </c>
      <c r="J24" s="124">
        <v>200</v>
      </c>
      <c r="K24" s="41">
        <f t="shared" si="0"/>
        <v>140</v>
      </c>
      <c r="L24" s="42" t="str">
        <f t="shared" si="1"/>
        <v>OK</v>
      </c>
      <c r="M24" s="18">
        <v>0</v>
      </c>
      <c r="N24" s="18">
        <v>0</v>
      </c>
      <c r="O24" s="18">
        <v>0</v>
      </c>
      <c r="P24" s="18">
        <v>0</v>
      </c>
      <c r="Q24" s="18">
        <v>60</v>
      </c>
      <c r="R24" s="18">
        <v>0</v>
      </c>
      <c r="S24" s="18">
        <v>0</v>
      </c>
      <c r="T24" s="18">
        <v>0</v>
      </c>
      <c r="U24" s="18">
        <v>0</v>
      </c>
      <c r="V24" s="18">
        <v>0</v>
      </c>
      <c r="W24" s="18">
        <v>0</v>
      </c>
      <c r="X24" s="18">
        <v>0</v>
      </c>
      <c r="Y24" s="18">
        <v>0</v>
      </c>
      <c r="Z24" s="18">
        <v>0</v>
      </c>
      <c r="AA24" s="18">
        <v>0</v>
      </c>
      <c r="AB24" s="18">
        <v>0</v>
      </c>
      <c r="AC24" s="18">
        <v>0</v>
      </c>
      <c r="AD24" s="18">
        <v>0</v>
      </c>
      <c r="AE24" s="18">
        <v>0</v>
      </c>
      <c r="AF24" s="18">
        <v>0</v>
      </c>
      <c r="AG24" s="18">
        <v>0</v>
      </c>
      <c r="AH24" s="18">
        <v>0</v>
      </c>
    </row>
    <row r="25" spans="1:34" ht="270" x14ac:dyDescent="0.25">
      <c r="A25" s="152"/>
      <c r="B25" s="149"/>
      <c r="C25" s="88">
        <v>22</v>
      </c>
      <c r="D25" s="89" t="s">
        <v>313</v>
      </c>
      <c r="E25" s="90" t="s">
        <v>159</v>
      </c>
      <c r="F25" s="20" t="s">
        <v>30</v>
      </c>
      <c r="G25" s="20" t="s">
        <v>81</v>
      </c>
      <c r="H25" s="20" t="s">
        <v>50</v>
      </c>
      <c r="I25" s="91">
        <v>1.0900000000000001</v>
      </c>
      <c r="J25" s="124">
        <v>1000</v>
      </c>
      <c r="K25" s="41">
        <f t="shared" si="0"/>
        <v>700</v>
      </c>
      <c r="L25" s="42" t="str">
        <f t="shared" si="1"/>
        <v>OK</v>
      </c>
      <c r="M25" s="18">
        <v>0</v>
      </c>
      <c r="N25" s="18">
        <v>0</v>
      </c>
      <c r="O25" s="18">
        <v>0</v>
      </c>
      <c r="P25" s="18">
        <v>0</v>
      </c>
      <c r="Q25" s="18">
        <v>300</v>
      </c>
      <c r="R25" s="18">
        <v>0</v>
      </c>
      <c r="S25" s="18">
        <v>0</v>
      </c>
      <c r="T25" s="18">
        <v>0</v>
      </c>
      <c r="U25" s="18">
        <v>0</v>
      </c>
      <c r="V25" s="18">
        <v>0</v>
      </c>
      <c r="W25" s="18">
        <v>0</v>
      </c>
      <c r="X25" s="18">
        <v>0</v>
      </c>
      <c r="Y25" s="18">
        <v>0</v>
      </c>
      <c r="Z25" s="18">
        <v>0</v>
      </c>
      <c r="AA25" s="18">
        <v>0</v>
      </c>
      <c r="AB25" s="18">
        <v>0</v>
      </c>
      <c r="AC25" s="18">
        <v>0</v>
      </c>
      <c r="AD25" s="18">
        <v>0</v>
      </c>
      <c r="AE25" s="18">
        <v>0</v>
      </c>
      <c r="AF25" s="18">
        <v>0</v>
      </c>
      <c r="AG25" s="18">
        <v>0</v>
      </c>
      <c r="AH25" s="18">
        <v>0</v>
      </c>
    </row>
    <row r="26" spans="1:34" ht="75" x14ac:dyDescent="0.25">
      <c r="A26" s="69" t="s">
        <v>277</v>
      </c>
      <c r="B26" s="87">
        <v>12</v>
      </c>
      <c r="C26" s="87">
        <v>23</v>
      </c>
      <c r="D26" s="98" t="s">
        <v>314</v>
      </c>
      <c r="E26" s="84" t="s">
        <v>160</v>
      </c>
      <c r="F26" s="85" t="s">
        <v>30</v>
      </c>
      <c r="G26" s="85" t="s">
        <v>82</v>
      </c>
      <c r="H26" s="85" t="s">
        <v>50</v>
      </c>
      <c r="I26" s="86">
        <v>6.61</v>
      </c>
      <c r="J26" s="124">
        <v>50</v>
      </c>
      <c r="K26" s="41">
        <f t="shared" si="0"/>
        <v>50</v>
      </c>
      <c r="L26" s="42" t="str">
        <f t="shared" si="1"/>
        <v>OK</v>
      </c>
      <c r="M26" s="18">
        <v>0</v>
      </c>
      <c r="N26" s="18">
        <v>0</v>
      </c>
      <c r="O26" s="18">
        <v>0</v>
      </c>
      <c r="P26" s="18">
        <v>0</v>
      </c>
      <c r="Q26" s="18">
        <v>0</v>
      </c>
      <c r="R26" s="18">
        <v>0</v>
      </c>
      <c r="S26" s="18">
        <v>0</v>
      </c>
      <c r="T26" s="18">
        <v>0</v>
      </c>
      <c r="U26" s="18">
        <v>0</v>
      </c>
      <c r="V26" s="18">
        <v>0</v>
      </c>
      <c r="W26" s="18">
        <v>0</v>
      </c>
      <c r="X26" s="18">
        <v>0</v>
      </c>
      <c r="Y26" s="18">
        <v>0</v>
      </c>
      <c r="Z26" s="18">
        <v>0</v>
      </c>
      <c r="AA26" s="18">
        <v>0</v>
      </c>
      <c r="AB26" s="18">
        <v>0</v>
      </c>
      <c r="AC26" s="18">
        <v>0</v>
      </c>
      <c r="AD26" s="18">
        <v>0</v>
      </c>
      <c r="AE26" s="18">
        <v>0</v>
      </c>
      <c r="AF26" s="18">
        <v>0</v>
      </c>
      <c r="AG26" s="18">
        <v>0</v>
      </c>
      <c r="AH26" s="18">
        <v>0</v>
      </c>
    </row>
    <row r="27" spans="1:34" ht="213.75" customHeight="1" x14ac:dyDescent="0.25">
      <c r="A27" s="152" t="s">
        <v>276</v>
      </c>
      <c r="B27" s="148">
        <v>13</v>
      </c>
      <c r="C27" s="92">
        <v>24</v>
      </c>
      <c r="D27" s="89" t="s">
        <v>422</v>
      </c>
      <c r="E27" s="90" t="s">
        <v>161</v>
      </c>
      <c r="F27" s="20" t="s">
        <v>64</v>
      </c>
      <c r="G27" s="20" t="s">
        <v>83</v>
      </c>
      <c r="H27" s="20" t="s">
        <v>50</v>
      </c>
      <c r="I27" s="91">
        <v>2.79</v>
      </c>
      <c r="J27" s="124">
        <v>500</v>
      </c>
      <c r="K27" s="41">
        <f t="shared" si="0"/>
        <v>200</v>
      </c>
      <c r="L27" s="42" t="str">
        <f t="shared" si="1"/>
        <v>OK</v>
      </c>
      <c r="M27" s="18">
        <v>0</v>
      </c>
      <c r="N27" s="18">
        <v>0</v>
      </c>
      <c r="O27" s="18">
        <v>0</v>
      </c>
      <c r="P27" s="18">
        <v>0</v>
      </c>
      <c r="Q27" s="18">
        <v>300</v>
      </c>
      <c r="R27" s="18">
        <v>0</v>
      </c>
      <c r="S27" s="18">
        <v>0</v>
      </c>
      <c r="T27" s="18">
        <v>0</v>
      </c>
      <c r="U27" s="18">
        <v>0</v>
      </c>
      <c r="V27" s="18">
        <v>0</v>
      </c>
      <c r="W27" s="18">
        <v>0</v>
      </c>
      <c r="X27" s="18">
        <v>0</v>
      </c>
      <c r="Y27" s="18">
        <v>0</v>
      </c>
      <c r="Z27" s="18">
        <v>0</v>
      </c>
      <c r="AA27" s="18">
        <v>0</v>
      </c>
      <c r="AB27" s="18">
        <v>0</v>
      </c>
      <c r="AC27" s="18">
        <v>0</v>
      </c>
      <c r="AD27" s="18">
        <v>0</v>
      </c>
      <c r="AE27" s="18">
        <v>0</v>
      </c>
      <c r="AF27" s="18">
        <v>0</v>
      </c>
      <c r="AG27" s="18">
        <v>0</v>
      </c>
      <c r="AH27" s="18">
        <v>0</v>
      </c>
    </row>
    <row r="28" spans="1:34" ht="300" x14ac:dyDescent="0.25">
      <c r="A28" s="152"/>
      <c r="B28" s="150"/>
      <c r="C28" s="88">
        <v>25</v>
      </c>
      <c r="D28" s="89" t="s">
        <v>423</v>
      </c>
      <c r="E28" s="90" t="s">
        <v>162</v>
      </c>
      <c r="F28" s="20" t="s">
        <v>32</v>
      </c>
      <c r="G28" s="20" t="s">
        <v>69</v>
      </c>
      <c r="H28" s="20" t="s">
        <v>50</v>
      </c>
      <c r="I28" s="91">
        <v>1.44</v>
      </c>
      <c r="J28" s="124">
        <v>300</v>
      </c>
      <c r="K28" s="41">
        <f t="shared" si="0"/>
        <v>60</v>
      </c>
      <c r="L28" s="42" t="str">
        <f t="shared" si="1"/>
        <v>OK</v>
      </c>
      <c r="M28" s="18">
        <v>0</v>
      </c>
      <c r="N28" s="18">
        <v>0</v>
      </c>
      <c r="O28" s="18">
        <v>0</v>
      </c>
      <c r="P28" s="18">
        <v>0</v>
      </c>
      <c r="Q28" s="18">
        <v>240</v>
      </c>
      <c r="R28" s="18">
        <v>0</v>
      </c>
      <c r="S28" s="18">
        <v>0</v>
      </c>
      <c r="T28" s="18">
        <v>0</v>
      </c>
      <c r="U28" s="18">
        <v>0</v>
      </c>
      <c r="V28" s="18">
        <v>0</v>
      </c>
      <c r="W28" s="18">
        <v>0</v>
      </c>
      <c r="X28" s="18">
        <v>0</v>
      </c>
      <c r="Y28" s="18">
        <v>0</v>
      </c>
      <c r="Z28" s="18">
        <v>0</v>
      </c>
      <c r="AA28" s="18">
        <v>0</v>
      </c>
      <c r="AB28" s="18">
        <v>0</v>
      </c>
      <c r="AC28" s="18">
        <v>0</v>
      </c>
      <c r="AD28" s="18">
        <v>0</v>
      </c>
      <c r="AE28" s="18">
        <v>0</v>
      </c>
      <c r="AF28" s="18">
        <v>0</v>
      </c>
      <c r="AG28" s="18">
        <v>0</v>
      </c>
      <c r="AH28" s="18">
        <v>0</v>
      </c>
    </row>
    <row r="29" spans="1:34" ht="45" x14ac:dyDescent="0.25">
      <c r="A29" s="153" t="s">
        <v>278</v>
      </c>
      <c r="B29" s="145">
        <v>14</v>
      </c>
      <c r="C29" s="87">
        <v>26</v>
      </c>
      <c r="D29" s="98" t="s">
        <v>315</v>
      </c>
      <c r="E29" s="84" t="s">
        <v>163</v>
      </c>
      <c r="F29" s="85" t="s">
        <v>30</v>
      </c>
      <c r="G29" s="85" t="s">
        <v>84</v>
      </c>
      <c r="H29" s="85" t="s">
        <v>50</v>
      </c>
      <c r="I29" s="86">
        <v>35.549999999999997</v>
      </c>
      <c r="J29" s="124"/>
      <c r="K29" s="41">
        <f t="shared" si="0"/>
        <v>0</v>
      </c>
      <c r="L29" s="42" t="str">
        <f t="shared" si="1"/>
        <v>OK</v>
      </c>
      <c r="M29" s="18">
        <v>0</v>
      </c>
      <c r="N29" s="18">
        <v>0</v>
      </c>
      <c r="O29" s="18">
        <v>0</v>
      </c>
      <c r="P29" s="18">
        <v>0</v>
      </c>
      <c r="Q29" s="18">
        <v>0</v>
      </c>
      <c r="R29" s="18">
        <v>0</v>
      </c>
      <c r="S29" s="18">
        <v>0</v>
      </c>
      <c r="T29" s="18">
        <v>0</v>
      </c>
      <c r="U29" s="18">
        <v>0</v>
      </c>
      <c r="V29" s="18">
        <v>0</v>
      </c>
      <c r="W29" s="18">
        <v>0</v>
      </c>
      <c r="X29" s="18">
        <v>0</v>
      </c>
      <c r="Y29" s="18">
        <v>0</v>
      </c>
      <c r="Z29" s="18">
        <v>0</v>
      </c>
      <c r="AA29" s="18">
        <v>0</v>
      </c>
      <c r="AB29" s="18">
        <v>0</v>
      </c>
      <c r="AC29" s="18">
        <v>0</v>
      </c>
      <c r="AD29" s="18">
        <v>0</v>
      </c>
      <c r="AE29" s="18">
        <v>0</v>
      </c>
      <c r="AF29" s="18">
        <v>0</v>
      </c>
      <c r="AG29" s="18">
        <v>0</v>
      </c>
      <c r="AH29" s="18">
        <v>0</v>
      </c>
    </row>
    <row r="30" spans="1:34" ht="45" x14ac:dyDescent="0.25">
      <c r="A30" s="153"/>
      <c r="B30" s="146"/>
      <c r="C30" s="87">
        <v>27</v>
      </c>
      <c r="D30" s="98" t="s">
        <v>316</v>
      </c>
      <c r="E30" s="84" t="s">
        <v>164</v>
      </c>
      <c r="F30" s="85" t="s">
        <v>30</v>
      </c>
      <c r="G30" s="85" t="s">
        <v>84</v>
      </c>
      <c r="H30" s="85" t="s">
        <v>50</v>
      </c>
      <c r="I30" s="86">
        <v>35.549999999999997</v>
      </c>
      <c r="J30" s="124"/>
      <c r="K30" s="41">
        <f t="shared" si="0"/>
        <v>0</v>
      </c>
      <c r="L30" s="42" t="str">
        <f t="shared" si="1"/>
        <v>OK</v>
      </c>
      <c r="M30" s="18">
        <v>0</v>
      </c>
      <c r="N30" s="18">
        <v>0</v>
      </c>
      <c r="O30" s="18">
        <v>0</v>
      </c>
      <c r="P30" s="18">
        <v>0</v>
      </c>
      <c r="Q30" s="18">
        <v>0</v>
      </c>
      <c r="R30" s="18">
        <v>0</v>
      </c>
      <c r="S30" s="18">
        <v>0</v>
      </c>
      <c r="T30" s="18">
        <v>0</v>
      </c>
      <c r="U30" s="18">
        <v>0</v>
      </c>
      <c r="V30" s="18">
        <v>0</v>
      </c>
      <c r="W30" s="18">
        <v>0</v>
      </c>
      <c r="X30" s="18">
        <v>0</v>
      </c>
      <c r="Y30" s="18">
        <v>0</v>
      </c>
      <c r="Z30" s="18">
        <v>0</v>
      </c>
      <c r="AA30" s="18">
        <v>0</v>
      </c>
      <c r="AB30" s="18">
        <v>0</v>
      </c>
      <c r="AC30" s="18">
        <v>0</v>
      </c>
      <c r="AD30" s="18">
        <v>0</v>
      </c>
      <c r="AE30" s="18">
        <v>0</v>
      </c>
      <c r="AF30" s="18">
        <v>0</v>
      </c>
      <c r="AG30" s="18">
        <v>0</v>
      </c>
      <c r="AH30" s="18">
        <v>0</v>
      </c>
    </row>
    <row r="31" spans="1:34" ht="45" x14ac:dyDescent="0.25">
      <c r="A31" s="153"/>
      <c r="B31" s="146"/>
      <c r="C31" s="82">
        <v>28</v>
      </c>
      <c r="D31" s="98" t="s">
        <v>317</v>
      </c>
      <c r="E31" s="84" t="s">
        <v>165</v>
      </c>
      <c r="F31" s="85" t="s">
        <v>30</v>
      </c>
      <c r="G31" s="85" t="s">
        <v>84</v>
      </c>
      <c r="H31" s="85" t="s">
        <v>50</v>
      </c>
      <c r="I31" s="86">
        <v>35.549999999999997</v>
      </c>
      <c r="J31" s="124"/>
      <c r="K31" s="41">
        <f t="shared" si="0"/>
        <v>0</v>
      </c>
      <c r="L31" s="42" t="str">
        <f t="shared" si="1"/>
        <v>OK</v>
      </c>
      <c r="M31" s="18">
        <v>0</v>
      </c>
      <c r="N31" s="18">
        <v>0</v>
      </c>
      <c r="O31" s="18">
        <v>0</v>
      </c>
      <c r="P31" s="18">
        <v>0</v>
      </c>
      <c r="Q31" s="18">
        <v>0</v>
      </c>
      <c r="R31" s="18">
        <v>0</v>
      </c>
      <c r="S31" s="18">
        <v>0</v>
      </c>
      <c r="T31" s="18">
        <v>0</v>
      </c>
      <c r="U31" s="18">
        <v>0</v>
      </c>
      <c r="V31" s="18">
        <v>0</v>
      </c>
      <c r="W31" s="18">
        <v>0</v>
      </c>
      <c r="X31" s="18">
        <v>0</v>
      </c>
      <c r="Y31" s="18">
        <v>0</v>
      </c>
      <c r="Z31" s="18">
        <v>0</v>
      </c>
      <c r="AA31" s="18">
        <v>0</v>
      </c>
      <c r="AB31" s="18">
        <v>0</v>
      </c>
      <c r="AC31" s="18">
        <v>0</v>
      </c>
      <c r="AD31" s="18">
        <v>0</v>
      </c>
      <c r="AE31" s="18">
        <v>0</v>
      </c>
      <c r="AF31" s="18">
        <v>0</v>
      </c>
      <c r="AG31" s="18">
        <v>0</v>
      </c>
      <c r="AH31" s="18">
        <v>0</v>
      </c>
    </row>
    <row r="32" spans="1:34" ht="30" x14ac:dyDescent="0.25">
      <c r="A32" s="153"/>
      <c r="B32" s="146"/>
      <c r="C32" s="87">
        <v>29</v>
      </c>
      <c r="D32" s="98" t="s">
        <v>318</v>
      </c>
      <c r="E32" s="84" t="s">
        <v>166</v>
      </c>
      <c r="F32" s="85" t="s">
        <v>30</v>
      </c>
      <c r="G32" s="85" t="s">
        <v>84</v>
      </c>
      <c r="H32" s="85" t="s">
        <v>50</v>
      </c>
      <c r="I32" s="86">
        <v>81.96</v>
      </c>
      <c r="J32" s="124"/>
      <c r="K32" s="41">
        <f t="shared" si="0"/>
        <v>0</v>
      </c>
      <c r="L32" s="42" t="str">
        <f t="shared" si="1"/>
        <v>OK</v>
      </c>
      <c r="M32" s="18">
        <v>0</v>
      </c>
      <c r="N32" s="18">
        <v>0</v>
      </c>
      <c r="O32" s="18">
        <v>0</v>
      </c>
      <c r="P32" s="18">
        <v>0</v>
      </c>
      <c r="Q32" s="18">
        <v>0</v>
      </c>
      <c r="R32" s="18">
        <v>0</v>
      </c>
      <c r="S32" s="18">
        <v>0</v>
      </c>
      <c r="T32" s="18">
        <v>0</v>
      </c>
      <c r="U32" s="18">
        <v>0</v>
      </c>
      <c r="V32" s="18">
        <v>0</v>
      </c>
      <c r="W32" s="18">
        <v>0</v>
      </c>
      <c r="X32" s="18">
        <v>0</v>
      </c>
      <c r="Y32" s="18">
        <v>0</v>
      </c>
      <c r="Z32" s="18">
        <v>0</v>
      </c>
      <c r="AA32" s="18">
        <v>0</v>
      </c>
      <c r="AB32" s="18">
        <v>0</v>
      </c>
      <c r="AC32" s="18">
        <v>0</v>
      </c>
      <c r="AD32" s="18">
        <v>0</v>
      </c>
      <c r="AE32" s="18">
        <v>0</v>
      </c>
      <c r="AF32" s="18">
        <v>0</v>
      </c>
      <c r="AG32" s="18">
        <v>0</v>
      </c>
      <c r="AH32" s="18">
        <v>0</v>
      </c>
    </row>
    <row r="33" spans="1:34" ht="45" x14ac:dyDescent="0.25">
      <c r="A33" s="153"/>
      <c r="B33" s="146"/>
      <c r="C33" s="87">
        <v>30</v>
      </c>
      <c r="D33" s="98" t="s">
        <v>319</v>
      </c>
      <c r="E33" s="84" t="s">
        <v>167</v>
      </c>
      <c r="F33" s="85" t="s">
        <v>30</v>
      </c>
      <c r="G33" s="85" t="s">
        <v>84</v>
      </c>
      <c r="H33" s="85" t="s">
        <v>50</v>
      </c>
      <c r="I33" s="86">
        <v>55.33</v>
      </c>
      <c r="J33" s="125"/>
      <c r="K33" s="41">
        <f t="shared" si="0"/>
        <v>0</v>
      </c>
      <c r="L33" s="42" t="str">
        <f t="shared" si="1"/>
        <v>OK</v>
      </c>
      <c r="M33" s="18">
        <v>0</v>
      </c>
      <c r="N33" s="18">
        <v>0</v>
      </c>
      <c r="O33" s="18">
        <v>0</v>
      </c>
      <c r="P33" s="18">
        <v>0</v>
      </c>
      <c r="Q33" s="18">
        <v>0</v>
      </c>
      <c r="R33" s="18">
        <v>0</v>
      </c>
      <c r="S33" s="18">
        <v>0</v>
      </c>
      <c r="T33" s="18">
        <v>0</v>
      </c>
      <c r="U33" s="18">
        <v>0</v>
      </c>
      <c r="V33" s="18">
        <v>0</v>
      </c>
      <c r="W33" s="18">
        <v>0</v>
      </c>
      <c r="X33" s="18">
        <v>0</v>
      </c>
      <c r="Y33" s="18">
        <v>0</v>
      </c>
      <c r="Z33" s="18">
        <v>0</v>
      </c>
      <c r="AA33" s="18">
        <v>0</v>
      </c>
      <c r="AB33" s="18">
        <v>0</v>
      </c>
      <c r="AC33" s="18">
        <v>0</v>
      </c>
      <c r="AD33" s="18">
        <v>0</v>
      </c>
      <c r="AE33" s="18">
        <v>0</v>
      </c>
      <c r="AF33" s="18">
        <v>0</v>
      </c>
      <c r="AG33" s="18">
        <v>0</v>
      </c>
      <c r="AH33" s="18">
        <v>0</v>
      </c>
    </row>
    <row r="34" spans="1:34" ht="45" x14ac:dyDescent="0.25">
      <c r="A34" s="153"/>
      <c r="B34" s="146"/>
      <c r="C34" s="82">
        <v>31</v>
      </c>
      <c r="D34" s="98" t="s">
        <v>320</v>
      </c>
      <c r="E34" s="84" t="s">
        <v>168</v>
      </c>
      <c r="F34" s="85" t="s">
        <v>30</v>
      </c>
      <c r="G34" s="85" t="s">
        <v>84</v>
      </c>
      <c r="H34" s="85" t="s">
        <v>50</v>
      </c>
      <c r="I34" s="86">
        <v>19.16</v>
      </c>
      <c r="J34" s="125"/>
      <c r="K34" s="41">
        <f t="shared" si="0"/>
        <v>0</v>
      </c>
      <c r="L34" s="42" t="str">
        <f t="shared" si="1"/>
        <v>OK</v>
      </c>
      <c r="M34" s="18">
        <v>0</v>
      </c>
      <c r="N34" s="18">
        <v>0</v>
      </c>
      <c r="O34" s="18">
        <v>0</v>
      </c>
      <c r="P34" s="18">
        <v>0</v>
      </c>
      <c r="Q34" s="18">
        <v>0</v>
      </c>
      <c r="R34" s="18">
        <v>0</v>
      </c>
      <c r="S34" s="18">
        <v>0</v>
      </c>
      <c r="T34" s="18">
        <v>0</v>
      </c>
      <c r="U34" s="18">
        <v>0</v>
      </c>
      <c r="V34" s="18">
        <v>0</v>
      </c>
      <c r="W34" s="18">
        <v>0</v>
      </c>
      <c r="X34" s="18">
        <v>0</v>
      </c>
      <c r="Y34" s="18">
        <v>0</v>
      </c>
      <c r="Z34" s="18">
        <v>0</v>
      </c>
      <c r="AA34" s="18">
        <v>0</v>
      </c>
      <c r="AB34" s="18">
        <v>0</v>
      </c>
      <c r="AC34" s="18">
        <v>0</v>
      </c>
      <c r="AD34" s="18">
        <v>0</v>
      </c>
      <c r="AE34" s="18">
        <v>0</v>
      </c>
      <c r="AF34" s="18">
        <v>0</v>
      </c>
      <c r="AG34" s="18">
        <v>0</v>
      </c>
      <c r="AH34" s="18">
        <v>0</v>
      </c>
    </row>
    <row r="35" spans="1:34" ht="30" x14ac:dyDescent="0.25">
      <c r="A35" s="153"/>
      <c r="B35" s="146"/>
      <c r="C35" s="87">
        <v>32</v>
      </c>
      <c r="D35" s="98" t="s">
        <v>433</v>
      </c>
      <c r="E35" s="84" t="s">
        <v>169</v>
      </c>
      <c r="F35" s="99" t="s">
        <v>30</v>
      </c>
      <c r="G35" s="85" t="s">
        <v>84</v>
      </c>
      <c r="H35" s="85" t="s">
        <v>50</v>
      </c>
      <c r="I35" s="86">
        <v>19.16</v>
      </c>
      <c r="J35" s="125"/>
      <c r="K35" s="41">
        <f t="shared" si="0"/>
        <v>0</v>
      </c>
      <c r="L35" s="42" t="str">
        <f t="shared" si="1"/>
        <v>OK</v>
      </c>
      <c r="M35" s="18">
        <v>0</v>
      </c>
      <c r="N35" s="18">
        <v>0</v>
      </c>
      <c r="O35" s="18">
        <v>0</v>
      </c>
      <c r="P35" s="18">
        <v>0</v>
      </c>
      <c r="Q35" s="18">
        <v>0</v>
      </c>
      <c r="R35" s="18">
        <v>0</v>
      </c>
      <c r="S35" s="18">
        <v>0</v>
      </c>
      <c r="T35" s="18">
        <v>0</v>
      </c>
      <c r="U35" s="18">
        <v>0</v>
      </c>
      <c r="V35" s="18">
        <v>0</v>
      </c>
      <c r="W35" s="18">
        <v>0</v>
      </c>
      <c r="X35" s="18">
        <v>0</v>
      </c>
      <c r="Y35" s="18">
        <v>0</v>
      </c>
      <c r="Z35" s="18">
        <v>0</v>
      </c>
      <c r="AA35" s="18">
        <v>0</v>
      </c>
      <c r="AB35" s="18">
        <v>0</v>
      </c>
      <c r="AC35" s="18">
        <v>0</v>
      </c>
      <c r="AD35" s="18">
        <v>0</v>
      </c>
      <c r="AE35" s="18">
        <v>0</v>
      </c>
      <c r="AF35" s="18">
        <v>0</v>
      </c>
      <c r="AG35" s="18">
        <v>0</v>
      </c>
      <c r="AH35" s="18">
        <v>0</v>
      </c>
    </row>
    <row r="36" spans="1:34" ht="45" x14ac:dyDescent="0.25">
      <c r="A36" s="153"/>
      <c r="B36" s="147"/>
      <c r="C36" s="87">
        <v>33</v>
      </c>
      <c r="D36" s="98" t="s">
        <v>321</v>
      </c>
      <c r="E36" s="84" t="s">
        <v>166</v>
      </c>
      <c r="F36" s="85" t="s">
        <v>30</v>
      </c>
      <c r="G36" s="85" t="s">
        <v>84</v>
      </c>
      <c r="H36" s="85" t="s">
        <v>50</v>
      </c>
      <c r="I36" s="86">
        <v>65.760000000000005</v>
      </c>
      <c r="J36" s="125"/>
      <c r="K36" s="41">
        <f t="shared" si="0"/>
        <v>0</v>
      </c>
      <c r="L36" s="42" t="str">
        <f t="shared" si="1"/>
        <v>OK</v>
      </c>
      <c r="M36" s="18">
        <v>0</v>
      </c>
      <c r="N36" s="18">
        <v>0</v>
      </c>
      <c r="O36" s="18">
        <v>0</v>
      </c>
      <c r="P36" s="18">
        <v>0</v>
      </c>
      <c r="Q36" s="18">
        <v>0</v>
      </c>
      <c r="R36" s="18">
        <v>0</v>
      </c>
      <c r="S36" s="18">
        <v>0</v>
      </c>
      <c r="T36" s="18">
        <v>0</v>
      </c>
      <c r="U36" s="18">
        <v>0</v>
      </c>
      <c r="V36" s="18">
        <v>0</v>
      </c>
      <c r="W36" s="18">
        <v>0</v>
      </c>
      <c r="X36" s="18">
        <v>0</v>
      </c>
      <c r="Y36" s="18">
        <v>0</v>
      </c>
      <c r="Z36" s="18">
        <v>0</v>
      </c>
      <c r="AA36" s="18">
        <v>0</v>
      </c>
      <c r="AB36" s="18">
        <v>0</v>
      </c>
      <c r="AC36" s="18">
        <v>0</v>
      </c>
      <c r="AD36" s="18">
        <v>0</v>
      </c>
      <c r="AE36" s="18">
        <v>0</v>
      </c>
      <c r="AF36" s="18">
        <v>0</v>
      </c>
      <c r="AG36" s="18">
        <v>0</v>
      </c>
      <c r="AH36" s="18">
        <v>0</v>
      </c>
    </row>
    <row r="37" spans="1:34" ht="60" x14ac:dyDescent="0.25">
      <c r="A37" s="152" t="s">
        <v>279</v>
      </c>
      <c r="B37" s="148">
        <v>15</v>
      </c>
      <c r="C37" s="88">
        <v>34</v>
      </c>
      <c r="D37" s="89" t="s">
        <v>322</v>
      </c>
      <c r="E37" s="90" t="s">
        <v>170</v>
      </c>
      <c r="F37" s="20" t="s">
        <v>30</v>
      </c>
      <c r="G37" s="20" t="s">
        <v>49</v>
      </c>
      <c r="H37" s="20" t="s">
        <v>50</v>
      </c>
      <c r="I37" s="91">
        <v>6.05</v>
      </c>
      <c r="J37" s="124">
        <v>15</v>
      </c>
      <c r="K37" s="41">
        <f t="shared" si="0"/>
        <v>0</v>
      </c>
      <c r="L37" s="42" t="str">
        <f t="shared" si="1"/>
        <v>OK</v>
      </c>
      <c r="M37" s="18">
        <v>0</v>
      </c>
      <c r="N37" s="18">
        <v>0</v>
      </c>
      <c r="O37" s="18">
        <v>0</v>
      </c>
      <c r="P37" s="18">
        <v>0</v>
      </c>
      <c r="Q37" s="18">
        <v>0</v>
      </c>
      <c r="R37" s="18">
        <v>0</v>
      </c>
      <c r="S37" s="18">
        <v>0</v>
      </c>
      <c r="T37" s="18">
        <v>15</v>
      </c>
      <c r="U37" s="18">
        <v>0</v>
      </c>
      <c r="V37" s="18">
        <v>0</v>
      </c>
      <c r="W37" s="18">
        <v>0</v>
      </c>
      <c r="X37" s="18">
        <v>0</v>
      </c>
      <c r="Y37" s="18">
        <v>0</v>
      </c>
      <c r="Z37" s="18">
        <v>0</v>
      </c>
      <c r="AA37" s="18">
        <v>0</v>
      </c>
      <c r="AB37" s="18">
        <v>0</v>
      </c>
      <c r="AC37" s="18">
        <v>0</v>
      </c>
      <c r="AD37" s="18">
        <v>0</v>
      </c>
      <c r="AE37" s="18">
        <v>0</v>
      </c>
      <c r="AF37" s="18">
        <v>0</v>
      </c>
      <c r="AG37" s="18">
        <v>0</v>
      </c>
      <c r="AH37" s="18">
        <v>0</v>
      </c>
    </row>
    <row r="38" spans="1:34" ht="45" x14ac:dyDescent="0.25">
      <c r="A38" s="152"/>
      <c r="B38" s="149"/>
      <c r="C38" s="92">
        <v>35</v>
      </c>
      <c r="D38" s="89" t="s">
        <v>323</v>
      </c>
      <c r="E38" s="90" t="s">
        <v>171</v>
      </c>
      <c r="F38" s="20" t="s">
        <v>30</v>
      </c>
      <c r="G38" s="20" t="s">
        <v>85</v>
      </c>
      <c r="H38" s="20" t="s">
        <v>50</v>
      </c>
      <c r="I38" s="91">
        <v>6.33</v>
      </c>
      <c r="J38" s="124">
        <v>20</v>
      </c>
      <c r="K38" s="41">
        <f t="shared" si="0"/>
        <v>20</v>
      </c>
      <c r="L38" s="42" t="str">
        <f t="shared" si="1"/>
        <v>OK</v>
      </c>
      <c r="M38" s="18">
        <v>0</v>
      </c>
      <c r="N38" s="18">
        <v>0</v>
      </c>
      <c r="O38" s="18">
        <v>0</v>
      </c>
      <c r="P38" s="18">
        <v>0</v>
      </c>
      <c r="Q38" s="18">
        <v>0</v>
      </c>
      <c r="R38" s="18">
        <v>0</v>
      </c>
      <c r="S38" s="18">
        <v>0</v>
      </c>
      <c r="T38" s="18">
        <v>0</v>
      </c>
      <c r="U38" s="18">
        <v>0</v>
      </c>
      <c r="V38" s="18">
        <v>0</v>
      </c>
      <c r="W38" s="18">
        <v>0</v>
      </c>
      <c r="X38" s="18">
        <v>0</v>
      </c>
      <c r="Y38" s="18">
        <v>0</v>
      </c>
      <c r="Z38" s="18">
        <v>0</v>
      </c>
      <c r="AA38" s="18">
        <v>0</v>
      </c>
      <c r="AB38" s="18">
        <v>0</v>
      </c>
      <c r="AC38" s="18">
        <v>0</v>
      </c>
      <c r="AD38" s="18">
        <v>0</v>
      </c>
      <c r="AE38" s="18">
        <v>0</v>
      </c>
      <c r="AF38" s="18">
        <v>0</v>
      </c>
      <c r="AG38" s="18">
        <v>0</v>
      </c>
      <c r="AH38" s="18">
        <v>0</v>
      </c>
    </row>
    <row r="39" spans="1:34" ht="30" x14ac:dyDescent="0.25">
      <c r="A39" s="152"/>
      <c r="B39" s="149"/>
      <c r="C39" s="92">
        <v>36</v>
      </c>
      <c r="D39" s="50" t="s">
        <v>324</v>
      </c>
      <c r="E39" s="90" t="s">
        <v>172</v>
      </c>
      <c r="F39" s="20" t="s">
        <v>30</v>
      </c>
      <c r="G39" s="20" t="s">
        <v>86</v>
      </c>
      <c r="H39" s="20" t="s">
        <v>50</v>
      </c>
      <c r="I39" s="91">
        <v>10.45</v>
      </c>
      <c r="J39" s="124">
        <v>5</v>
      </c>
      <c r="K39" s="41">
        <f t="shared" si="0"/>
        <v>0</v>
      </c>
      <c r="L39" s="42" t="str">
        <f t="shared" si="1"/>
        <v>OK</v>
      </c>
      <c r="M39" s="18">
        <v>0</v>
      </c>
      <c r="N39" s="18">
        <v>0</v>
      </c>
      <c r="O39" s="18">
        <v>0</v>
      </c>
      <c r="P39" s="18">
        <v>0</v>
      </c>
      <c r="Q39" s="18">
        <v>0</v>
      </c>
      <c r="R39" s="18">
        <v>0</v>
      </c>
      <c r="S39" s="18">
        <v>0</v>
      </c>
      <c r="T39" s="18">
        <v>5</v>
      </c>
      <c r="U39" s="18">
        <v>0</v>
      </c>
      <c r="V39" s="18">
        <v>0</v>
      </c>
      <c r="W39" s="18">
        <v>0</v>
      </c>
      <c r="X39" s="18">
        <v>0</v>
      </c>
      <c r="Y39" s="18">
        <v>0</v>
      </c>
      <c r="Z39" s="18">
        <v>0</v>
      </c>
      <c r="AA39" s="18">
        <v>0</v>
      </c>
      <c r="AB39" s="18">
        <v>0</v>
      </c>
      <c r="AC39" s="18">
        <v>0</v>
      </c>
      <c r="AD39" s="18">
        <v>0</v>
      </c>
      <c r="AE39" s="18">
        <v>0</v>
      </c>
      <c r="AF39" s="18">
        <v>0</v>
      </c>
      <c r="AG39" s="18">
        <v>0</v>
      </c>
      <c r="AH39" s="18">
        <v>0</v>
      </c>
    </row>
    <row r="40" spans="1:34" ht="45" x14ac:dyDescent="0.25">
      <c r="A40" s="152"/>
      <c r="B40" s="149"/>
      <c r="C40" s="88">
        <v>37</v>
      </c>
      <c r="D40" s="50" t="s">
        <v>325</v>
      </c>
      <c r="E40" s="90" t="s">
        <v>173</v>
      </c>
      <c r="F40" s="20" t="s">
        <v>30</v>
      </c>
      <c r="G40" s="20" t="s">
        <v>87</v>
      </c>
      <c r="H40" s="20" t="s">
        <v>50</v>
      </c>
      <c r="I40" s="91">
        <v>27.16</v>
      </c>
      <c r="J40" s="73">
        <v>5</v>
      </c>
      <c r="K40" s="41">
        <f t="shared" si="0"/>
        <v>5</v>
      </c>
      <c r="L40" s="42" t="str">
        <f t="shared" si="1"/>
        <v>OK</v>
      </c>
      <c r="M40" s="18">
        <v>0</v>
      </c>
      <c r="N40" s="18">
        <v>0</v>
      </c>
      <c r="O40" s="18">
        <v>0</v>
      </c>
      <c r="P40" s="18">
        <v>0</v>
      </c>
      <c r="Q40" s="18">
        <v>0</v>
      </c>
      <c r="R40" s="18">
        <v>0</v>
      </c>
      <c r="S40" s="18">
        <v>0</v>
      </c>
      <c r="T40" s="18">
        <v>0</v>
      </c>
      <c r="U40" s="18">
        <v>0</v>
      </c>
      <c r="V40" s="18">
        <v>0</v>
      </c>
      <c r="W40" s="18">
        <v>0</v>
      </c>
      <c r="X40" s="18">
        <v>0</v>
      </c>
      <c r="Y40" s="18">
        <v>0</v>
      </c>
      <c r="Z40" s="18">
        <v>0</v>
      </c>
      <c r="AA40" s="18">
        <v>0</v>
      </c>
      <c r="AB40" s="18">
        <v>0</v>
      </c>
      <c r="AC40" s="18">
        <v>0</v>
      </c>
      <c r="AD40" s="18">
        <v>0</v>
      </c>
      <c r="AE40" s="18">
        <v>0</v>
      </c>
      <c r="AF40" s="18">
        <v>0</v>
      </c>
      <c r="AG40" s="18">
        <v>0</v>
      </c>
      <c r="AH40" s="18">
        <v>0</v>
      </c>
    </row>
    <row r="41" spans="1:34" ht="75" x14ac:dyDescent="0.25">
      <c r="A41" s="152"/>
      <c r="B41" s="149"/>
      <c r="C41" s="92">
        <v>38</v>
      </c>
      <c r="D41" s="89" t="s">
        <v>326</v>
      </c>
      <c r="E41" s="90" t="s">
        <v>174</v>
      </c>
      <c r="F41" s="20" t="s">
        <v>30</v>
      </c>
      <c r="G41" s="20" t="s">
        <v>88</v>
      </c>
      <c r="H41" s="20" t="s">
        <v>50</v>
      </c>
      <c r="I41" s="91">
        <v>1.22</v>
      </c>
      <c r="J41" s="124">
        <v>5</v>
      </c>
      <c r="K41" s="41">
        <f t="shared" si="0"/>
        <v>5</v>
      </c>
      <c r="L41" s="42" t="str">
        <f t="shared" si="1"/>
        <v>OK</v>
      </c>
      <c r="M41" s="18">
        <v>0</v>
      </c>
      <c r="N41" s="18">
        <v>0</v>
      </c>
      <c r="O41" s="18">
        <v>0</v>
      </c>
      <c r="P41" s="18">
        <v>0</v>
      </c>
      <c r="Q41" s="18">
        <v>0</v>
      </c>
      <c r="R41" s="18">
        <v>0</v>
      </c>
      <c r="S41" s="18">
        <v>0</v>
      </c>
      <c r="T41" s="18">
        <v>0</v>
      </c>
      <c r="U41" s="18">
        <v>0</v>
      </c>
      <c r="V41" s="18">
        <v>0</v>
      </c>
      <c r="W41" s="18">
        <v>0</v>
      </c>
      <c r="X41" s="18">
        <v>0</v>
      </c>
      <c r="Y41" s="18">
        <v>0</v>
      </c>
      <c r="Z41" s="18">
        <v>0</v>
      </c>
      <c r="AA41" s="18">
        <v>0</v>
      </c>
      <c r="AB41" s="18">
        <v>0</v>
      </c>
      <c r="AC41" s="18">
        <v>0</v>
      </c>
      <c r="AD41" s="18">
        <v>0</v>
      </c>
      <c r="AE41" s="18">
        <v>0</v>
      </c>
      <c r="AF41" s="18">
        <v>0</v>
      </c>
      <c r="AG41" s="18">
        <v>0</v>
      </c>
      <c r="AH41" s="18">
        <v>0</v>
      </c>
    </row>
    <row r="42" spans="1:34" ht="90" x14ac:dyDescent="0.25">
      <c r="A42" s="152"/>
      <c r="B42" s="149"/>
      <c r="C42" s="92">
        <v>39</v>
      </c>
      <c r="D42" s="89" t="s">
        <v>327</v>
      </c>
      <c r="E42" s="90" t="s">
        <v>175</v>
      </c>
      <c r="F42" s="20" t="s">
        <v>60</v>
      </c>
      <c r="G42" s="20" t="s">
        <v>84</v>
      </c>
      <c r="H42" s="20" t="s">
        <v>50</v>
      </c>
      <c r="I42" s="91">
        <v>0.72</v>
      </c>
      <c r="J42" s="124">
        <v>200</v>
      </c>
      <c r="K42" s="41">
        <f t="shared" si="0"/>
        <v>0</v>
      </c>
      <c r="L42" s="42" t="str">
        <f t="shared" si="1"/>
        <v>OK</v>
      </c>
      <c r="M42" s="18">
        <v>0</v>
      </c>
      <c r="N42" s="18">
        <v>0</v>
      </c>
      <c r="O42" s="18">
        <v>0</v>
      </c>
      <c r="P42" s="18">
        <v>0</v>
      </c>
      <c r="Q42" s="18">
        <v>0</v>
      </c>
      <c r="R42" s="18">
        <v>0</v>
      </c>
      <c r="S42" s="18">
        <v>0</v>
      </c>
      <c r="T42" s="18">
        <v>200</v>
      </c>
      <c r="U42" s="18">
        <v>0</v>
      </c>
      <c r="V42" s="18">
        <v>0</v>
      </c>
      <c r="W42" s="18">
        <v>0</v>
      </c>
      <c r="X42" s="18">
        <v>0</v>
      </c>
      <c r="Y42" s="18">
        <v>0</v>
      </c>
      <c r="Z42" s="18">
        <v>0</v>
      </c>
      <c r="AA42" s="18">
        <v>0</v>
      </c>
      <c r="AB42" s="18">
        <v>0</v>
      </c>
      <c r="AC42" s="18">
        <v>0</v>
      </c>
      <c r="AD42" s="18">
        <v>0</v>
      </c>
      <c r="AE42" s="18">
        <v>0</v>
      </c>
      <c r="AF42" s="18">
        <v>0</v>
      </c>
      <c r="AG42" s="18">
        <v>0</v>
      </c>
      <c r="AH42" s="18">
        <v>0</v>
      </c>
    </row>
    <row r="43" spans="1:34" ht="60" x14ac:dyDescent="0.25">
      <c r="A43" s="152"/>
      <c r="B43" s="149"/>
      <c r="C43" s="88">
        <v>40</v>
      </c>
      <c r="D43" s="89" t="s">
        <v>328</v>
      </c>
      <c r="E43" s="90" t="s">
        <v>176</v>
      </c>
      <c r="F43" s="20" t="s">
        <v>33</v>
      </c>
      <c r="G43" s="20" t="s">
        <v>89</v>
      </c>
      <c r="H43" s="20" t="s">
        <v>50</v>
      </c>
      <c r="I43" s="91">
        <v>1.63</v>
      </c>
      <c r="J43" s="124">
        <v>100</v>
      </c>
      <c r="K43" s="41">
        <f t="shared" si="0"/>
        <v>50</v>
      </c>
      <c r="L43" s="42" t="str">
        <f t="shared" si="1"/>
        <v>OK</v>
      </c>
      <c r="M43" s="18">
        <v>0</v>
      </c>
      <c r="N43" s="18">
        <v>0</v>
      </c>
      <c r="O43" s="18">
        <v>0</v>
      </c>
      <c r="P43" s="18">
        <v>0</v>
      </c>
      <c r="Q43" s="18">
        <v>0</v>
      </c>
      <c r="R43" s="18">
        <v>0</v>
      </c>
      <c r="S43" s="18">
        <v>0</v>
      </c>
      <c r="T43" s="18">
        <v>50</v>
      </c>
      <c r="U43" s="18">
        <v>0</v>
      </c>
      <c r="V43" s="18">
        <v>0</v>
      </c>
      <c r="W43" s="18">
        <v>0</v>
      </c>
      <c r="X43" s="18">
        <v>0</v>
      </c>
      <c r="Y43" s="18">
        <v>0</v>
      </c>
      <c r="Z43" s="18">
        <v>0</v>
      </c>
      <c r="AA43" s="18">
        <v>0</v>
      </c>
      <c r="AB43" s="18">
        <v>0</v>
      </c>
      <c r="AC43" s="18">
        <v>0</v>
      </c>
      <c r="AD43" s="18">
        <v>0</v>
      </c>
      <c r="AE43" s="18">
        <v>0</v>
      </c>
      <c r="AF43" s="18">
        <v>0</v>
      </c>
      <c r="AG43" s="18">
        <v>0</v>
      </c>
      <c r="AH43" s="18">
        <v>0</v>
      </c>
    </row>
    <row r="44" spans="1:34" ht="60" x14ac:dyDescent="0.25">
      <c r="A44" s="152"/>
      <c r="B44" s="149"/>
      <c r="C44" s="88">
        <v>41</v>
      </c>
      <c r="D44" s="89" t="s">
        <v>329</v>
      </c>
      <c r="E44" s="90" t="s">
        <v>177</v>
      </c>
      <c r="F44" s="20" t="s">
        <v>31</v>
      </c>
      <c r="G44" s="20" t="s">
        <v>90</v>
      </c>
      <c r="H44" s="20" t="s">
        <v>51</v>
      </c>
      <c r="I44" s="91">
        <v>3.57</v>
      </c>
      <c r="J44" s="124">
        <v>100</v>
      </c>
      <c r="K44" s="41">
        <f t="shared" si="0"/>
        <v>52</v>
      </c>
      <c r="L44" s="42" t="str">
        <f t="shared" si="1"/>
        <v>OK</v>
      </c>
      <c r="M44" s="18">
        <v>0</v>
      </c>
      <c r="N44" s="18">
        <v>0</v>
      </c>
      <c r="O44" s="18">
        <v>0</v>
      </c>
      <c r="P44" s="18">
        <v>0</v>
      </c>
      <c r="Q44" s="18">
        <v>0</v>
      </c>
      <c r="R44" s="18">
        <v>0</v>
      </c>
      <c r="S44" s="18">
        <v>0</v>
      </c>
      <c r="T44" s="18">
        <v>48</v>
      </c>
      <c r="U44" s="18">
        <v>0</v>
      </c>
      <c r="V44" s="18">
        <v>0</v>
      </c>
      <c r="W44" s="18">
        <v>0</v>
      </c>
      <c r="X44" s="18">
        <v>0</v>
      </c>
      <c r="Y44" s="18">
        <v>0</v>
      </c>
      <c r="Z44" s="18">
        <v>0</v>
      </c>
      <c r="AA44" s="18">
        <v>0</v>
      </c>
      <c r="AB44" s="18">
        <v>0</v>
      </c>
      <c r="AC44" s="18">
        <v>0</v>
      </c>
      <c r="AD44" s="18">
        <v>0</v>
      </c>
      <c r="AE44" s="18">
        <v>0</v>
      </c>
      <c r="AF44" s="18">
        <v>0</v>
      </c>
      <c r="AG44" s="18">
        <v>0</v>
      </c>
      <c r="AH44" s="18">
        <v>0</v>
      </c>
    </row>
    <row r="45" spans="1:34" ht="30" x14ac:dyDescent="0.25">
      <c r="A45" s="152"/>
      <c r="B45" s="149"/>
      <c r="C45" s="88">
        <v>42</v>
      </c>
      <c r="D45" s="89" t="s">
        <v>330</v>
      </c>
      <c r="E45" s="90" t="s">
        <v>178</v>
      </c>
      <c r="F45" s="20" t="s">
        <v>31</v>
      </c>
      <c r="G45" s="20" t="s">
        <v>91</v>
      </c>
      <c r="H45" s="20" t="s">
        <v>51</v>
      </c>
      <c r="I45" s="91">
        <v>2.88</v>
      </c>
      <c r="J45" s="124"/>
      <c r="K45" s="41">
        <f t="shared" si="0"/>
        <v>0</v>
      </c>
      <c r="L45" s="42" t="str">
        <f t="shared" si="1"/>
        <v>OK</v>
      </c>
      <c r="M45" s="18">
        <v>0</v>
      </c>
      <c r="N45" s="18">
        <v>0</v>
      </c>
      <c r="O45" s="18">
        <v>0</v>
      </c>
      <c r="P45" s="18">
        <v>0</v>
      </c>
      <c r="Q45" s="18">
        <v>0</v>
      </c>
      <c r="R45" s="18">
        <v>0</v>
      </c>
      <c r="S45" s="18">
        <v>0</v>
      </c>
      <c r="T45" s="18">
        <v>0</v>
      </c>
      <c r="U45" s="18">
        <v>0</v>
      </c>
      <c r="V45" s="18">
        <v>0</v>
      </c>
      <c r="W45" s="18">
        <v>0</v>
      </c>
      <c r="X45" s="18">
        <v>0</v>
      </c>
      <c r="Y45" s="18">
        <v>0</v>
      </c>
      <c r="Z45" s="18">
        <v>0</v>
      </c>
      <c r="AA45" s="18">
        <v>0</v>
      </c>
      <c r="AB45" s="18">
        <v>0</v>
      </c>
      <c r="AC45" s="18">
        <v>0</v>
      </c>
      <c r="AD45" s="18">
        <v>0</v>
      </c>
      <c r="AE45" s="18">
        <v>0</v>
      </c>
      <c r="AF45" s="18">
        <v>0</v>
      </c>
      <c r="AG45" s="18">
        <v>0</v>
      </c>
      <c r="AH45" s="18">
        <v>0</v>
      </c>
    </row>
    <row r="46" spans="1:34" ht="30" x14ac:dyDescent="0.25">
      <c r="A46" s="152"/>
      <c r="B46" s="150"/>
      <c r="C46" s="92">
        <v>43</v>
      </c>
      <c r="D46" s="89" t="s">
        <v>331</v>
      </c>
      <c r="E46" s="90" t="s">
        <v>179</v>
      </c>
      <c r="F46" s="20" t="s">
        <v>60</v>
      </c>
      <c r="G46" s="20" t="s">
        <v>85</v>
      </c>
      <c r="H46" s="20" t="s">
        <v>50</v>
      </c>
      <c r="I46" s="91">
        <v>8.8000000000000007</v>
      </c>
      <c r="J46" s="124">
        <v>4</v>
      </c>
      <c r="K46" s="41">
        <f t="shared" si="0"/>
        <v>0</v>
      </c>
      <c r="L46" s="42" t="str">
        <f t="shared" si="1"/>
        <v>OK</v>
      </c>
      <c r="M46" s="18">
        <v>0</v>
      </c>
      <c r="N46" s="18">
        <v>0</v>
      </c>
      <c r="O46" s="18">
        <v>0</v>
      </c>
      <c r="P46" s="18">
        <v>0</v>
      </c>
      <c r="Q46" s="18">
        <v>0</v>
      </c>
      <c r="R46" s="18">
        <v>0</v>
      </c>
      <c r="S46" s="18">
        <v>0</v>
      </c>
      <c r="T46" s="18">
        <v>4</v>
      </c>
      <c r="U46" s="18">
        <v>0</v>
      </c>
      <c r="V46" s="18">
        <v>0</v>
      </c>
      <c r="W46" s="18">
        <v>0</v>
      </c>
      <c r="X46" s="18">
        <v>0</v>
      </c>
      <c r="Y46" s="18">
        <v>0</v>
      </c>
      <c r="Z46" s="18">
        <v>0</v>
      </c>
      <c r="AA46" s="18">
        <v>0</v>
      </c>
      <c r="AB46" s="18">
        <v>0</v>
      </c>
      <c r="AC46" s="18">
        <v>0</v>
      </c>
      <c r="AD46" s="18">
        <v>0</v>
      </c>
      <c r="AE46" s="18">
        <v>0</v>
      </c>
      <c r="AF46" s="18">
        <v>0</v>
      </c>
      <c r="AG46" s="18">
        <v>0</v>
      </c>
      <c r="AH46" s="18">
        <v>0</v>
      </c>
    </row>
    <row r="47" spans="1:34" ht="45" x14ac:dyDescent="0.25">
      <c r="A47" s="153" t="s">
        <v>280</v>
      </c>
      <c r="B47" s="154">
        <v>16</v>
      </c>
      <c r="C47" s="87">
        <v>44</v>
      </c>
      <c r="D47" s="83" t="s">
        <v>332</v>
      </c>
      <c r="E47" s="84" t="s">
        <v>180</v>
      </c>
      <c r="F47" s="97" t="s">
        <v>60</v>
      </c>
      <c r="G47" s="97" t="s">
        <v>92</v>
      </c>
      <c r="H47" s="97" t="s">
        <v>50</v>
      </c>
      <c r="I47" s="86">
        <v>21.85</v>
      </c>
      <c r="J47" s="124"/>
      <c r="K47" s="41">
        <f t="shared" si="0"/>
        <v>0</v>
      </c>
      <c r="L47" s="42" t="str">
        <f t="shared" si="1"/>
        <v>OK</v>
      </c>
      <c r="M47" s="18">
        <v>0</v>
      </c>
      <c r="N47" s="18">
        <v>0</v>
      </c>
      <c r="O47" s="18">
        <v>0</v>
      </c>
      <c r="P47" s="18">
        <v>0</v>
      </c>
      <c r="Q47" s="18">
        <v>0</v>
      </c>
      <c r="R47" s="18">
        <v>0</v>
      </c>
      <c r="S47" s="18">
        <v>0</v>
      </c>
      <c r="T47" s="18">
        <v>0</v>
      </c>
      <c r="U47" s="18">
        <v>0</v>
      </c>
      <c r="V47" s="18">
        <v>0</v>
      </c>
      <c r="W47" s="18">
        <v>0</v>
      </c>
      <c r="X47" s="18">
        <v>0</v>
      </c>
      <c r="Y47" s="18">
        <v>0</v>
      </c>
      <c r="Z47" s="18">
        <v>0</v>
      </c>
      <c r="AA47" s="18">
        <v>0</v>
      </c>
      <c r="AB47" s="18">
        <v>0</v>
      </c>
      <c r="AC47" s="18">
        <v>0</v>
      </c>
      <c r="AD47" s="18">
        <v>0</v>
      </c>
      <c r="AE47" s="18">
        <v>0</v>
      </c>
      <c r="AF47" s="18">
        <v>0</v>
      </c>
      <c r="AG47" s="18">
        <v>0</v>
      </c>
      <c r="AH47" s="18">
        <v>0</v>
      </c>
    </row>
    <row r="48" spans="1:34" ht="60" x14ac:dyDescent="0.25">
      <c r="A48" s="153"/>
      <c r="B48" s="155"/>
      <c r="C48" s="87">
        <v>45</v>
      </c>
      <c r="D48" s="83" t="s">
        <v>333</v>
      </c>
      <c r="E48" s="84" t="s">
        <v>181</v>
      </c>
      <c r="F48" s="85" t="s">
        <v>30</v>
      </c>
      <c r="G48" s="97" t="s">
        <v>92</v>
      </c>
      <c r="H48" s="85" t="s">
        <v>50</v>
      </c>
      <c r="I48" s="86">
        <v>1.76</v>
      </c>
      <c r="J48" s="124">
        <v>100</v>
      </c>
      <c r="K48" s="41">
        <f t="shared" si="0"/>
        <v>100</v>
      </c>
      <c r="L48" s="42" t="str">
        <f t="shared" si="1"/>
        <v>OK</v>
      </c>
      <c r="M48" s="18">
        <v>0</v>
      </c>
      <c r="N48" s="18">
        <v>0</v>
      </c>
      <c r="O48" s="18">
        <v>0</v>
      </c>
      <c r="P48" s="18">
        <v>0</v>
      </c>
      <c r="Q48" s="18">
        <v>0</v>
      </c>
      <c r="R48" s="18">
        <v>0</v>
      </c>
      <c r="S48" s="18">
        <v>0</v>
      </c>
      <c r="T48" s="18">
        <v>0</v>
      </c>
      <c r="U48" s="18">
        <v>0</v>
      </c>
      <c r="V48" s="18">
        <v>0</v>
      </c>
      <c r="W48" s="18">
        <v>0</v>
      </c>
      <c r="X48" s="18">
        <v>0</v>
      </c>
      <c r="Y48" s="18">
        <v>0</v>
      </c>
      <c r="Z48" s="18">
        <v>0</v>
      </c>
      <c r="AA48" s="18">
        <v>0</v>
      </c>
      <c r="AB48" s="18">
        <v>0</v>
      </c>
      <c r="AC48" s="18">
        <v>0</v>
      </c>
      <c r="AD48" s="18">
        <v>0</v>
      </c>
      <c r="AE48" s="18">
        <v>0</v>
      </c>
      <c r="AF48" s="18">
        <v>0</v>
      </c>
      <c r="AG48" s="18">
        <v>0</v>
      </c>
      <c r="AH48" s="18">
        <v>0</v>
      </c>
    </row>
    <row r="49" spans="1:34" ht="128.25" customHeight="1" x14ac:dyDescent="0.25">
      <c r="A49" s="153"/>
      <c r="B49" s="155"/>
      <c r="C49" s="87">
        <v>46</v>
      </c>
      <c r="D49" s="83" t="s">
        <v>334</v>
      </c>
      <c r="E49" s="84" t="s">
        <v>182</v>
      </c>
      <c r="F49" s="85" t="s">
        <v>30</v>
      </c>
      <c r="G49" s="97" t="s">
        <v>92</v>
      </c>
      <c r="H49" s="85" t="s">
        <v>51</v>
      </c>
      <c r="I49" s="86">
        <v>2.54</v>
      </c>
      <c r="J49" s="124">
        <v>200</v>
      </c>
      <c r="K49" s="41">
        <f t="shared" si="0"/>
        <v>200</v>
      </c>
      <c r="L49" s="42" t="str">
        <f t="shared" si="1"/>
        <v>OK</v>
      </c>
      <c r="M49" s="18">
        <v>0</v>
      </c>
      <c r="N49" s="18">
        <v>0</v>
      </c>
      <c r="O49" s="18">
        <v>0</v>
      </c>
      <c r="P49" s="18">
        <v>0</v>
      </c>
      <c r="Q49" s="18">
        <v>0</v>
      </c>
      <c r="R49" s="18">
        <v>0</v>
      </c>
      <c r="S49" s="18">
        <v>0</v>
      </c>
      <c r="T49" s="18">
        <v>0</v>
      </c>
      <c r="U49" s="18">
        <v>0</v>
      </c>
      <c r="V49" s="18">
        <v>0</v>
      </c>
      <c r="W49" s="18">
        <v>0</v>
      </c>
      <c r="X49" s="18">
        <v>0</v>
      </c>
      <c r="Y49" s="18">
        <v>0</v>
      </c>
      <c r="Z49" s="18">
        <v>0</v>
      </c>
      <c r="AA49" s="18">
        <v>0</v>
      </c>
      <c r="AB49" s="18">
        <v>0</v>
      </c>
      <c r="AC49" s="18">
        <v>0</v>
      </c>
      <c r="AD49" s="18">
        <v>0</v>
      </c>
      <c r="AE49" s="18">
        <v>0</v>
      </c>
      <c r="AF49" s="18">
        <v>0</v>
      </c>
      <c r="AG49" s="18">
        <v>0</v>
      </c>
      <c r="AH49" s="18">
        <v>0</v>
      </c>
    </row>
    <row r="50" spans="1:34" ht="30" x14ac:dyDescent="0.25">
      <c r="A50" s="153"/>
      <c r="B50" s="155"/>
      <c r="C50" s="87">
        <v>47</v>
      </c>
      <c r="D50" s="98" t="s">
        <v>335</v>
      </c>
      <c r="E50" s="84" t="s">
        <v>183</v>
      </c>
      <c r="F50" s="85" t="s">
        <v>58</v>
      </c>
      <c r="G50" s="97" t="s">
        <v>93</v>
      </c>
      <c r="H50" s="85" t="s">
        <v>50</v>
      </c>
      <c r="I50" s="86">
        <v>3.4</v>
      </c>
      <c r="J50" s="124">
        <v>200</v>
      </c>
      <c r="K50" s="41">
        <f t="shared" si="0"/>
        <v>200</v>
      </c>
      <c r="L50" s="42" t="str">
        <f t="shared" si="1"/>
        <v>OK</v>
      </c>
      <c r="M50" s="18">
        <v>0</v>
      </c>
      <c r="N50" s="18">
        <v>0</v>
      </c>
      <c r="O50" s="18">
        <v>0</v>
      </c>
      <c r="P50" s="18">
        <v>0</v>
      </c>
      <c r="Q50" s="18">
        <v>0</v>
      </c>
      <c r="R50" s="18">
        <v>0</v>
      </c>
      <c r="S50" s="18">
        <v>0</v>
      </c>
      <c r="T50" s="18">
        <v>0</v>
      </c>
      <c r="U50" s="18">
        <v>0</v>
      </c>
      <c r="V50" s="18">
        <v>0</v>
      </c>
      <c r="W50" s="18">
        <v>0</v>
      </c>
      <c r="X50" s="18">
        <v>0</v>
      </c>
      <c r="Y50" s="18">
        <v>0</v>
      </c>
      <c r="Z50" s="18">
        <v>0</v>
      </c>
      <c r="AA50" s="18">
        <v>0</v>
      </c>
      <c r="AB50" s="18">
        <v>0</v>
      </c>
      <c r="AC50" s="18">
        <v>0</v>
      </c>
      <c r="AD50" s="18">
        <v>0</v>
      </c>
      <c r="AE50" s="18">
        <v>0</v>
      </c>
      <c r="AF50" s="18">
        <v>0</v>
      </c>
      <c r="AG50" s="18">
        <v>0</v>
      </c>
      <c r="AH50" s="18">
        <v>0</v>
      </c>
    </row>
    <row r="51" spans="1:34" ht="135" x14ac:dyDescent="0.25">
      <c r="A51" s="153"/>
      <c r="B51" s="155"/>
      <c r="C51" s="82">
        <v>48</v>
      </c>
      <c r="D51" s="83" t="s">
        <v>336</v>
      </c>
      <c r="E51" s="84" t="s">
        <v>184</v>
      </c>
      <c r="F51" s="97" t="s">
        <v>30</v>
      </c>
      <c r="G51" s="97" t="s">
        <v>92</v>
      </c>
      <c r="H51" s="97" t="s">
        <v>50</v>
      </c>
      <c r="I51" s="86">
        <v>4.4400000000000004</v>
      </c>
      <c r="J51" s="124">
        <v>200</v>
      </c>
      <c r="K51" s="41">
        <f t="shared" si="0"/>
        <v>200</v>
      </c>
      <c r="L51" s="42" t="str">
        <f t="shared" si="1"/>
        <v>OK</v>
      </c>
      <c r="M51" s="18">
        <v>0</v>
      </c>
      <c r="N51" s="18">
        <v>0</v>
      </c>
      <c r="O51" s="18">
        <v>0</v>
      </c>
      <c r="P51" s="18">
        <v>0</v>
      </c>
      <c r="Q51" s="18">
        <v>0</v>
      </c>
      <c r="R51" s="18">
        <v>0</v>
      </c>
      <c r="S51" s="18">
        <v>0</v>
      </c>
      <c r="T51" s="18">
        <v>0</v>
      </c>
      <c r="U51" s="18">
        <v>0</v>
      </c>
      <c r="V51" s="18">
        <v>0</v>
      </c>
      <c r="W51" s="18">
        <v>0</v>
      </c>
      <c r="X51" s="18">
        <v>0</v>
      </c>
      <c r="Y51" s="18">
        <v>0</v>
      </c>
      <c r="Z51" s="18">
        <v>0</v>
      </c>
      <c r="AA51" s="18">
        <v>0</v>
      </c>
      <c r="AB51" s="18">
        <v>0</v>
      </c>
      <c r="AC51" s="18">
        <v>0</v>
      </c>
      <c r="AD51" s="18">
        <v>0</v>
      </c>
      <c r="AE51" s="18">
        <v>0</v>
      </c>
      <c r="AF51" s="18">
        <v>0</v>
      </c>
      <c r="AG51" s="18">
        <v>0</v>
      </c>
      <c r="AH51" s="18">
        <v>0</v>
      </c>
    </row>
    <row r="52" spans="1:34" ht="60" x14ac:dyDescent="0.25">
      <c r="A52" s="153"/>
      <c r="B52" s="156"/>
      <c r="C52" s="87">
        <v>49</v>
      </c>
      <c r="D52" s="98" t="s">
        <v>337</v>
      </c>
      <c r="E52" s="84" t="s">
        <v>185</v>
      </c>
      <c r="F52" s="97" t="s">
        <v>30</v>
      </c>
      <c r="G52" s="97" t="s">
        <v>92</v>
      </c>
      <c r="H52" s="97" t="s">
        <v>50</v>
      </c>
      <c r="I52" s="86">
        <v>6.7</v>
      </c>
      <c r="J52" s="124">
        <v>200</v>
      </c>
      <c r="K52" s="41">
        <f t="shared" si="0"/>
        <v>200</v>
      </c>
      <c r="L52" s="42" t="str">
        <f t="shared" si="1"/>
        <v>OK</v>
      </c>
      <c r="M52" s="18">
        <v>0</v>
      </c>
      <c r="N52" s="18">
        <v>0</v>
      </c>
      <c r="O52" s="18">
        <v>0</v>
      </c>
      <c r="P52" s="18">
        <v>0</v>
      </c>
      <c r="Q52" s="18">
        <v>0</v>
      </c>
      <c r="R52" s="18">
        <v>0</v>
      </c>
      <c r="S52" s="18">
        <v>0</v>
      </c>
      <c r="T52" s="18">
        <v>0</v>
      </c>
      <c r="U52" s="18">
        <v>0</v>
      </c>
      <c r="V52" s="18">
        <v>0</v>
      </c>
      <c r="W52" s="18">
        <v>0</v>
      </c>
      <c r="X52" s="18">
        <v>0</v>
      </c>
      <c r="Y52" s="18">
        <v>0</v>
      </c>
      <c r="Z52" s="18">
        <v>0</v>
      </c>
      <c r="AA52" s="18">
        <v>0</v>
      </c>
      <c r="AB52" s="18">
        <v>0</v>
      </c>
      <c r="AC52" s="18">
        <v>0</v>
      </c>
      <c r="AD52" s="18">
        <v>0</v>
      </c>
      <c r="AE52" s="18">
        <v>0</v>
      </c>
      <c r="AF52" s="18">
        <v>0</v>
      </c>
      <c r="AG52" s="18">
        <v>0</v>
      </c>
      <c r="AH52" s="18">
        <v>0</v>
      </c>
    </row>
    <row r="53" spans="1:34" ht="114" customHeight="1" x14ac:dyDescent="0.25">
      <c r="A53" s="152" t="s">
        <v>281</v>
      </c>
      <c r="B53" s="148">
        <v>17</v>
      </c>
      <c r="C53" s="92">
        <v>50</v>
      </c>
      <c r="D53" s="89" t="s">
        <v>338</v>
      </c>
      <c r="E53" s="90" t="s">
        <v>186</v>
      </c>
      <c r="F53" s="20" t="s">
        <v>30</v>
      </c>
      <c r="G53" s="20" t="s">
        <v>94</v>
      </c>
      <c r="H53" s="20" t="s">
        <v>51</v>
      </c>
      <c r="I53" s="91">
        <v>38.47</v>
      </c>
      <c r="J53" s="124">
        <v>20</v>
      </c>
      <c r="K53" s="41">
        <f t="shared" si="0"/>
        <v>20</v>
      </c>
      <c r="L53" s="42" t="str">
        <f t="shared" si="1"/>
        <v>OK</v>
      </c>
      <c r="M53" s="18">
        <v>0</v>
      </c>
      <c r="N53" s="18">
        <v>0</v>
      </c>
      <c r="O53" s="18">
        <v>0</v>
      </c>
      <c r="P53" s="18">
        <v>0</v>
      </c>
      <c r="Q53" s="18">
        <v>0</v>
      </c>
      <c r="R53" s="18">
        <v>0</v>
      </c>
      <c r="S53" s="18">
        <v>0</v>
      </c>
      <c r="T53" s="18">
        <v>0</v>
      </c>
      <c r="U53" s="18">
        <v>0</v>
      </c>
      <c r="V53" s="18">
        <v>0</v>
      </c>
      <c r="W53" s="18">
        <v>0</v>
      </c>
      <c r="X53" s="18">
        <v>0</v>
      </c>
      <c r="Y53" s="18">
        <v>0</v>
      </c>
      <c r="Z53" s="18">
        <v>0</v>
      </c>
      <c r="AA53" s="18">
        <v>0</v>
      </c>
      <c r="AB53" s="18">
        <v>0</v>
      </c>
      <c r="AC53" s="18">
        <v>0</v>
      </c>
      <c r="AD53" s="18">
        <v>0</v>
      </c>
      <c r="AE53" s="18">
        <v>0</v>
      </c>
      <c r="AF53" s="18">
        <v>0</v>
      </c>
      <c r="AG53" s="18">
        <v>0</v>
      </c>
      <c r="AH53" s="18">
        <v>0</v>
      </c>
    </row>
    <row r="54" spans="1:34" ht="114" customHeight="1" x14ac:dyDescent="0.25">
      <c r="A54" s="152"/>
      <c r="B54" s="149"/>
      <c r="C54" s="92">
        <v>51</v>
      </c>
      <c r="D54" s="89" t="s">
        <v>339</v>
      </c>
      <c r="E54" s="90" t="s">
        <v>187</v>
      </c>
      <c r="F54" s="20" t="s">
        <v>30</v>
      </c>
      <c r="G54" s="20" t="s">
        <v>94</v>
      </c>
      <c r="H54" s="20" t="s">
        <v>51</v>
      </c>
      <c r="I54" s="91">
        <v>50.8</v>
      </c>
      <c r="J54" s="124">
        <v>20</v>
      </c>
      <c r="K54" s="41">
        <f t="shared" si="0"/>
        <v>5</v>
      </c>
      <c r="L54" s="42" t="str">
        <f t="shared" si="1"/>
        <v>OK</v>
      </c>
      <c r="M54" s="18">
        <v>0</v>
      </c>
      <c r="N54" s="18">
        <v>0</v>
      </c>
      <c r="O54" s="18">
        <v>0</v>
      </c>
      <c r="P54" s="18">
        <v>0</v>
      </c>
      <c r="Q54" s="18">
        <v>0</v>
      </c>
      <c r="R54" s="18">
        <v>0</v>
      </c>
      <c r="S54" s="18">
        <v>0</v>
      </c>
      <c r="T54" s="18">
        <v>0</v>
      </c>
      <c r="U54" s="18"/>
      <c r="V54" s="18">
        <v>15</v>
      </c>
      <c r="W54" s="18">
        <v>0</v>
      </c>
      <c r="X54" s="18">
        <v>0</v>
      </c>
      <c r="Y54" s="18">
        <v>0</v>
      </c>
      <c r="Z54" s="18">
        <v>0</v>
      </c>
      <c r="AA54" s="18">
        <v>0</v>
      </c>
      <c r="AB54" s="18">
        <v>0</v>
      </c>
      <c r="AC54" s="18">
        <v>0</v>
      </c>
      <c r="AD54" s="18">
        <v>0</v>
      </c>
      <c r="AE54" s="18">
        <v>0</v>
      </c>
      <c r="AF54" s="18">
        <v>0</v>
      </c>
      <c r="AG54" s="18">
        <v>0</v>
      </c>
      <c r="AH54" s="18">
        <v>0</v>
      </c>
    </row>
    <row r="55" spans="1:34" ht="60" x14ac:dyDescent="0.25">
      <c r="A55" s="152"/>
      <c r="B55" s="150"/>
      <c r="C55" s="88">
        <v>52</v>
      </c>
      <c r="D55" s="89" t="s">
        <v>340</v>
      </c>
      <c r="E55" s="90" t="s">
        <v>188</v>
      </c>
      <c r="F55" s="20" t="s">
        <v>30</v>
      </c>
      <c r="G55" s="20" t="s">
        <v>94</v>
      </c>
      <c r="H55" s="20" t="s">
        <v>51</v>
      </c>
      <c r="I55" s="91">
        <v>94.06</v>
      </c>
      <c r="J55" s="124">
        <v>10</v>
      </c>
      <c r="K55" s="41">
        <f t="shared" si="0"/>
        <v>5</v>
      </c>
      <c r="L55" s="42" t="str">
        <f t="shared" si="1"/>
        <v>OK</v>
      </c>
      <c r="M55" s="18">
        <v>0</v>
      </c>
      <c r="N55" s="18">
        <v>0</v>
      </c>
      <c r="O55" s="18">
        <v>0</v>
      </c>
      <c r="P55" s="18">
        <v>0</v>
      </c>
      <c r="Q55" s="18">
        <v>0</v>
      </c>
      <c r="R55" s="18">
        <v>0</v>
      </c>
      <c r="S55" s="18">
        <v>0</v>
      </c>
      <c r="T55" s="18">
        <v>0</v>
      </c>
      <c r="U55" s="18"/>
      <c r="V55" s="18">
        <v>5</v>
      </c>
      <c r="W55" s="18">
        <v>0</v>
      </c>
      <c r="X55" s="18">
        <v>0</v>
      </c>
      <c r="Y55" s="18">
        <v>0</v>
      </c>
      <c r="Z55" s="18">
        <v>0</v>
      </c>
      <c r="AA55" s="18">
        <v>0</v>
      </c>
      <c r="AB55" s="18">
        <v>0</v>
      </c>
      <c r="AC55" s="18">
        <v>0</v>
      </c>
      <c r="AD55" s="18">
        <v>0</v>
      </c>
      <c r="AE55" s="18">
        <v>0</v>
      </c>
      <c r="AF55" s="18">
        <v>0</v>
      </c>
      <c r="AG55" s="18">
        <v>0</v>
      </c>
      <c r="AH55" s="18">
        <v>0</v>
      </c>
    </row>
    <row r="56" spans="1:34" ht="300" x14ac:dyDescent="0.25">
      <c r="A56" s="153" t="s">
        <v>282</v>
      </c>
      <c r="B56" s="145">
        <v>18</v>
      </c>
      <c r="C56" s="87">
        <v>53</v>
      </c>
      <c r="D56" s="83" t="s">
        <v>425</v>
      </c>
      <c r="E56" s="84" t="s">
        <v>189</v>
      </c>
      <c r="F56" s="85" t="s">
        <v>32</v>
      </c>
      <c r="G56" s="85" t="s">
        <v>43</v>
      </c>
      <c r="H56" s="85" t="s">
        <v>50</v>
      </c>
      <c r="I56" s="86">
        <v>2.52</v>
      </c>
      <c r="J56" s="124">
        <v>100</v>
      </c>
      <c r="K56" s="41">
        <f t="shared" si="0"/>
        <v>52</v>
      </c>
      <c r="L56" s="42" t="str">
        <f t="shared" si="1"/>
        <v>OK</v>
      </c>
      <c r="M56" s="18">
        <v>0</v>
      </c>
      <c r="N56" s="18">
        <v>0</v>
      </c>
      <c r="O56" s="18">
        <v>0</v>
      </c>
      <c r="P56" s="18">
        <v>0</v>
      </c>
      <c r="Q56" s="18">
        <v>0</v>
      </c>
      <c r="R56" s="18">
        <v>0</v>
      </c>
      <c r="S56" s="18">
        <v>0</v>
      </c>
      <c r="T56" s="18">
        <v>0</v>
      </c>
      <c r="U56" s="18">
        <v>0</v>
      </c>
      <c r="V56" s="18">
        <v>0</v>
      </c>
      <c r="W56" s="18">
        <v>48</v>
      </c>
      <c r="X56" s="18">
        <v>0</v>
      </c>
      <c r="Y56" s="18">
        <v>0</v>
      </c>
      <c r="Z56" s="18">
        <v>0</v>
      </c>
      <c r="AA56" s="18">
        <v>0</v>
      </c>
      <c r="AB56" s="18">
        <v>0</v>
      </c>
      <c r="AC56" s="18">
        <v>0</v>
      </c>
      <c r="AD56" s="18">
        <v>0</v>
      </c>
      <c r="AE56" s="18">
        <v>0</v>
      </c>
      <c r="AF56" s="18">
        <v>0</v>
      </c>
      <c r="AG56" s="18">
        <v>0</v>
      </c>
      <c r="AH56" s="18">
        <v>0</v>
      </c>
    </row>
    <row r="57" spans="1:34" ht="315" x14ac:dyDescent="0.25">
      <c r="A57" s="153"/>
      <c r="B57" s="146"/>
      <c r="C57" s="87">
        <v>54</v>
      </c>
      <c r="D57" s="83" t="s">
        <v>341</v>
      </c>
      <c r="E57" s="84" t="s">
        <v>190</v>
      </c>
      <c r="F57" s="85" t="s">
        <v>32</v>
      </c>
      <c r="G57" s="85" t="s">
        <v>43</v>
      </c>
      <c r="H57" s="85" t="s">
        <v>50</v>
      </c>
      <c r="I57" s="86">
        <v>2.58</v>
      </c>
      <c r="J57" s="124">
        <v>50</v>
      </c>
      <c r="K57" s="41">
        <f t="shared" si="0"/>
        <v>0</v>
      </c>
      <c r="L57" s="42" t="str">
        <f t="shared" si="1"/>
        <v>OK</v>
      </c>
      <c r="M57" s="18">
        <v>0</v>
      </c>
      <c r="N57" s="18">
        <v>0</v>
      </c>
      <c r="O57" s="18">
        <v>0</v>
      </c>
      <c r="P57" s="18">
        <v>0</v>
      </c>
      <c r="Q57" s="18">
        <v>0</v>
      </c>
      <c r="R57" s="18">
        <v>0</v>
      </c>
      <c r="S57" s="18">
        <v>0</v>
      </c>
      <c r="T57" s="18">
        <v>0</v>
      </c>
      <c r="U57" s="18">
        <v>0</v>
      </c>
      <c r="V57" s="18">
        <v>0</v>
      </c>
      <c r="W57" s="18">
        <v>50</v>
      </c>
      <c r="X57" s="18">
        <v>0</v>
      </c>
      <c r="Y57" s="18">
        <v>0</v>
      </c>
      <c r="Z57" s="18">
        <v>0</v>
      </c>
      <c r="AA57" s="18">
        <v>0</v>
      </c>
      <c r="AB57" s="18">
        <v>0</v>
      </c>
      <c r="AC57" s="18">
        <v>0</v>
      </c>
      <c r="AD57" s="18">
        <v>0</v>
      </c>
      <c r="AE57" s="18">
        <v>0</v>
      </c>
      <c r="AF57" s="18">
        <v>0</v>
      </c>
      <c r="AG57" s="18">
        <v>0</v>
      </c>
      <c r="AH57" s="18">
        <v>0</v>
      </c>
    </row>
    <row r="58" spans="1:34" ht="270.75" customHeight="1" x14ac:dyDescent="0.25">
      <c r="A58" s="153"/>
      <c r="B58" s="146"/>
      <c r="C58" s="87">
        <v>55</v>
      </c>
      <c r="D58" s="83" t="s">
        <v>342</v>
      </c>
      <c r="E58" s="84" t="s">
        <v>191</v>
      </c>
      <c r="F58" s="85" t="s">
        <v>30</v>
      </c>
      <c r="G58" s="85" t="s">
        <v>45</v>
      </c>
      <c r="H58" s="85" t="s">
        <v>95</v>
      </c>
      <c r="I58" s="86">
        <v>3.31</v>
      </c>
      <c r="J58" s="124">
        <v>20</v>
      </c>
      <c r="K58" s="41">
        <f t="shared" si="0"/>
        <v>20</v>
      </c>
      <c r="L58" s="42" t="str">
        <f t="shared" si="1"/>
        <v>OK</v>
      </c>
      <c r="M58" s="18">
        <v>0</v>
      </c>
      <c r="N58" s="18">
        <v>0</v>
      </c>
      <c r="O58" s="18">
        <v>0</v>
      </c>
      <c r="P58" s="18">
        <v>0</v>
      </c>
      <c r="Q58" s="18">
        <v>0</v>
      </c>
      <c r="R58" s="18">
        <v>0</v>
      </c>
      <c r="S58" s="18">
        <v>0</v>
      </c>
      <c r="T58" s="18">
        <v>0</v>
      </c>
      <c r="U58" s="18">
        <v>0</v>
      </c>
      <c r="V58" s="18">
        <v>0</v>
      </c>
      <c r="W58" s="18">
        <v>0</v>
      </c>
      <c r="X58" s="18">
        <v>0</v>
      </c>
      <c r="Y58" s="18">
        <v>0</v>
      </c>
      <c r="Z58" s="18">
        <v>0</v>
      </c>
      <c r="AA58" s="18">
        <v>0</v>
      </c>
      <c r="AB58" s="18">
        <v>0</v>
      </c>
      <c r="AC58" s="18">
        <v>0</v>
      </c>
      <c r="AD58" s="18">
        <v>0</v>
      </c>
      <c r="AE58" s="18">
        <v>0</v>
      </c>
      <c r="AF58" s="18">
        <v>0</v>
      </c>
      <c r="AG58" s="18">
        <v>0</v>
      </c>
      <c r="AH58" s="18">
        <v>0</v>
      </c>
    </row>
    <row r="59" spans="1:34" ht="105" x14ac:dyDescent="0.25">
      <c r="A59" s="153"/>
      <c r="B59" s="147"/>
      <c r="C59" s="87">
        <v>56</v>
      </c>
      <c r="D59" s="83" t="s">
        <v>343</v>
      </c>
      <c r="E59" s="84" t="s">
        <v>192</v>
      </c>
      <c r="F59" s="97" t="s">
        <v>60</v>
      </c>
      <c r="G59" s="97" t="s">
        <v>96</v>
      </c>
      <c r="H59" s="97" t="s">
        <v>50</v>
      </c>
      <c r="I59" s="86">
        <v>5.7</v>
      </c>
      <c r="J59" s="124">
        <v>100</v>
      </c>
      <c r="K59" s="41">
        <f t="shared" si="0"/>
        <v>100</v>
      </c>
      <c r="L59" s="42" t="str">
        <f t="shared" si="1"/>
        <v>OK</v>
      </c>
      <c r="M59" s="18">
        <v>0</v>
      </c>
      <c r="N59" s="18">
        <v>0</v>
      </c>
      <c r="O59" s="18">
        <v>0</v>
      </c>
      <c r="P59" s="18">
        <v>0</v>
      </c>
      <c r="Q59" s="18">
        <v>0</v>
      </c>
      <c r="R59" s="18">
        <v>0</v>
      </c>
      <c r="S59" s="18">
        <v>0</v>
      </c>
      <c r="T59" s="18">
        <v>0</v>
      </c>
      <c r="U59" s="18">
        <v>0</v>
      </c>
      <c r="V59" s="18">
        <v>0</v>
      </c>
      <c r="W59" s="18">
        <v>0</v>
      </c>
      <c r="X59" s="18">
        <v>0</v>
      </c>
      <c r="Y59" s="18">
        <v>0</v>
      </c>
      <c r="Z59" s="18">
        <v>0</v>
      </c>
      <c r="AA59" s="18">
        <v>0</v>
      </c>
      <c r="AB59" s="18">
        <v>0</v>
      </c>
      <c r="AC59" s="18">
        <v>0</v>
      </c>
      <c r="AD59" s="18">
        <v>0</v>
      </c>
      <c r="AE59" s="18">
        <v>0</v>
      </c>
      <c r="AF59" s="18">
        <v>0</v>
      </c>
      <c r="AG59" s="18">
        <v>0</v>
      </c>
      <c r="AH59" s="18">
        <v>0</v>
      </c>
    </row>
    <row r="60" spans="1:34" ht="45" x14ac:dyDescent="0.25">
      <c r="A60" s="152" t="s">
        <v>283</v>
      </c>
      <c r="B60" s="148">
        <v>19</v>
      </c>
      <c r="C60" s="88">
        <v>57</v>
      </c>
      <c r="D60" s="50" t="s">
        <v>344</v>
      </c>
      <c r="E60" s="90" t="s">
        <v>193</v>
      </c>
      <c r="F60" s="94" t="s">
        <v>60</v>
      </c>
      <c r="G60" s="94" t="s">
        <v>97</v>
      </c>
      <c r="H60" s="94" t="s">
        <v>50</v>
      </c>
      <c r="I60" s="91">
        <v>23</v>
      </c>
      <c r="J60" s="124">
        <v>40</v>
      </c>
      <c r="K60" s="41">
        <f t="shared" si="0"/>
        <v>20</v>
      </c>
      <c r="L60" s="42" t="str">
        <f t="shared" si="1"/>
        <v>OK</v>
      </c>
      <c r="M60" s="18">
        <v>0</v>
      </c>
      <c r="N60" s="18">
        <v>0</v>
      </c>
      <c r="O60" s="18">
        <v>0</v>
      </c>
      <c r="P60" s="18">
        <v>0</v>
      </c>
      <c r="Q60" s="18">
        <v>0</v>
      </c>
      <c r="R60" s="18">
        <v>0</v>
      </c>
      <c r="S60" s="18">
        <v>0</v>
      </c>
      <c r="T60" s="18">
        <v>0</v>
      </c>
      <c r="U60" s="18">
        <v>0</v>
      </c>
      <c r="V60" s="18">
        <v>0</v>
      </c>
      <c r="W60" s="18">
        <v>0</v>
      </c>
      <c r="X60" s="18">
        <v>20</v>
      </c>
      <c r="Y60" s="18">
        <v>0</v>
      </c>
      <c r="Z60" s="18">
        <v>0</v>
      </c>
      <c r="AA60" s="18">
        <v>0</v>
      </c>
      <c r="AB60" s="18">
        <v>0</v>
      </c>
      <c r="AC60" s="18">
        <v>0</v>
      </c>
      <c r="AD60" s="18">
        <v>0</v>
      </c>
      <c r="AE60" s="18">
        <v>0</v>
      </c>
      <c r="AF60" s="18">
        <v>0</v>
      </c>
      <c r="AG60" s="18">
        <v>0</v>
      </c>
      <c r="AH60" s="18">
        <v>0</v>
      </c>
    </row>
    <row r="61" spans="1:34" ht="30" x14ac:dyDescent="0.25">
      <c r="A61" s="152"/>
      <c r="B61" s="149"/>
      <c r="C61" s="92">
        <v>58</v>
      </c>
      <c r="D61" s="50" t="s">
        <v>345</v>
      </c>
      <c r="E61" s="90" t="s">
        <v>194</v>
      </c>
      <c r="F61" s="94" t="s">
        <v>60</v>
      </c>
      <c r="G61" s="94" t="s">
        <v>98</v>
      </c>
      <c r="H61" s="94" t="s">
        <v>50</v>
      </c>
      <c r="I61" s="91">
        <v>42.6</v>
      </c>
      <c r="J61" s="124"/>
      <c r="K61" s="41">
        <f t="shared" si="0"/>
        <v>0</v>
      </c>
      <c r="L61" s="42" t="str">
        <f t="shared" si="1"/>
        <v>OK</v>
      </c>
      <c r="M61" s="18">
        <v>0</v>
      </c>
      <c r="N61" s="18">
        <v>0</v>
      </c>
      <c r="O61" s="18">
        <v>0</v>
      </c>
      <c r="P61" s="18">
        <v>0</v>
      </c>
      <c r="Q61" s="18">
        <v>0</v>
      </c>
      <c r="R61" s="18">
        <v>0</v>
      </c>
      <c r="S61" s="18">
        <v>0</v>
      </c>
      <c r="T61" s="18">
        <v>0</v>
      </c>
      <c r="U61" s="18">
        <v>0</v>
      </c>
      <c r="V61" s="18">
        <v>0</v>
      </c>
      <c r="W61" s="18">
        <v>0</v>
      </c>
      <c r="X61" s="18">
        <v>0</v>
      </c>
      <c r="Y61" s="18">
        <v>0</v>
      </c>
      <c r="Z61" s="18">
        <v>0</v>
      </c>
      <c r="AA61" s="18">
        <v>0</v>
      </c>
      <c r="AB61" s="18">
        <v>0</v>
      </c>
      <c r="AC61" s="18">
        <v>0</v>
      </c>
      <c r="AD61" s="18">
        <v>0</v>
      </c>
      <c r="AE61" s="18">
        <v>0</v>
      </c>
      <c r="AF61" s="18">
        <v>0</v>
      </c>
      <c r="AG61" s="18">
        <v>0</v>
      </c>
      <c r="AH61" s="18">
        <v>0</v>
      </c>
    </row>
    <row r="62" spans="1:34" ht="45" x14ac:dyDescent="0.25">
      <c r="A62" s="152"/>
      <c r="B62" s="149"/>
      <c r="C62" s="92">
        <v>59</v>
      </c>
      <c r="D62" s="50" t="s">
        <v>346</v>
      </c>
      <c r="E62" s="90" t="s">
        <v>195</v>
      </c>
      <c r="F62" s="94" t="s">
        <v>60</v>
      </c>
      <c r="G62" s="94" t="s">
        <v>99</v>
      </c>
      <c r="H62" s="94" t="s">
        <v>50</v>
      </c>
      <c r="I62" s="91">
        <v>16.5</v>
      </c>
      <c r="J62" s="124"/>
      <c r="K62" s="41">
        <f t="shared" si="0"/>
        <v>0</v>
      </c>
      <c r="L62" s="42" t="str">
        <f t="shared" si="1"/>
        <v>OK</v>
      </c>
      <c r="M62" s="18">
        <v>0</v>
      </c>
      <c r="N62" s="18">
        <v>0</v>
      </c>
      <c r="O62" s="18">
        <v>0</v>
      </c>
      <c r="P62" s="18">
        <v>0</v>
      </c>
      <c r="Q62" s="18">
        <v>0</v>
      </c>
      <c r="R62" s="18">
        <v>0</v>
      </c>
      <c r="S62" s="18">
        <v>0</v>
      </c>
      <c r="T62" s="18">
        <v>0</v>
      </c>
      <c r="U62" s="18">
        <v>0</v>
      </c>
      <c r="V62" s="18">
        <v>0</v>
      </c>
      <c r="W62" s="18">
        <v>0</v>
      </c>
      <c r="X62" s="18">
        <v>0</v>
      </c>
      <c r="Y62" s="18">
        <v>0</v>
      </c>
      <c r="Z62" s="18">
        <v>0</v>
      </c>
      <c r="AA62" s="18">
        <v>0</v>
      </c>
      <c r="AB62" s="18">
        <v>0</v>
      </c>
      <c r="AC62" s="18">
        <v>0</v>
      </c>
      <c r="AD62" s="18">
        <v>0</v>
      </c>
      <c r="AE62" s="18">
        <v>0</v>
      </c>
      <c r="AF62" s="18">
        <v>0</v>
      </c>
      <c r="AG62" s="18">
        <v>0</v>
      </c>
      <c r="AH62" s="18">
        <v>0</v>
      </c>
    </row>
    <row r="63" spans="1:34" ht="30" x14ac:dyDescent="0.25">
      <c r="A63" s="152"/>
      <c r="B63" s="150"/>
      <c r="C63" s="88">
        <v>60</v>
      </c>
      <c r="D63" s="50" t="s">
        <v>347</v>
      </c>
      <c r="E63" s="90" t="s">
        <v>196</v>
      </c>
      <c r="F63" s="94" t="s">
        <v>60</v>
      </c>
      <c r="G63" s="94" t="s">
        <v>97</v>
      </c>
      <c r="H63" s="94" t="s">
        <v>50</v>
      </c>
      <c r="I63" s="91">
        <v>52.84</v>
      </c>
      <c r="J63" s="124">
        <v>20</v>
      </c>
      <c r="K63" s="41">
        <f t="shared" si="0"/>
        <v>0</v>
      </c>
      <c r="L63" s="42" t="str">
        <f t="shared" si="1"/>
        <v>OK</v>
      </c>
      <c r="M63" s="18">
        <v>0</v>
      </c>
      <c r="N63" s="18">
        <v>0</v>
      </c>
      <c r="O63" s="18">
        <v>0</v>
      </c>
      <c r="P63" s="18">
        <v>0</v>
      </c>
      <c r="Q63" s="18">
        <v>0</v>
      </c>
      <c r="R63" s="18">
        <v>0</v>
      </c>
      <c r="S63" s="18">
        <v>0</v>
      </c>
      <c r="T63" s="18">
        <v>0</v>
      </c>
      <c r="U63" s="18">
        <v>0</v>
      </c>
      <c r="V63" s="18">
        <v>0</v>
      </c>
      <c r="W63" s="18">
        <v>0</v>
      </c>
      <c r="X63" s="18">
        <v>20</v>
      </c>
      <c r="Y63" s="18">
        <v>0</v>
      </c>
      <c r="Z63" s="18">
        <v>0</v>
      </c>
      <c r="AA63" s="18">
        <v>0</v>
      </c>
      <c r="AB63" s="18">
        <v>0</v>
      </c>
      <c r="AC63" s="18">
        <v>0</v>
      </c>
      <c r="AD63" s="18">
        <v>0</v>
      </c>
      <c r="AE63" s="18">
        <v>0</v>
      </c>
      <c r="AF63" s="18">
        <v>0</v>
      </c>
      <c r="AG63" s="18">
        <v>0</v>
      </c>
      <c r="AH63" s="18">
        <v>0</v>
      </c>
    </row>
    <row r="64" spans="1:34" ht="30" x14ac:dyDescent="0.25">
      <c r="A64" s="153" t="s">
        <v>283</v>
      </c>
      <c r="B64" s="145">
        <v>20</v>
      </c>
      <c r="C64" s="87">
        <v>61</v>
      </c>
      <c r="D64" s="98" t="s">
        <v>348</v>
      </c>
      <c r="E64" s="84" t="s">
        <v>197</v>
      </c>
      <c r="F64" s="97" t="s">
        <v>60</v>
      </c>
      <c r="G64" s="97" t="s">
        <v>98</v>
      </c>
      <c r="H64" s="97" t="s">
        <v>50</v>
      </c>
      <c r="I64" s="86">
        <v>110</v>
      </c>
      <c r="J64" s="124">
        <v>5</v>
      </c>
      <c r="K64" s="41">
        <f t="shared" si="0"/>
        <v>2</v>
      </c>
      <c r="L64" s="42" t="str">
        <f t="shared" si="1"/>
        <v>OK</v>
      </c>
      <c r="M64" s="18">
        <v>0</v>
      </c>
      <c r="N64" s="18">
        <v>0</v>
      </c>
      <c r="O64" s="18">
        <v>0</v>
      </c>
      <c r="P64" s="18">
        <v>0</v>
      </c>
      <c r="Q64" s="18">
        <v>0</v>
      </c>
      <c r="R64" s="18">
        <v>0</v>
      </c>
      <c r="S64" s="18">
        <v>0</v>
      </c>
      <c r="T64" s="18">
        <v>0</v>
      </c>
      <c r="U64" s="18">
        <v>0</v>
      </c>
      <c r="V64" s="18">
        <v>0</v>
      </c>
      <c r="W64" s="18">
        <v>0</v>
      </c>
      <c r="X64" s="18">
        <v>3</v>
      </c>
      <c r="Y64" s="18">
        <v>0</v>
      </c>
      <c r="Z64" s="18">
        <v>0</v>
      </c>
      <c r="AA64" s="18">
        <v>0</v>
      </c>
      <c r="AB64" s="18">
        <v>0</v>
      </c>
      <c r="AC64" s="18">
        <v>0</v>
      </c>
      <c r="AD64" s="18">
        <v>0</v>
      </c>
      <c r="AE64" s="18">
        <v>0</v>
      </c>
      <c r="AF64" s="18">
        <v>0</v>
      </c>
      <c r="AG64" s="18">
        <v>0</v>
      </c>
      <c r="AH64" s="18">
        <v>0</v>
      </c>
    </row>
    <row r="65" spans="1:34" ht="60" x14ac:dyDescent="0.25">
      <c r="A65" s="153"/>
      <c r="B65" s="146"/>
      <c r="C65" s="87">
        <v>62</v>
      </c>
      <c r="D65" s="98" t="s">
        <v>349</v>
      </c>
      <c r="E65" s="84" t="s">
        <v>198</v>
      </c>
      <c r="F65" s="97" t="s">
        <v>60</v>
      </c>
      <c r="G65" s="97" t="s">
        <v>87</v>
      </c>
      <c r="H65" s="97" t="s">
        <v>50</v>
      </c>
      <c r="I65" s="86">
        <v>50</v>
      </c>
      <c r="J65" s="124"/>
      <c r="K65" s="41">
        <f t="shared" si="0"/>
        <v>0</v>
      </c>
      <c r="L65" s="42" t="str">
        <f t="shared" si="1"/>
        <v>OK</v>
      </c>
      <c r="M65" s="18">
        <v>0</v>
      </c>
      <c r="N65" s="18">
        <v>0</v>
      </c>
      <c r="O65" s="18">
        <v>0</v>
      </c>
      <c r="P65" s="18">
        <v>0</v>
      </c>
      <c r="Q65" s="18">
        <v>0</v>
      </c>
      <c r="R65" s="18">
        <v>0</v>
      </c>
      <c r="S65" s="18">
        <v>0</v>
      </c>
      <c r="T65" s="18">
        <v>0</v>
      </c>
      <c r="U65" s="18">
        <v>0</v>
      </c>
      <c r="V65" s="18">
        <v>0</v>
      </c>
      <c r="W65" s="18">
        <v>0</v>
      </c>
      <c r="X65" s="18">
        <v>0</v>
      </c>
      <c r="Y65" s="18">
        <v>0</v>
      </c>
      <c r="Z65" s="18">
        <v>0</v>
      </c>
      <c r="AA65" s="18">
        <v>0</v>
      </c>
      <c r="AB65" s="18">
        <v>0</v>
      </c>
      <c r="AC65" s="18">
        <v>0</v>
      </c>
      <c r="AD65" s="18">
        <v>0</v>
      </c>
      <c r="AE65" s="18">
        <v>0</v>
      </c>
      <c r="AF65" s="18">
        <v>0</v>
      </c>
      <c r="AG65" s="18">
        <v>0</v>
      </c>
      <c r="AH65" s="18">
        <v>0</v>
      </c>
    </row>
    <row r="66" spans="1:34" ht="60" x14ac:dyDescent="0.25">
      <c r="A66" s="153"/>
      <c r="B66" s="146"/>
      <c r="C66" s="82">
        <v>63</v>
      </c>
      <c r="D66" s="98" t="s">
        <v>350</v>
      </c>
      <c r="E66" s="84" t="s">
        <v>199</v>
      </c>
      <c r="F66" s="97" t="s">
        <v>60</v>
      </c>
      <c r="G66" s="97" t="s">
        <v>100</v>
      </c>
      <c r="H66" s="97" t="s">
        <v>50</v>
      </c>
      <c r="I66" s="86">
        <v>59.65</v>
      </c>
      <c r="J66" s="124"/>
      <c r="K66" s="41">
        <f t="shared" si="0"/>
        <v>0</v>
      </c>
      <c r="L66" s="42" t="str">
        <f t="shared" si="1"/>
        <v>OK</v>
      </c>
      <c r="M66" s="18">
        <v>0</v>
      </c>
      <c r="N66" s="18">
        <v>0</v>
      </c>
      <c r="O66" s="18">
        <v>0</v>
      </c>
      <c r="P66" s="18">
        <v>0</v>
      </c>
      <c r="Q66" s="18">
        <v>0</v>
      </c>
      <c r="R66" s="18">
        <v>0</v>
      </c>
      <c r="S66" s="18">
        <v>0</v>
      </c>
      <c r="T66" s="18">
        <v>0</v>
      </c>
      <c r="U66" s="18">
        <v>0</v>
      </c>
      <c r="V66" s="18">
        <v>0</v>
      </c>
      <c r="W66" s="18">
        <v>0</v>
      </c>
      <c r="X66" s="18">
        <v>0</v>
      </c>
      <c r="Y66" s="18">
        <v>0</v>
      </c>
      <c r="Z66" s="18">
        <v>0</v>
      </c>
      <c r="AA66" s="18">
        <v>0</v>
      </c>
      <c r="AB66" s="18">
        <v>0</v>
      </c>
      <c r="AC66" s="18">
        <v>0</v>
      </c>
      <c r="AD66" s="18">
        <v>0</v>
      </c>
      <c r="AE66" s="18">
        <v>0</v>
      </c>
      <c r="AF66" s="18">
        <v>0</v>
      </c>
      <c r="AG66" s="18">
        <v>0</v>
      </c>
      <c r="AH66" s="18">
        <v>0</v>
      </c>
    </row>
    <row r="67" spans="1:34" ht="45" x14ac:dyDescent="0.25">
      <c r="A67" s="153"/>
      <c r="B67" s="147"/>
      <c r="C67" s="87">
        <v>64</v>
      </c>
      <c r="D67" s="98" t="s">
        <v>351</v>
      </c>
      <c r="E67" s="84" t="s">
        <v>200</v>
      </c>
      <c r="F67" s="97" t="s">
        <v>60</v>
      </c>
      <c r="G67" s="97" t="s">
        <v>97</v>
      </c>
      <c r="H67" s="97" t="s">
        <v>50</v>
      </c>
      <c r="I67" s="86">
        <v>15</v>
      </c>
      <c r="J67" s="124">
        <v>20</v>
      </c>
      <c r="K67" s="41">
        <f t="shared" si="0"/>
        <v>0</v>
      </c>
      <c r="L67" s="42" t="str">
        <f t="shared" si="1"/>
        <v>OK</v>
      </c>
      <c r="M67" s="18">
        <v>0</v>
      </c>
      <c r="N67" s="18">
        <v>0</v>
      </c>
      <c r="O67" s="18">
        <v>0</v>
      </c>
      <c r="P67" s="18">
        <v>0</v>
      </c>
      <c r="Q67" s="18">
        <v>0</v>
      </c>
      <c r="R67" s="18">
        <v>0</v>
      </c>
      <c r="S67" s="18">
        <v>0</v>
      </c>
      <c r="T67" s="18">
        <v>0</v>
      </c>
      <c r="U67" s="18">
        <v>0</v>
      </c>
      <c r="V67" s="18">
        <v>0</v>
      </c>
      <c r="W67" s="18">
        <v>0</v>
      </c>
      <c r="X67" s="18">
        <v>20</v>
      </c>
      <c r="Y67" s="18">
        <v>0</v>
      </c>
      <c r="Z67" s="18">
        <v>0</v>
      </c>
      <c r="AA67" s="18">
        <v>0</v>
      </c>
      <c r="AB67" s="18">
        <v>0</v>
      </c>
      <c r="AC67" s="18">
        <v>0</v>
      </c>
      <c r="AD67" s="18">
        <v>0</v>
      </c>
      <c r="AE67" s="18">
        <v>0</v>
      </c>
      <c r="AF67" s="18">
        <v>0</v>
      </c>
      <c r="AG67" s="18">
        <v>0</v>
      </c>
      <c r="AH67" s="18">
        <v>0</v>
      </c>
    </row>
    <row r="68" spans="1:34" ht="105" x14ac:dyDescent="0.25">
      <c r="A68" s="152" t="s">
        <v>282</v>
      </c>
      <c r="B68" s="148">
        <v>21</v>
      </c>
      <c r="C68" s="88">
        <v>65</v>
      </c>
      <c r="D68" s="89" t="s">
        <v>352</v>
      </c>
      <c r="E68" s="90" t="s">
        <v>201</v>
      </c>
      <c r="F68" s="20" t="s">
        <v>41</v>
      </c>
      <c r="G68" s="20" t="s">
        <v>101</v>
      </c>
      <c r="H68" s="20" t="s">
        <v>50</v>
      </c>
      <c r="I68" s="91">
        <v>2.34</v>
      </c>
      <c r="J68" s="124">
        <v>50</v>
      </c>
      <c r="K68" s="41">
        <f t="shared" si="0"/>
        <v>50</v>
      </c>
      <c r="L68" s="42" t="str">
        <f t="shared" si="1"/>
        <v>OK</v>
      </c>
      <c r="M68" s="18">
        <v>0</v>
      </c>
      <c r="N68" s="18">
        <v>0</v>
      </c>
      <c r="O68" s="18">
        <v>0</v>
      </c>
      <c r="P68" s="18">
        <v>0</v>
      </c>
      <c r="Q68" s="18">
        <v>0</v>
      </c>
      <c r="R68" s="18">
        <v>0</v>
      </c>
      <c r="S68" s="18">
        <v>0</v>
      </c>
      <c r="T68" s="18">
        <v>0</v>
      </c>
      <c r="U68" s="18">
        <v>0</v>
      </c>
      <c r="V68" s="18">
        <v>0</v>
      </c>
      <c r="W68" s="18">
        <v>0</v>
      </c>
      <c r="X68" s="18">
        <v>0</v>
      </c>
      <c r="Y68" s="18">
        <v>0</v>
      </c>
      <c r="Z68" s="18">
        <v>0</v>
      </c>
      <c r="AA68" s="18">
        <v>0</v>
      </c>
      <c r="AB68" s="18">
        <v>0</v>
      </c>
      <c r="AC68" s="18">
        <v>0</v>
      </c>
      <c r="AD68" s="18">
        <v>0</v>
      </c>
      <c r="AE68" s="18">
        <v>0</v>
      </c>
      <c r="AF68" s="18">
        <v>0</v>
      </c>
      <c r="AG68" s="18">
        <v>0</v>
      </c>
      <c r="AH68" s="18">
        <v>0</v>
      </c>
    </row>
    <row r="69" spans="1:34" ht="105" x14ac:dyDescent="0.25">
      <c r="A69" s="152"/>
      <c r="B69" s="149"/>
      <c r="C69" s="92">
        <v>66</v>
      </c>
      <c r="D69" s="89" t="s">
        <v>353</v>
      </c>
      <c r="E69" s="90" t="s">
        <v>202</v>
      </c>
      <c r="F69" s="20" t="s">
        <v>41</v>
      </c>
      <c r="G69" s="20" t="s">
        <v>101</v>
      </c>
      <c r="H69" s="20" t="s">
        <v>50</v>
      </c>
      <c r="I69" s="91">
        <v>2.33</v>
      </c>
      <c r="J69" s="124"/>
      <c r="K69" s="41">
        <f t="shared" ref="K69:K136" si="2">J69-(SUM(M69:AH69))</f>
        <v>0</v>
      </c>
      <c r="L69" s="42" t="str">
        <f t="shared" ref="L69:L136" si="3">IF(K69&lt;0,"ATENÇÃO","OK")</f>
        <v>OK</v>
      </c>
      <c r="M69" s="18">
        <v>0</v>
      </c>
      <c r="N69" s="18">
        <v>0</v>
      </c>
      <c r="O69" s="18">
        <v>0</v>
      </c>
      <c r="P69" s="18">
        <v>0</v>
      </c>
      <c r="Q69" s="18">
        <v>0</v>
      </c>
      <c r="R69" s="18">
        <v>0</v>
      </c>
      <c r="S69" s="18">
        <v>0</v>
      </c>
      <c r="T69" s="18">
        <v>0</v>
      </c>
      <c r="U69" s="18">
        <v>0</v>
      </c>
      <c r="V69" s="18">
        <v>0</v>
      </c>
      <c r="W69" s="18">
        <v>0</v>
      </c>
      <c r="X69" s="18">
        <v>0</v>
      </c>
      <c r="Y69" s="18">
        <v>0</v>
      </c>
      <c r="Z69" s="18">
        <v>0</v>
      </c>
      <c r="AA69" s="18">
        <v>0</v>
      </c>
      <c r="AB69" s="18">
        <v>0</v>
      </c>
      <c r="AC69" s="18">
        <v>0</v>
      </c>
      <c r="AD69" s="18">
        <v>0</v>
      </c>
      <c r="AE69" s="18">
        <v>0</v>
      </c>
      <c r="AF69" s="18">
        <v>0</v>
      </c>
      <c r="AG69" s="18">
        <v>0</v>
      </c>
      <c r="AH69" s="18">
        <v>0</v>
      </c>
    </row>
    <row r="70" spans="1:34" ht="105" x14ac:dyDescent="0.25">
      <c r="A70" s="152"/>
      <c r="B70" s="149"/>
      <c r="C70" s="92">
        <v>67</v>
      </c>
      <c r="D70" s="89" t="s">
        <v>354</v>
      </c>
      <c r="E70" s="90" t="s">
        <v>203</v>
      </c>
      <c r="F70" s="20" t="s">
        <v>41</v>
      </c>
      <c r="G70" s="20" t="s">
        <v>101</v>
      </c>
      <c r="H70" s="20" t="s">
        <v>50</v>
      </c>
      <c r="I70" s="91">
        <v>2.34</v>
      </c>
      <c r="J70" s="124">
        <v>50</v>
      </c>
      <c r="K70" s="41">
        <f t="shared" si="2"/>
        <v>50</v>
      </c>
      <c r="L70" s="42" t="str">
        <f t="shared" si="3"/>
        <v>OK</v>
      </c>
      <c r="M70" s="18">
        <v>0</v>
      </c>
      <c r="N70" s="18">
        <v>0</v>
      </c>
      <c r="O70" s="18">
        <v>0</v>
      </c>
      <c r="P70" s="18">
        <v>0</v>
      </c>
      <c r="Q70" s="18">
        <v>0</v>
      </c>
      <c r="R70" s="18">
        <v>0</v>
      </c>
      <c r="S70" s="18">
        <v>0</v>
      </c>
      <c r="T70" s="18">
        <v>0</v>
      </c>
      <c r="U70" s="18">
        <v>0</v>
      </c>
      <c r="V70" s="18">
        <v>0</v>
      </c>
      <c r="W70" s="18">
        <v>0</v>
      </c>
      <c r="X70" s="18">
        <v>0</v>
      </c>
      <c r="Y70" s="18">
        <v>0</v>
      </c>
      <c r="Z70" s="18">
        <v>0</v>
      </c>
      <c r="AA70" s="18">
        <v>0</v>
      </c>
      <c r="AB70" s="18">
        <v>0</v>
      </c>
      <c r="AC70" s="18">
        <v>0</v>
      </c>
      <c r="AD70" s="18">
        <v>0</v>
      </c>
      <c r="AE70" s="18">
        <v>0</v>
      </c>
      <c r="AF70" s="18">
        <v>0</v>
      </c>
      <c r="AG70" s="18">
        <v>0</v>
      </c>
      <c r="AH70" s="18">
        <v>0</v>
      </c>
    </row>
    <row r="71" spans="1:34" ht="45" x14ac:dyDescent="0.25">
      <c r="A71" s="152"/>
      <c r="B71" s="149"/>
      <c r="C71" s="88">
        <v>68</v>
      </c>
      <c r="D71" s="50" t="s">
        <v>355</v>
      </c>
      <c r="E71" s="90" t="s">
        <v>204</v>
      </c>
      <c r="F71" s="94" t="s">
        <v>58</v>
      </c>
      <c r="G71" s="94" t="s">
        <v>102</v>
      </c>
      <c r="H71" s="94" t="s">
        <v>103</v>
      </c>
      <c r="I71" s="91">
        <v>20.350000000000001</v>
      </c>
      <c r="J71" s="124">
        <v>20</v>
      </c>
      <c r="K71" s="41">
        <f t="shared" si="2"/>
        <v>20</v>
      </c>
      <c r="L71" s="42" t="str">
        <f t="shared" si="3"/>
        <v>OK</v>
      </c>
      <c r="M71" s="18">
        <v>0</v>
      </c>
      <c r="N71" s="18">
        <v>0</v>
      </c>
      <c r="O71" s="18">
        <v>0</v>
      </c>
      <c r="P71" s="18">
        <v>0</v>
      </c>
      <c r="Q71" s="18">
        <v>0</v>
      </c>
      <c r="R71" s="18">
        <v>0</v>
      </c>
      <c r="S71" s="18">
        <v>0</v>
      </c>
      <c r="T71" s="18">
        <v>0</v>
      </c>
      <c r="U71" s="18">
        <v>0</v>
      </c>
      <c r="V71" s="18">
        <v>0</v>
      </c>
      <c r="W71" s="18">
        <v>0</v>
      </c>
      <c r="X71" s="18">
        <v>0</v>
      </c>
      <c r="Y71" s="18">
        <v>0</v>
      </c>
      <c r="Z71" s="18">
        <v>0</v>
      </c>
      <c r="AA71" s="18">
        <v>0</v>
      </c>
      <c r="AB71" s="18">
        <v>0</v>
      </c>
      <c r="AC71" s="18">
        <v>0</v>
      </c>
      <c r="AD71" s="18">
        <v>0</v>
      </c>
      <c r="AE71" s="18">
        <v>0</v>
      </c>
      <c r="AF71" s="18">
        <v>0</v>
      </c>
      <c r="AG71" s="18">
        <v>0</v>
      </c>
      <c r="AH71" s="18">
        <v>0</v>
      </c>
    </row>
    <row r="72" spans="1:34" ht="45" x14ac:dyDescent="0.25">
      <c r="A72" s="152"/>
      <c r="B72" s="149"/>
      <c r="C72" s="92">
        <v>69</v>
      </c>
      <c r="D72" s="50" t="s">
        <v>356</v>
      </c>
      <c r="E72" s="90" t="s">
        <v>205</v>
      </c>
      <c r="F72" s="94" t="s">
        <v>58</v>
      </c>
      <c r="G72" s="94" t="s">
        <v>102</v>
      </c>
      <c r="H72" s="94" t="s">
        <v>103</v>
      </c>
      <c r="I72" s="91">
        <v>20.350000000000001</v>
      </c>
      <c r="J72" s="124">
        <v>20</v>
      </c>
      <c r="K72" s="41">
        <f t="shared" si="2"/>
        <v>10</v>
      </c>
      <c r="L72" s="42" t="str">
        <f t="shared" si="3"/>
        <v>OK</v>
      </c>
      <c r="M72" s="18">
        <v>0</v>
      </c>
      <c r="N72" s="18">
        <v>0</v>
      </c>
      <c r="O72" s="18">
        <v>0</v>
      </c>
      <c r="P72" s="18">
        <v>0</v>
      </c>
      <c r="Q72" s="18">
        <v>0</v>
      </c>
      <c r="R72" s="18">
        <v>0</v>
      </c>
      <c r="S72" s="18">
        <v>0</v>
      </c>
      <c r="T72" s="18">
        <v>0</v>
      </c>
      <c r="U72" s="18">
        <v>0</v>
      </c>
      <c r="V72" s="18">
        <v>0</v>
      </c>
      <c r="W72" s="18">
        <v>10</v>
      </c>
      <c r="X72" s="18">
        <v>0</v>
      </c>
      <c r="Y72" s="18">
        <v>0</v>
      </c>
      <c r="Z72" s="18">
        <v>0</v>
      </c>
      <c r="AA72" s="18">
        <v>0</v>
      </c>
      <c r="AB72" s="18">
        <v>0</v>
      </c>
      <c r="AC72" s="18">
        <v>0</v>
      </c>
      <c r="AD72" s="18">
        <v>0</v>
      </c>
      <c r="AE72" s="18">
        <v>0</v>
      </c>
      <c r="AF72" s="18">
        <v>0</v>
      </c>
      <c r="AG72" s="18">
        <v>0</v>
      </c>
      <c r="AH72" s="18">
        <v>0</v>
      </c>
    </row>
    <row r="73" spans="1:34" ht="45" x14ac:dyDescent="0.25">
      <c r="A73" s="152"/>
      <c r="B73" s="149"/>
      <c r="C73" s="92">
        <v>70</v>
      </c>
      <c r="D73" s="50" t="s">
        <v>357</v>
      </c>
      <c r="E73" s="90" t="s">
        <v>206</v>
      </c>
      <c r="F73" s="94" t="s">
        <v>65</v>
      </c>
      <c r="G73" s="94" t="s">
        <v>102</v>
      </c>
      <c r="H73" s="94" t="s">
        <v>103</v>
      </c>
      <c r="I73" s="91">
        <v>20.350000000000001</v>
      </c>
      <c r="J73" s="124">
        <v>20</v>
      </c>
      <c r="K73" s="41">
        <f t="shared" si="2"/>
        <v>20</v>
      </c>
      <c r="L73" s="42" t="str">
        <f t="shared" si="3"/>
        <v>OK</v>
      </c>
      <c r="M73" s="18">
        <v>0</v>
      </c>
      <c r="N73" s="18">
        <v>0</v>
      </c>
      <c r="O73" s="18">
        <v>0</v>
      </c>
      <c r="P73" s="18">
        <v>0</v>
      </c>
      <c r="Q73" s="18">
        <v>0</v>
      </c>
      <c r="R73" s="18">
        <v>0</v>
      </c>
      <c r="S73" s="18">
        <v>0</v>
      </c>
      <c r="T73" s="18">
        <v>0</v>
      </c>
      <c r="U73" s="18">
        <v>0</v>
      </c>
      <c r="V73" s="18">
        <v>0</v>
      </c>
      <c r="W73" s="18">
        <v>0</v>
      </c>
      <c r="X73" s="18">
        <v>0</v>
      </c>
      <c r="Y73" s="18">
        <v>0</v>
      </c>
      <c r="Z73" s="18">
        <v>0</v>
      </c>
      <c r="AA73" s="18">
        <v>0</v>
      </c>
      <c r="AB73" s="18">
        <v>0</v>
      </c>
      <c r="AC73" s="18">
        <v>0</v>
      </c>
      <c r="AD73" s="18">
        <v>0</v>
      </c>
      <c r="AE73" s="18">
        <v>0</v>
      </c>
      <c r="AF73" s="18">
        <v>0</v>
      </c>
      <c r="AG73" s="18">
        <v>0</v>
      </c>
      <c r="AH73" s="18">
        <v>0</v>
      </c>
    </row>
    <row r="74" spans="1:34" ht="30" x14ac:dyDescent="0.25">
      <c r="A74" s="152"/>
      <c r="B74" s="150"/>
      <c r="C74" s="88">
        <v>71</v>
      </c>
      <c r="D74" s="50" t="s">
        <v>358</v>
      </c>
      <c r="E74" s="90" t="s">
        <v>207</v>
      </c>
      <c r="F74" s="94" t="s">
        <v>60</v>
      </c>
      <c r="G74" s="94" t="s">
        <v>102</v>
      </c>
      <c r="H74" s="94" t="s">
        <v>104</v>
      </c>
      <c r="I74" s="91">
        <v>0.31</v>
      </c>
      <c r="J74" s="124"/>
      <c r="K74" s="41">
        <f t="shared" si="2"/>
        <v>0</v>
      </c>
      <c r="L74" s="42" t="str">
        <f t="shared" si="3"/>
        <v>OK</v>
      </c>
      <c r="M74" s="18">
        <v>0</v>
      </c>
      <c r="N74" s="18">
        <v>0</v>
      </c>
      <c r="O74" s="18">
        <v>0</v>
      </c>
      <c r="P74" s="18">
        <v>0</v>
      </c>
      <c r="Q74" s="18">
        <v>0</v>
      </c>
      <c r="R74" s="18">
        <v>0</v>
      </c>
      <c r="S74" s="18">
        <v>0</v>
      </c>
      <c r="T74" s="18">
        <v>0</v>
      </c>
      <c r="U74" s="18">
        <v>0</v>
      </c>
      <c r="V74" s="18">
        <v>0</v>
      </c>
      <c r="W74" s="18">
        <v>0</v>
      </c>
      <c r="X74" s="18">
        <v>0</v>
      </c>
      <c r="Y74" s="18">
        <v>0</v>
      </c>
      <c r="Z74" s="18">
        <v>0</v>
      </c>
      <c r="AA74" s="18">
        <v>0</v>
      </c>
      <c r="AB74" s="18">
        <v>0</v>
      </c>
      <c r="AC74" s="18">
        <v>0</v>
      </c>
      <c r="AD74" s="18">
        <v>0</v>
      </c>
      <c r="AE74" s="18">
        <v>0</v>
      </c>
      <c r="AF74" s="18">
        <v>0</v>
      </c>
      <c r="AG74" s="18">
        <v>0</v>
      </c>
      <c r="AH74" s="18">
        <v>0</v>
      </c>
    </row>
    <row r="75" spans="1:34" ht="45" x14ac:dyDescent="0.25">
      <c r="A75" s="153" t="s">
        <v>283</v>
      </c>
      <c r="B75" s="145">
        <v>22</v>
      </c>
      <c r="C75" s="87">
        <v>72</v>
      </c>
      <c r="D75" s="100" t="s">
        <v>359</v>
      </c>
      <c r="E75" s="84" t="s">
        <v>208</v>
      </c>
      <c r="F75" s="85" t="s">
        <v>30</v>
      </c>
      <c r="G75" s="85" t="s">
        <v>87</v>
      </c>
      <c r="H75" s="85" t="s">
        <v>50</v>
      </c>
      <c r="I75" s="86">
        <v>250</v>
      </c>
      <c r="J75" s="125"/>
      <c r="K75" s="41">
        <f t="shared" si="2"/>
        <v>0</v>
      </c>
      <c r="L75" s="42" t="str">
        <f t="shared" si="3"/>
        <v>OK</v>
      </c>
      <c r="M75" s="18">
        <v>0</v>
      </c>
      <c r="N75" s="18">
        <v>0</v>
      </c>
      <c r="O75" s="18">
        <v>0</v>
      </c>
      <c r="P75" s="18">
        <v>0</v>
      </c>
      <c r="Q75" s="18">
        <v>0</v>
      </c>
      <c r="R75" s="18">
        <v>0</v>
      </c>
      <c r="S75" s="18">
        <v>0</v>
      </c>
      <c r="T75" s="18">
        <v>0</v>
      </c>
      <c r="U75" s="18">
        <v>0</v>
      </c>
      <c r="V75" s="18">
        <v>0</v>
      </c>
      <c r="W75" s="18">
        <v>0</v>
      </c>
      <c r="X75" s="18">
        <v>0</v>
      </c>
      <c r="Y75" s="18">
        <v>0</v>
      </c>
      <c r="Z75" s="18">
        <v>0</v>
      </c>
      <c r="AA75" s="18">
        <v>0</v>
      </c>
      <c r="AB75" s="18">
        <v>0</v>
      </c>
      <c r="AC75" s="18">
        <v>0</v>
      </c>
      <c r="AD75" s="18">
        <v>0</v>
      </c>
      <c r="AE75" s="18">
        <v>0</v>
      </c>
      <c r="AF75" s="18">
        <v>0</v>
      </c>
      <c r="AG75" s="18">
        <v>0</v>
      </c>
      <c r="AH75" s="18">
        <v>0</v>
      </c>
    </row>
    <row r="76" spans="1:34" ht="85.5" customHeight="1" x14ac:dyDescent="0.25">
      <c r="A76" s="153"/>
      <c r="B76" s="146"/>
      <c r="C76" s="87">
        <v>73</v>
      </c>
      <c r="D76" s="98" t="s">
        <v>360</v>
      </c>
      <c r="E76" s="84" t="s">
        <v>209</v>
      </c>
      <c r="F76" s="97" t="s">
        <v>60</v>
      </c>
      <c r="G76" s="85" t="s">
        <v>87</v>
      </c>
      <c r="H76" s="97" t="s">
        <v>50</v>
      </c>
      <c r="I76" s="86">
        <v>30</v>
      </c>
      <c r="J76" s="124"/>
      <c r="K76" s="41">
        <f t="shared" si="2"/>
        <v>0</v>
      </c>
      <c r="L76" s="42" t="str">
        <f t="shared" si="3"/>
        <v>OK</v>
      </c>
      <c r="M76" s="18">
        <v>0</v>
      </c>
      <c r="N76" s="18">
        <v>0</v>
      </c>
      <c r="O76" s="18">
        <v>0</v>
      </c>
      <c r="P76" s="18">
        <v>0</v>
      </c>
      <c r="Q76" s="18">
        <v>0</v>
      </c>
      <c r="R76" s="18">
        <v>0</v>
      </c>
      <c r="S76" s="18">
        <v>0</v>
      </c>
      <c r="T76" s="18">
        <v>0</v>
      </c>
      <c r="U76" s="18">
        <v>0</v>
      </c>
      <c r="V76" s="18">
        <v>0</v>
      </c>
      <c r="W76" s="18">
        <v>0</v>
      </c>
      <c r="X76" s="18">
        <v>0</v>
      </c>
      <c r="Y76" s="18">
        <v>0</v>
      </c>
      <c r="Z76" s="18">
        <v>0</v>
      </c>
      <c r="AA76" s="18">
        <v>0</v>
      </c>
      <c r="AB76" s="18">
        <v>0</v>
      </c>
      <c r="AC76" s="18">
        <v>0</v>
      </c>
      <c r="AD76" s="18">
        <v>0</v>
      </c>
      <c r="AE76" s="18">
        <v>0</v>
      </c>
      <c r="AF76" s="18">
        <v>0</v>
      </c>
      <c r="AG76" s="18">
        <v>0</v>
      </c>
      <c r="AH76" s="18">
        <v>0</v>
      </c>
    </row>
    <row r="77" spans="1:34" ht="30" x14ac:dyDescent="0.25">
      <c r="A77" s="153"/>
      <c r="B77" s="146"/>
      <c r="C77" s="82">
        <v>74</v>
      </c>
      <c r="D77" s="98" t="s">
        <v>361</v>
      </c>
      <c r="E77" s="84" t="s">
        <v>210</v>
      </c>
      <c r="F77" s="97" t="s">
        <v>60</v>
      </c>
      <c r="G77" s="85" t="s">
        <v>87</v>
      </c>
      <c r="H77" s="97" t="s">
        <v>50</v>
      </c>
      <c r="I77" s="86">
        <v>15</v>
      </c>
      <c r="J77" s="124"/>
      <c r="K77" s="41">
        <f t="shared" si="2"/>
        <v>0</v>
      </c>
      <c r="L77" s="42" t="str">
        <f t="shared" si="3"/>
        <v>OK</v>
      </c>
      <c r="M77" s="18">
        <v>0</v>
      </c>
      <c r="N77" s="18">
        <v>0</v>
      </c>
      <c r="O77" s="18">
        <v>0</v>
      </c>
      <c r="P77" s="18">
        <v>0</v>
      </c>
      <c r="Q77" s="18">
        <v>0</v>
      </c>
      <c r="R77" s="18">
        <v>0</v>
      </c>
      <c r="S77" s="18">
        <v>0</v>
      </c>
      <c r="T77" s="18">
        <v>0</v>
      </c>
      <c r="U77" s="18">
        <v>0</v>
      </c>
      <c r="V77" s="18">
        <v>0</v>
      </c>
      <c r="W77" s="18">
        <v>0</v>
      </c>
      <c r="X77" s="18">
        <v>0</v>
      </c>
      <c r="Y77" s="18">
        <v>0</v>
      </c>
      <c r="Z77" s="18">
        <v>0</v>
      </c>
      <c r="AA77" s="18">
        <v>0</v>
      </c>
      <c r="AB77" s="18">
        <v>0</v>
      </c>
      <c r="AC77" s="18">
        <v>0</v>
      </c>
      <c r="AD77" s="18">
        <v>0</v>
      </c>
      <c r="AE77" s="18">
        <v>0</v>
      </c>
      <c r="AF77" s="18">
        <v>0</v>
      </c>
      <c r="AG77" s="18">
        <v>0</v>
      </c>
      <c r="AH77" s="18">
        <v>0</v>
      </c>
    </row>
    <row r="78" spans="1:34" x14ac:dyDescent="0.25">
      <c r="A78" s="153"/>
      <c r="B78" s="146"/>
      <c r="C78" s="87">
        <v>75</v>
      </c>
      <c r="D78" s="98" t="s">
        <v>362</v>
      </c>
      <c r="E78" s="84" t="s">
        <v>211</v>
      </c>
      <c r="F78" s="97" t="s">
        <v>60</v>
      </c>
      <c r="G78" s="85" t="s">
        <v>87</v>
      </c>
      <c r="H78" s="97" t="s">
        <v>50</v>
      </c>
      <c r="I78" s="86">
        <v>10</v>
      </c>
      <c r="J78" s="124"/>
      <c r="K78" s="41">
        <f t="shared" si="2"/>
        <v>0</v>
      </c>
      <c r="L78" s="42" t="str">
        <f t="shared" si="3"/>
        <v>OK</v>
      </c>
      <c r="M78" s="18">
        <v>0</v>
      </c>
      <c r="N78" s="18">
        <v>0</v>
      </c>
      <c r="O78" s="18">
        <v>0</v>
      </c>
      <c r="P78" s="18">
        <v>0</v>
      </c>
      <c r="Q78" s="18">
        <v>0</v>
      </c>
      <c r="R78" s="18">
        <v>0</v>
      </c>
      <c r="S78" s="18">
        <v>0</v>
      </c>
      <c r="T78" s="18">
        <v>0</v>
      </c>
      <c r="U78" s="18">
        <v>0</v>
      </c>
      <c r="V78" s="18">
        <v>0</v>
      </c>
      <c r="W78" s="18">
        <v>0</v>
      </c>
      <c r="X78" s="18">
        <v>0</v>
      </c>
      <c r="Y78" s="18">
        <v>0</v>
      </c>
      <c r="Z78" s="18">
        <v>0</v>
      </c>
      <c r="AA78" s="18">
        <v>0</v>
      </c>
      <c r="AB78" s="18">
        <v>0</v>
      </c>
      <c r="AC78" s="18">
        <v>0</v>
      </c>
      <c r="AD78" s="18">
        <v>0</v>
      </c>
      <c r="AE78" s="18">
        <v>0</v>
      </c>
      <c r="AF78" s="18">
        <v>0</v>
      </c>
      <c r="AG78" s="18">
        <v>0</v>
      </c>
      <c r="AH78" s="18">
        <v>0</v>
      </c>
    </row>
    <row r="79" spans="1:34" ht="60" x14ac:dyDescent="0.25">
      <c r="A79" s="153"/>
      <c r="B79" s="146"/>
      <c r="C79" s="87">
        <v>76</v>
      </c>
      <c r="D79" s="98" t="s">
        <v>363</v>
      </c>
      <c r="E79" s="84" t="s">
        <v>212</v>
      </c>
      <c r="F79" s="97" t="s">
        <v>60</v>
      </c>
      <c r="G79" s="85" t="s">
        <v>87</v>
      </c>
      <c r="H79" s="97" t="s">
        <v>50</v>
      </c>
      <c r="I79" s="86">
        <v>50</v>
      </c>
      <c r="J79" s="124"/>
      <c r="K79" s="41">
        <f t="shared" si="2"/>
        <v>0</v>
      </c>
      <c r="L79" s="42" t="str">
        <f t="shared" si="3"/>
        <v>OK</v>
      </c>
      <c r="M79" s="18">
        <v>0</v>
      </c>
      <c r="N79" s="18">
        <v>0</v>
      </c>
      <c r="O79" s="18">
        <v>0</v>
      </c>
      <c r="P79" s="18">
        <v>0</v>
      </c>
      <c r="Q79" s="18">
        <v>0</v>
      </c>
      <c r="R79" s="18">
        <v>0</v>
      </c>
      <c r="S79" s="18">
        <v>0</v>
      </c>
      <c r="T79" s="18">
        <v>0</v>
      </c>
      <c r="U79" s="18">
        <v>0</v>
      </c>
      <c r="V79" s="18">
        <v>0</v>
      </c>
      <c r="W79" s="18">
        <v>0</v>
      </c>
      <c r="X79" s="18">
        <v>0</v>
      </c>
      <c r="Y79" s="18">
        <v>0</v>
      </c>
      <c r="Z79" s="18">
        <v>0</v>
      </c>
      <c r="AA79" s="18">
        <v>0</v>
      </c>
      <c r="AB79" s="18">
        <v>0</v>
      </c>
      <c r="AC79" s="18">
        <v>0</v>
      </c>
      <c r="AD79" s="18">
        <v>0</v>
      </c>
      <c r="AE79" s="18">
        <v>0</v>
      </c>
      <c r="AF79" s="18">
        <v>0</v>
      </c>
      <c r="AG79" s="18">
        <v>0</v>
      </c>
      <c r="AH79" s="18">
        <v>0</v>
      </c>
    </row>
    <row r="80" spans="1:34" ht="30" x14ac:dyDescent="0.25">
      <c r="A80" s="153"/>
      <c r="B80" s="147"/>
      <c r="C80" s="82">
        <v>77</v>
      </c>
      <c r="D80" s="98" t="s">
        <v>364</v>
      </c>
      <c r="E80" s="84" t="s">
        <v>213</v>
      </c>
      <c r="F80" s="97" t="s">
        <v>60</v>
      </c>
      <c r="G80" s="85" t="s">
        <v>87</v>
      </c>
      <c r="H80" s="97" t="s">
        <v>50</v>
      </c>
      <c r="I80" s="86">
        <v>25</v>
      </c>
      <c r="J80" s="124"/>
      <c r="K80" s="41">
        <f t="shared" si="2"/>
        <v>0</v>
      </c>
      <c r="L80" s="42" t="str">
        <f t="shared" si="3"/>
        <v>OK</v>
      </c>
      <c r="M80" s="18">
        <v>0</v>
      </c>
      <c r="N80" s="18">
        <v>0</v>
      </c>
      <c r="O80" s="18">
        <v>0</v>
      </c>
      <c r="P80" s="18">
        <v>0</v>
      </c>
      <c r="Q80" s="18">
        <v>0</v>
      </c>
      <c r="R80" s="18">
        <v>0</v>
      </c>
      <c r="S80" s="18">
        <v>0</v>
      </c>
      <c r="T80" s="18">
        <v>0</v>
      </c>
      <c r="U80" s="18">
        <v>0</v>
      </c>
      <c r="V80" s="18">
        <v>0</v>
      </c>
      <c r="W80" s="18">
        <v>0</v>
      </c>
      <c r="X80" s="18">
        <v>0</v>
      </c>
      <c r="Y80" s="18">
        <v>0</v>
      </c>
      <c r="Z80" s="18">
        <v>0</v>
      </c>
      <c r="AA80" s="18">
        <v>0</v>
      </c>
      <c r="AB80" s="18">
        <v>0</v>
      </c>
      <c r="AC80" s="18">
        <v>0</v>
      </c>
      <c r="AD80" s="18">
        <v>0</v>
      </c>
      <c r="AE80" s="18">
        <v>0</v>
      </c>
      <c r="AF80" s="18">
        <v>0</v>
      </c>
      <c r="AG80" s="18">
        <v>0</v>
      </c>
      <c r="AH80" s="18">
        <v>0</v>
      </c>
    </row>
    <row r="81" spans="1:34" ht="180" x14ac:dyDescent="0.25">
      <c r="A81" s="72" t="s">
        <v>280</v>
      </c>
      <c r="B81" s="92">
        <v>23</v>
      </c>
      <c r="C81" s="92">
        <v>78</v>
      </c>
      <c r="D81" s="89" t="s">
        <v>426</v>
      </c>
      <c r="E81" s="90" t="s">
        <v>214</v>
      </c>
      <c r="F81" s="20" t="s">
        <v>58</v>
      </c>
      <c r="G81" s="20" t="s">
        <v>105</v>
      </c>
      <c r="H81" s="20" t="s">
        <v>50</v>
      </c>
      <c r="I81" s="91">
        <v>3.79</v>
      </c>
      <c r="J81" s="124">
        <v>20</v>
      </c>
      <c r="K81" s="41">
        <f t="shared" si="2"/>
        <v>20</v>
      </c>
      <c r="L81" s="42" t="str">
        <f t="shared" si="3"/>
        <v>OK</v>
      </c>
      <c r="M81" s="18">
        <v>0</v>
      </c>
      <c r="N81" s="18">
        <v>0</v>
      </c>
      <c r="O81" s="18">
        <v>0</v>
      </c>
      <c r="P81" s="18">
        <v>0</v>
      </c>
      <c r="Q81" s="18">
        <v>0</v>
      </c>
      <c r="R81" s="18">
        <v>0</v>
      </c>
      <c r="S81" s="18">
        <v>0</v>
      </c>
      <c r="T81" s="18">
        <v>0</v>
      </c>
      <c r="U81" s="18">
        <v>0</v>
      </c>
      <c r="V81" s="18">
        <v>0</v>
      </c>
      <c r="W81" s="18">
        <v>0</v>
      </c>
      <c r="X81" s="18">
        <v>0</v>
      </c>
      <c r="Y81" s="18">
        <v>0</v>
      </c>
      <c r="Z81" s="18">
        <v>0</v>
      </c>
      <c r="AA81" s="18">
        <v>0</v>
      </c>
      <c r="AB81" s="18">
        <v>0</v>
      </c>
      <c r="AC81" s="18">
        <v>0</v>
      </c>
      <c r="AD81" s="18">
        <v>0</v>
      </c>
      <c r="AE81" s="18">
        <v>0</v>
      </c>
      <c r="AF81" s="18">
        <v>0</v>
      </c>
      <c r="AG81" s="18">
        <v>0</v>
      </c>
      <c r="AH81" s="18">
        <v>0</v>
      </c>
    </row>
    <row r="82" spans="1:34" ht="225" x14ac:dyDescent="0.25">
      <c r="A82" s="153" t="s">
        <v>276</v>
      </c>
      <c r="B82" s="145">
        <v>24</v>
      </c>
      <c r="C82" s="87">
        <v>79</v>
      </c>
      <c r="D82" s="83" t="s">
        <v>365</v>
      </c>
      <c r="E82" s="84" t="s">
        <v>215</v>
      </c>
      <c r="F82" s="85" t="s">
        <v>30</v>
      </c>
      <c r="G82" s="85" t="s">
        <v>46</v>
      </c>
      <c r="H82" s="85" t="s">
        <v>50</v>
      </c>
      <c r="I82" s="86">
        <v>1.08</v>
      </c>
      <c r="J82" s="124">
        <v>200</v>
      </c>
      <c r="K82" s="41">
        <f t="shared" si="2"/>
        <v>0</v>
      </c>
      <c r="L82" s="42" t="str">
        <f t="shared" si="3"/>
        <v>OK</v>
      </c>
      <c r="M82" s="18">
        <v>0</v>
      </c>
      <c r="N82" s="18">
        <v>0</v>
      </c>
      <c r="O82" s="18">
        <v>0</v>
      </c>
      <c r="P82" s="18">
        <v>0</v>
      </c>
      <c r="Q82" s="18">
        <v>200</v>
      </c>
      <c r="R82" s="18">
        <v>0</v>
      </c>
      <c r="S82" s="18">
        <v>0</v>
      </c>
      <c r="T82" s="18">
        <v>0</v>
      </c>
      <c r="U82" s="18">
        <v>0</v>
      </c>
      <c r="V82" s="18">
        <v>0</v>
      </c>
      <c r="W82" s="18">
        <v>0</v>
      </c>
      <c r="X82" s="18">
        <v>0</v>
      </c>
      <c r="Y82" s="18">
        <v>0</v>
      </c>
      <c r="Z82" s="18">
        <v>0</v>
      </c>
      <c r="AA82" s="18">
        <v>0</v>
      </c>
      <c r="AB82" s="18">
        <v>0</v>
      </c>
      <c r="AC82" s="18">
        <v>0</v>
      </c>
      <c r="AD82" s="18">
        <v>0</v>
      </c>
      <c r="AE82" s="18">
        <v>0</v>
      </c>
      <c r="AF82" s="18">
        <v>0</v>
      </c>
      <c r="AG82" s="18">
        <v>0</v>
      </c>
      <c r="AH82" s="18">
        <v>0</v>
      </c>
    </row>
    <row r="83" spans="1:34" ht="165" x14ac:dyDescent="0.25">
      <c r="A83" s="153"/>
      <c r="B83" s="146"/>
      <c r="C83" s="82">
        <v>80</v>
      </c>
      <c r="D83" s="83" t="s">
        <v>366</v>
      </c>
      <c r="E83" s="84" t="s">
        <v>216</v>
      </c>
      <c r="F83" s="85" t="s">
        <v>30</v>
      </c>
      <c r="G83" s="85" t="s">
        <v>46</v>
      </c>
      <c r="H83" s="85" t="s">
        <v>50</v>
      </c>
      <c r="I83" s="86">
        <v>1.35</v>
      </c>
      <c r="J83" s="124"/>
      <c r="K83" s="41">
        <f t="shared" si="2"/>
        <v>0</v>
      </c>
      <c r="L83" s="42" t="str">
        <f t="shared" si="3"/>
        <v>OK</v>
      </c>
      <c r="M83" s="18">
        <v>0</v>
      </c>
      <c r="N83" s="18">
        <v>0</v>
      </c>
      <c r="O83" s="18">
        <v>0</v>
      </c>
      <c r="P83" s="18">
        <v>0</v>
      </c>
      <c r="Q83" s="18">
        <v>0</v>
      </c>
      <c r="R83" s="18">
        <v>0</v>
      </c>
      <c r="S83" s="18">
        <v>0</v>
      </c>
      <c r="T83" s="18">
        <v>0</v>
      </c>
      <c r="U83" s="18">
        <v>0</v>
      </c>
      <c r="V83" s="18">
        <v>0</v>
      </c>
      <c r="W83" s="18">
        <v>0</v>
      </c>
      <c r="X83" s="18">
        <v>0</v>
      </c>
      <c r="Y83" s="18">
        <v>0</v>
      </c>
      <c r="Z83" s="18">
        <v>0</v>
      </c>
      <c r="AA83" s="18">
        <v>0</v>
      </c>
      <c r="AB83" s="18">
        <v>0</v>
      </c>
      <c r="AC83" s="18">
        <v>0</v>
      </c>
      <c r="AD83" s="18">
        <v>0</v>
      </c>
      <c r="AE83" s="18">
        <v>0</v>
      </c>
      <c r="AF83" s="18">
        <v>0</v>
      </c>
      <c r="AG83" s="18">
        <v>0</v>
      </c>
      <c r="AH83" s="18">
        <v>0</v>
      </c>
    </row>
    <row r="84" spans="1:34" ht="195" x14ac:dyDescent="0.25">
      <c r="A84" s="153"/>
      <c r="B84" s="146"/>
      <c r="C84" s="87">
        <v>81</v>
      </c>
      <c r="D84" s="102" t="s">
        <v>367</v>
      </c>
      <c r="E84" s="84" t="s">
        <v>217</v>
      </c>
      <c r="F84" s="85" t="s">
        <v>30</v>
      </c>
      <c r="G84" s="85" t="s">
        <v>47</v>
      </c>
      <c r="H84" s="85" t="s">
        <v>50</v>
      </c>
      <c r="I84" s="86">
        <v>4.75</v>
      </c>
      <c r="J84" s="124">
        <v>70</v>
      </c>
      <c r="K84" s="41">
        <f t="shared" si="2"/>
        <v>0</v>
      </c>
      <c r="L84" s="42" t="str">
        <f t="shared" si="3"/>
        <v>OK</v>
      </c>
      <c r="M84" s="18">
        <v>0</v>
      </c>
      <c r="N84" s="18">
        <v>0</v>
      </c>
      <c r="O84" s="18">
        <v>0</v>
      </c>
      <c r="P84" s="18">
        <v>0</v>
      </c>
      <c r="Q84" s="18">
        <v>70</v>
      </c>
      <c r="R84" s="18">
        <v>0</v>
      </c>
      <c r="S84" s="18">
        <v>0</v>
      </c>
      <c r="T84" s="18">
        <v>0</v>
      </c>
      <c r="U84" s="18">
        <v>0</v>
      </c>
      <c r="V84" s="18">
        <v>0</v>
      </c>
      <c r="W84" s="18">
        <v>0</v>
      </c>
      <c r="X84" s="18">
        <v>0</v>
      </c>
      <c r="Y84" s="18">
        <v>0</v>
      </c>
      <c r="Z84" s="18">
        <v>0</v>
      </c>
      <c r="AA84" s="18">
        <v>0</v>
      </c>
      <c r="AB84" s="18">
        <v>0</v>
      </c>
      <c r="AC84" s="18">
        <v>0</v>
      </c>
      <c r="AD84" s="18">
        <v>0</v>
      </c>
      <c r="AE84" s="18">
        <v>0</v>
      </c>
      <c r="AF84" s="18">
        <v>0</v>
      </c>
      <c r="AG84" s="18">
        <v>0</v>
      </c>
      <c r="AH84" s="18">
        <v>0</v>
      </c>
    </row>
    <row r="85" spans="1:34" ht="75" x14ac:dyDescent="0.25">
      <c r="A85" s="153"/>
      <c r="B85" s="147"/>
      <c r="C85" s="87">
        <v>82</v>
      </c>
      <c r="D85" s="83" t="s">
        <v>368</v>
      </c>
      <c r="E85" s="84" t="s">
        <v>218</v>
      </c>
      <c r="F85" s="85" t="s">
        <v>30</v>
      </c>
      <c r="G85" s="85" t="s">
        <v>106</v>
      </c>
      <c r="H85" s="85" t="s">
        <v>50</v>
      </c>
      <c r="I85" s="86">
        <v>1.25</v>
      </c>
      <c r="J85" s="124"/>
      <c r="K85" s="41">
        <f t="shared" si="2"/>
        <v>0</v>
      </c>
      <c r="L85" s="42" t="str">
        <f t="shared" si="3"/>
        <v>OK</v>
      </c>
      <c r="M85" s="18">
        <v>0</v>
      </c>
      <c r="N85" s="18">
        <v>0</v>
      </c>
      <c r="O85" s="18">
        <v>0</v>
      </c>
      <c r="P85" s="18">
        <v>0</v>
      </c>
      <c r="Q85" s="18">
        <v>0</v>
      </c>
      <c r="R85" s="18">
        <v>0</v>
      </c>
      <c r="S85" s="18">
        <v>0</v>
      </c>
      <c r="T85" s="18">
        <v>0</v>
      </c>
      <c r="U85" s="18">
        <v>0</v>
      </c>
      <c r="V85" s="18">
        <v>0</v>
      </c>
      <c r="W85" s="18">
        <v>0</v>
      </c>
      <c r="X85" s="18">
        <v>0</v>
      </c>
      <c r="Y85" s="18">
        <v>0</v>
      </c>
      <c r="Z85" s="18">
        <v>0</v>
      </c>
      <c r="AA85" s="18">
        <v>0</v>
      </c>
      <c r="AB85" s="18">
        <v>0</v>
      </c>
      <c r="AC85" s="18">
        <v>0</v>
      </c>
      <c r="AD85" s="18">
        <v>0</v>
      </c>
      <c r="AE85" s="18">
        <v>0</v>
      </c>
      <c r="AF85" s="18">
        <v>0</v>
      </c>
      <c r="AG85" s="18">
        <v>0</v>
      </c>
      <c r="AH85" s="18">
        <v>0</v>
      </c>
    </row>
    <row r="86" spans="1:34" ht="135" x14ac:dyDescent="0.25">
      <c r="A86" s="152" t="s">
        <v>282</v>
      </c>
      <c r="B86" s="158">
        <v>25</v>
      </c>
      <c r="C86" s="103">
        <v>83</v>
      </c>
      <c r="D86" s="77" t="s">
        <v>369</v>
      </c>
      <c r="E86" s="78" t="s">
        <v>219</v>
      </c>
      <c r="F86" s="79" t="s">
        <v>38</v>
      </c>
      <c r="G86" s="79" t="s">
        <v>43</v>
      </c>
      <c r="H86" s="79" t="s">
        <v>50</v>
      </c>
      <c r="I86" s="80">
        <v>17.55</v>
      </c>
      <c r="J86" s="124">
        <v>40</v>
      </c>
      <c r="K86" s="41">
        <f t="shared" si="2"/>
        <v>40</v>
      </c>
      <c r="L86" s="42" t="str">
        <f t="shared" si="3"/>
        <v>OK</v>
      </c>
      <c r="M86" s="18">
        <v>0</v>
      </c>
      <c r="N86" s="18">
        <v>0</v>
      </c>
      <c r="O86" s="18">
        <v>0</v>
      </c>
      <c r="P86" s="18">
        <v>0</v>
      </c>
      <c r="Q86" s="18">
        <v>0</v>
      </c>
      <c r="R86" s="18">
        <v>0</v>
      </c>
      <c r="S86" s="18">
        <v>0</v>
      </c>
      <c r="T86" s="18">
        <v>0</v>
      </c>
      <c r="U86" s="18">
        <v>0</v>
      </c>
      <c r="V86" s="18">
        <v>0</v>
      </c>
      <c r="W86" s="18">
        <v>0</v>
      </c>
      <c r="X86" s="18">
        <v>0</v>
      </c>
      <c r="Y86" s="18">
        <v>0</v>
      </c>
      <c r="Z86" s="18">
        <v>0</v>
      </c>
      <c r="AA86" s="18">
        <v>0</v>
      </c>
      <c r="AB86" s="18">
        <v>0</v>
      </c>
      <c r="AC86" s="18">
        <v>0</v>
      </c>
      <c r="AD86" s="18">
        <v>0</v>
      </c>
      <c r="AE86" s="18">
        <v>0</v>
      </c>
      <c r="AF86" s="18">
        <v>0</v>
      </c>
      <c r="AG86" s="18">
        <v>0</v>
      </c>
      <c r="AH86" s="18">
        <v>0</v>
      </c>
    </row>
    <row r="87" spans="1:34" ht="150" x14ac:dyDescent="0.25">
      <c r="A87" s="152"/>
      <c r="B87" s="159"/>
      <c r="C87" s="76">
        <v>84</v>
      </c>
      <c r="D87" s="77" t="s">
        <v>427</v>
      </c>
      <c r="E87" s="78" t="s">
        <v>220</v>
      </c>
      <c r="F87" s="104" t="s">
        <v>30</v>
      </c>
      <c r="G87" s="104" t="s">
        <v>43</v>
      </c>
      <c r="H87" s="78" t="s">
        <v>107</v>
      </c>
      <c r="I87" s="80">
        <v>13.02</v>
      </c>
      <c r="J87" s="124"/>
      <c r="K87" s="41">
        <f t="shared" si="2"/>
        <v>0</v>
      </c>
      <c r="L87" s="42" t="str">
        <f t="shared" si="3"/>
        <v>OK</v>
      </c>
      <c r="M87" s="18">
        <v>0</v>
      </c>
      <c r="N87" s="18">
        <v>0</v>
      </c>
      <c r="O87" s="18">
        <v>0</v>
      </c>
      <c r="P87" s="18">
        <v>0</v>
      </c>
      <c r="Q87" s="18">
        <v>0</v>
      </c>
      <c r="R87" s="18">
        <v>0</v>
      </c>
      <c r="S87" s="18">
        <v>0</v>
      </c>
      <c r="T87" s="18">
        <v>0</v>
      </c>
      <c r="U87" s="18">
        <v>0</v>
      </c>
      <c r="V87" s="18">
        <v>0</v>
      </c>
      <c r="W87" s="18">
        <v>0</v>
      </c>
      <c r="X87" s="18">
        <v>0</v>
      </c>
      <c r="Y87" s="18">
        <v>0</v>
      </c>
      <c r="Z87" s="18">
        <v>0</v>
      </c>
      <c r="AA87" s="18">
        <v>0</v>
      </c>
      <c r="AB87" s="18">
        <v>0</v>
      </c>
      <c r="AC87" s="18">
        <v>0</v>
      </c>
      <c r="AD87" s="18">
        <v>0</v>
      </c>
      <c r="AE87" s="18">
        <v>0</v>
      </c>
      <c r="AF87" s="18">
        <v>0</v>
      </c>
      <c r="AG87" s="18">
        <v>0</v>
      </c>
      <c r="AH87" s="18">
        <v>0</v>
      </c>
    </row>
    <row r="88" spans="1:34" ht="75" x14ac:dyDescent="0.25">
      <c r="A88" s="152"/>
      <c r="B88" s="160"/>
      <c r="C88" s="76">
        <v>85</v>
      </c>
      <c r="D88" s="77" t="s">
        <v>428</v>
      </c>
      <c r="E88" s="78" t="s">
        <v>221</v>
      </c>
      <c r="F88" s="104" t="s">
        <v>30</v>
      </c>
      <c r="G88" s="104" t="s">
        <v>48</v>
      </c>
      <c r="H88" s="78" t="s">
        <v>108</v>
      </c>
      <c r="I88" s="80">
        <v>25.04</v>
      </c>
      <c r="J88" s="124"/>
      <c r="K88" s="41">
        <f t="shared" si="2"/>
        <v>0</v>
      </c>
      <c r="L88" s="42" t="str">
        <f t="shared" si="3"/>
        <v>OK</v>
      </c>
      <c r="M88" s="18">
        <v>0</v>
      </c>
      <c r="N88" s="18">
        <v>0</v>
      </c>
      <c r="O88" s="18">
        <v>0</v>
      </c>
      <c r="P88" s="18">
        <v>0</v>
      </c>
      <c r="Q88" s="18">
        <v>0</v>
      </c>
      <c r="R88" s="18">
        <v>0</v>
      </c>
      <c r="S88" s="18">
        <v>0</v>
      </c>
      <c r="T88" s="18">
        <v>0</v>
      </c>
      <c r="U88" s="18">
        <v>0</v>
      </c>
      <c r="V88" s="18">
        <v>0</v>
      </c>
      <c r="W88" s="18">
        <v>0</v>
      </c>
      <c r="X88" s="18">
        <v>0</v>
      </c>
      <c r="Y88" s="18">
        <v>0</v>
      </c>
      <c r="Z88" s="18">
        <v>0</v>
      </c>
      <c r="AA88" s="18">
        <v>0</v>
      </c>
      <c r="AB88" s="18">
        <v>0</v>
      </c>
      <c r="AC88" s="18">
        <v>0</v>
      </c>
      <c r="AD88" s="18">
        <v>0</v>
      </c>
      <c r="AE88" s="18">
        <v>0</v>
      </c>
      <c r="AF88" s="18">
        <v>0</v>
      </c>
      <c r="AG88" s="18">
        <v>0</v>
      </c>
      <c r="AH88" s="18">
        <v>0</v>
      </c>
    </row>
    <row r="89" spans="1:34" ht="150" x14ac:dyDescent="0.25">
      <c r="A89" s="153" t="s">
        <v>282</v>
      </c>
      <c r="B89" s="145">
        <v>26</v>
      </c>
      <c r="C89" s="82">
        <v>86</v>
      </c>
      <c r="D89" s="83" t="s">
        <v>370</v>
      </c>
      <c r="E89" s="84" t="s">
        <v>222</v>
      </c>
      <c r="F89" s="97" t="s">
        <v>30</v>
      </c>
      <c r="G89" s="97" t="s">
        <v>43</v>
      </c>
      <c r="H89" s="85" t="s">
        <v>50</v>
      </c>
      <c r="I89" s="86">
        <v>13.52</v>
      </c>
      <c r="J89" s="124"/>
      <c r="K89" s="41">
        <f t="shared" si="2"/>
        <v>0</v>
      </c>
      <c r="L89" s="42" t="str">
        <f t="shared" si="3"/>
        <v>OK</v>
      </c>
      <c r="M89" s="18">
        <v>0</v>
      </c>
      <c r="N89" s="18">
        <v>0</v>
      </c>
      <c r="O89" s="18">
        <v>0</v>
      </c>
      <c r="P89" s="18">
        <v>0</v>
      </c>
      <c r="Q89" s="18">
        <v>0</v>
      </c>
      <c r="R89" s="18">
        <v>0</v>
      </c>
      <c r="S89" s="18">
        <v>0</v>
      </c>
      <c r="T89" s="18">
        <v>0</v>
      </c>
      <c r="U89" s="18">
        <v>0</v>
      </c>
      <c r="V89" s="18">
        <v>0</v>
      </c>
      <c r="W89" s="18">
        <v>0</v>
      </c>
      <c r="X89" s="18">
        <v>0</v>
      </c>
      <c r="Y89" s="18">
        <v>0</v>
      </c>
      <c r="Z89" s="18">
        <v>0</v>
      </c>
      <c r="AA89" s="18">
        <v>0</v>
      </c>
      <c r="AB89" s="18">
        <v>0</v>
      </c>
      <c r="AC89" s="18">
        <v>0</v>
      </c>
      <c r="AD89" s="18">
        <v>0</v>
      </c>
      <c r="AE89" s="18">
        <v>0</v>
      </c>
      <c r="AF89" s="18">
        <v>0</v>
      </c>
      <c r="AG89" s="18">
        <v>0</v>
      </c>
      <c r="AH89" s="18">
        <v>0</v>
      </c>
    </row>
    <row r="90" spans="1:34" ht="30" x14ac:dyDescent="0.25">
      <c r="A90" s="153"/>
      <c r="B90" s="147"/>
      <c r="C90" s="87">
        <v>87</v>
      </c>
      <c r="D90" s="98" t="s">
        <v>371</v>
      </c>
      <c r="E90" s="84" t="s">
        <v>223</v>
      </c>
      <c r="F90" s="97" t="s">
        <v>30</v>
      </c>
      <c r="G90" s="97" t="s">
        <v>109</v>
      </c>
      <c r="H90" s="85" t="s">
        <v>110</v>
      </c>
      <c r="I90" s="86">
        <v>25.3</v>
      </c>
      <c r="J90" s="124">
        <v>40</v>
      </c>
      <c r="K90" s="41">
        <f t="shared" si="2"/>
        <v>20</v>
      </c>
      <c r="L90" s="42" t="str">
        <f t="shared" si="3"/>
        <v>OK</v>
      </c>
      <c r="M90" s="18">
        <v>0</v>
      </c>
      <c r="N90" s="18">
        <v>0</v>
      </c>
      <c r="O90" s="18">
        <v>0</v>
      </c>
      <c r="P90" s="18">
        <v>0</v>
      </c>
      <c r="Q90" s="18">
        <v>0</v>
      </c>
      <c r="R90" s="18">
        <v>0</v>
      </c>
      <c r="S90" s="18">
        <v>0</v>
      </c>
      <c r="T90" s="18">
        <v>0</v>
      </c>
      <c r="U90" s="18">
        <v>0</v>
      </c>
      <c r="V90" s="18">
        <v>0</v>
      </c>
      <c r="W90" s="18">
        <v>20</v>
      </c>
      <c r="X90" s="18">
        <v>0</v>
      </c>
      <c r="Y90" s="18">
        <v>0</v>
      </c>
      <c r="Z90" s="18">
        <v>0</v>
      </c>
      <c r="AA90" s="18">
        <v>0</v>
      </c>
      <c r="AB90" s="18">
        <v>0</v>
      </c>
      <c r="AC90" s="18">
        <v>0</v>
      </c>
      <c r="AD90" s="18">
        <v>0</v>
      </c>
      <c r="AE90" s="18">
        <v>0</v>
      </c>
      <c r="AF90" s="18">
        <v>0</v>
      </c>
      <c r="AG90" s="18">
        <v>0</v>
      </c>
      <c r="AH90" s="18">
        <v>0</v>
      </c>
    </row>
    <row r="91" spans="1:34" ht="165" x14ac:dyDescent="0.25">
      <c r="A91" s="72" t="s">
        <v>272</v>
      </c>
      <c r="B91" s="76">
        <v>27</v>
      </c>
      <c r="C91" s="76">
        <v>88</v>
      </c>
      <c r="D91" s="77" t="s">
        <v>429</v>
      </c>
      <c r="E91" s="78" t="s">
        <v>224</v>
      </c>
      <c r="F91" s="104" t="s">
        <v>33</v>
      </c>
      <c r="G91" s="104" t="s">
        <v>111</v>
      </c>
      <c r="H91" s="104" t="s">
        <v>50</v>
      </c>
      <c r="I91" s="80">
        <v>59.1</v>
      </c>
      <c r="J91" s="124">
        <v>100</v>
      </c>
      <c r="K91" s="41">
        <f t="shared" si="2"/>
        <v>100</v>
      </c>
      <c r="L91" s="42" t="str">
        <f t="shared" si="3"/>
        <v>OK</v>
      </c>
      <c r="M91" s="18">
        <v>0</v>
      </c>
      <c r="N91" s="18">
        <v>0</v>
      </c>
      <c r="O91" s="18">
        <v>0</v>
      </c>
      <c r="P91" s="18">
        <v>0</v>
      </c>
      <c r="Q91" s="18">
        <v>0</v>
      </c>
      <c r="R91" s="18">
        <v>0</v>
      </c>
      <c r="S91" s="18">
        <v>0</v>
      </c>
      <c r="T91" s="18">
        <v>0</v>
      </c>
      <c r="U91" s="18">
        <v>0</v>
      </c>
      <c r="V91" s="18">
        <v>0</v>
      </c>
      <c r="W91" s="18">
        <v>0</v>
      </c>
      <c r="X91" s="18">
        <v>0</v>
      </c>
      <c r="Y91" s="18">
        <v>0</v>
      </c>
      <c r="Z91" s="18">
        <v>0</v>
      </c>
      <c r="AA91" s="18">
        <v>0</v>
      </c>
      <c r="AB91" s="18">
        <v>0</v>
      </c>
      <c r="AC91" s="18">
        <v>0</v>
      </c>
      <c r="AD91" s="18">
        <v>0</v>
      </c>
      <c r="AE91" s="18">
        <v>0</v>
      </c>
      <c r="AF91" s="18">
        <v>0</v>
      </c>
      <c r="AG91" s="18">
        <v>0</v>
      </c>
      <c r="AH91" s="18">
        <v>0</v>
      </c>
    </row>
    <row r="92" spans="1:34" ht="165" x14ac:dyDescent="0.25">
      <c r="A92" s="153" t="s">
        <v>284</v>
      </c>
      <c r="B92" s="145">
        <v>28</v>
      </c>
      <c r="C92" s="82">
        <v>89</v>
      </c>
      <c r="D92" s="83" t="s">
        <v>430</v>
      </c>
      <c r="E92" s="84" t="s">
        <v>225</v>
      </c>
      <c r="F92" s="97" t="s">
        <v>33</v>
      </c>
      <c r="G92" s="97" t="s">
        <v>112</v>
      </c>
      <c r="H92" s="97" t="s">
        <v>50</v>
      </c>
      <c r="I92" s="86">
        <v>9.5</v>
      </c>
      <c r="J92" s="124">
        <v>100</v>
      </c>
      <c r="K92" s="41">
        <f t="shared" si="2"/>
        <v>100</v>
      </c>
      <c r="L92" s="42" t="str">
        <f t="shared" si="3"/>
        <v>OK</v>
      </c>
      <c r="M92" s="18">
        <v>0</v>
      </c>
      <c r="N92" s="18">
        <v>0</v>
      </c>
      <c r="O92" s="18">
        <v>0</v>
      </c>
      <c r="P92" s="18">
        <v>0</v>
      </c>
      <c r="Q92" s="18">
        <v>0</v>
      </c>
      <c r="R92" s="18">
        <v>0</v>
      </c>
      <c r="S92" s="18">
        <v>0</v>
      </c>
      <c r="T92" s="18">
        <v>0</v>
      </c>
      <c r="U92" s="18">
        <v>0</v>
      </c>
      <c r="V92" s="18">
        <v>0</v>
      </c>
      <c r="W92" s="18">
        <v>0</v>
      </c>
      <c r="X92" s="18">
        <v>0</v>
      </c>
      <c r="Y92" s="18">
        <v>0</v>
      </c>
      <c r="Z92" s="18">
        <v>0</v>
      </c>
      <c r="AA92" s="18">
        <v>0</v>
      </c>
      <c r="AB92" s="18">
        <v>0</v>
      </c>
      <c r="AC92" s="18">
        <v>0</v>
      </c>
      <c r="AD92" s="18">
        <v>0</v>
      </c>
      <c r="AE92" s="18">
        <v>0</v>
      </c>
      <c r="AF92" s="18">
        <v>0</v>
      </c>
      <c r="AG92" s="18">
        <v>0</v>
      </c>
      <c r="AH92" s="18">
        <v>0</v>
      </c>
    </row>
    <row r="93" spans="1:34" ht="150" x14ac:dyDescent="0.25">
      <c r="A93" s="153"/>
      <c r="B93" s="146"/>
      <c r="C93" s="87">
        <v>90</v>
      </c>
      <c r="D93" s="83" t="s">
        <v>431</v>
      </c>
      <c r="E93" s="84" t="s">
        <v>226</v>
      </c>
      <c r="F93" s="97" t="s">
        <v>33</v>
      </c>
      <c r="G93" s="97" t="s">
        <v>112</v>
      </c>
      <c r="H93" s="97" t="s">
        <v>50</v>
      </c>
      <c r="I93" s="86">
        <v>15.36</v>
      </c>
      <c r="J93" s="124">
        <v>100</v>
      </c>
      <c r="K93" s="41">
        <f t="shared" si="2"/>
        <v>100</v>
      </c>
      <c r="L93" s="42" t="str">
        <f t="shared" si="3"/>
        <v>OK</v>
      </c>
      <c r="M93" s="18">
        <v>0</v>
      </c>
      <c r="N93" s="18">
        <v>0</v>
      </c>
      <c r="O93" s="18">
        <v>0</v>
      </c>
      <c r="P93" s="18">
        <v>0</v>
      </c>
      <c r="Q93" s="18">
        <v>0</v>
      </c>
      <c r="R93" s="18">
        <v>0</v>
      </c>
      <c r="S93" s="18">
        <v>0</v>
      </c>
      <c r="T93" s="18">
        <v>0</v>
      </c>
      <c r="U93" s="18">
        <v>0</v>
      </c>
      <c r="V93" s="18">
        <v>0</v>
      </c>
      <c r="W93" s="18">
        <v>0</v>
      </c>
      <c r="X93" s="18">
        <v>0</v>
      </c>
      <c r="Y93" s="18">
        <v>0</v>
      </c>
      <c r="Z93" s="18">
        <v>0</v>
      </c>
      <c r="AA93" s="18">
        <v>0</v>
      </c>
      <c r="AB93" s="18">
        <v>0</v>
      </c>
      <c r="AC93" s="18">
        <v>0</v>
      </c>
      <c r="AD93" s="18">
        <v>0</v>
      </c>
      <c r="AE93" s="18">
        <v>0</v>
      </c>
      <c r="AF93" s="18">
        <v>0</v>
      </c>
      <c r="AG93" s="18">
        <v>0</v>
      </c>
      <c r="AH93" s="18">
        <v>0</v>
      </c>
    </row>
    <row r="94" spans="1:34" ht="165" x14ac:dyDescent="0.25">
      <c r="A94" s="153"/>
      <c r="B94" s="147"/>
      <c r="C94" s="87">
        <v>91</v>
      </c>
      <c r="D94" s="98" t="s">
        <v>432</v>
      </c>
      <c r="E94" s="84" t="s">
        <v>227</v>
      </c>
      <c r="F94" s="97" t="s">
        <v>33</v>
      </c>
      <c r="G94" s="97" t="s">
        <v>112</v>
      </c>
      <c r="H94" s="97" t="s">
        <v>50</v>
      </c>
      <c r="I94" s="86">
        <v>24.69</v>
      </c>
      <c r="J94" s="124"/>
      <c r="K94" s="41">
        <f t="shared" si="2"/>
        <v>0</v>
      </c>
      <c r="L94" s="42" t="str">
        <f t="shared" si="3"/>
        <v>OK</v>
      </c>
      <c r="M94" s="18">
        <v>0</v>
      </c>
      <c r="N94" s="18">
        <v>0</v>
      </c>
      <c r="O94" s="18">
        <v>0</v>
      </c>
      <c r="P94" s="18">
        <v>0</v>
      </c>
      <c r="Q94" s="18">
        <v>0</v>
      </c>
      <c r="R94" s="18">
        <v>0</v>
      </c>
      <c r="S94" s="18">
        <v>0</v>
      </c>
      <c r="T94" s="18">
        <v>0</v>
      </c>
      <c r="U94" s="18">
        <v>0</v>
      </c>
      <c r="V94" s="18">
        <v>0</v>
      </c>
      <c r="W94" s="18">
        <v>0</v>
      </c>
      <c r="X94" s="18">
        <v>0</v>
      </c>
      <c r="Y94" s="18">
        <v>0</v>
      </c>
      <c r="Z94" s="18">
        <v>0</v>
      </c>
      <c r="AA94" s="18">
        <v>0</v>
      </c>
      <c r="AB94" s="18">
        <v>0</v>
      </c>
      <c r="AC94" s="18">
        <v>0</v>
      </c>
      <c r="AD94" s="18">
        <v>0</v>
      </c>
      <c r="AE94" s="18">
        <v>0</v>
      </c>
      <c r="AF94" s="18">
        <v>0</v>
      </c>
      <c r="AG94" s="18">
        <v>0</v>
      </c>
      <c r="AH94" s="18">
        <v>0</v>
      </c>
    </row>
    <row r="95" spans="1:34" ht="225" x14ac:dyDescent="0.25">
      <c r="A95" s="105" t="s">
        <v>272</v>
      </c>
      <c r="B95" s="76">
        <v>29</v>
      </c>
      <c r="C95" s="103">
        <v>92</v>
      </c>
      <c r="D95" s="77" t="s">
        <v>372</v>
      </c>
      <c r="E95" s="78" t="s">
        <v>228</v>
      </c>
      <c r="F95" s="104" t="s">
        <v>59</v>
      </c>
      <c r="G95" s="104" t="s">
        <v>111</v>
      </c>
      <c r="H95" s="104" t="s">
        <v>50</v>
      </c>
      <c r="I95" s="80">
        <v>129.19999999999999</v>
      </c>
      <c r="J95" s="124">
        <v>2</v>
      </c>
      <c r="K95" s="41">
        <f t="shared" si="2"/>
        <v>0</v>
      </c>
      <c r="L95" s="42" t="str">
        <f t="shared" si="3"/>
        <v>OK</v>
      </c>
      <c r="M95" s="18">
        <v>2</v>
      </c>
      <c r="N95" s="18">
        <v>0</v>
      </c>
      <c r="O95" s="18">
        <v>0</v>
      </c>
      <c r="P95" s="18">
        <v>0</v>
      </c>
      <c r="Q95" s="18">
        <v>0</v>
      </c>
      <c r="R95" s="18">
        <v>0</v>
      </c>
      <c r="S95" s="18">
        <v>0</v>
      </c>
      <c r="T95" s="18">
        <v>0</v>
      </c>
      <c r="U95" s="18">
        <v>0</v>
      </c>
      <c r="V95" s="18">
        <v>0</v>
      </c>
      <c r="W95" s="18">
        <v>0</v>
      </c>
      <c r="X95" s="18">
        <v>0</v>
      </c>
      <c r="Y95" s="18">
        <v>0</v>
      </c>
      <c r="Z95" s="18">
        <v>0</v>
      </c>
      <c r="AA95" s="18">
        <v>0</v>
      </c>
      <c r="AB95" s="18">
        <v>0</v>
      </c>
      <c r="AC95" s="18">
        <v>0</v>
      </c>
      <c r="AD95" s="18">
        <v>0</v>
      </c>
      <c r="AE95" s="18">
        <v>0</v>
      </c>
      <c r="AF95" s="18">
        <v>0</v>
      </c>
      <c r="AG95" s="18">
        <v>0</v>
      </c>
      <c r="AH95" s="18">
        <v>0</v>
      </c>
    </row>
    <row r="96" spans="1:34" ht="120" x14ac:dyDescent="0.25">
      <c r="A96" s="153" t="s">
        <v>277</v>
      </c>
      <c r="B96" s="145">
        <v>30</v>
      </c>
      <c r="C96" s="87">
        <v>93</v>
      </c>
      <c r="D96" s="83" t="s">
        <v>373</v>
      </c>
      <c r="E96" s="84" t="s">
        <v>229</v>
      </c>
      <c r="F96" s="85" t="s">
        <v>64</v>
      </c>
      <c r="G96" s="85" t="s">
        <v>113</v>
      </c>
      <c r="H96" s="85" t="s">
        <v>50</v>
      </c>
      <c r="I96" s="86">
        <v>2.97</v>
      </c>
      <c r="J96" s="124">
        <v>100</v>
      </c>
      <c r="K96" s="41">
        <f t="shared" si="2"/>
        <v>0</v>
      </c>
      <c r="L96" s="42" t="str">
        <f t="shared" si="3"/>
        <v>OK</v>
      </c>
      <c r="M96" s="18">
        <v>0</v>
      </c>
      <c r="N96" s="18">
        <v>0</v>
      </c>
      <c r="O96" s="18">
        <v>0</v>
      </c>
      <c r="P96" s="18">
        <v>0</v>
      </c>
      <c r="Q96" s="18">
        <v>0</v>
      </c>
      <c r="R96" s="18">
        <v>100</v>
      </c>
      <c r="S96" s="18">
        <v>0</v>
      </c>
      <c r="T96" s="18">
        <v>0</v>
      </c>
      <c r="U96" s="18">
        <v>0</v>
      </c>
      <c r="V96" s="18">
        <v>0</v>
      </c>
      <c r="W96" s="18">
        <v>0</v>
      </c>
      <c r="X96" s="18">
        <v>0</v>
      </c>
      <c r="Y96" s="18">
        <v>0</v>
      </c>
      <c r="Z96" s="18">
        <v>0</v>
      </c>
      <c r="AA96" s="18">
        <v>0</v>
      </c>
      <c r="AB96" s="18">
        <v>0</v>
      </c>
      <c r="AC96" s="18">
        <v>0</v>
      </c>
      <c r="AD96" s="18">
        <v>0</v>
      </c>
      <c r="AE96" s="18">
        <v>0</v>
      </c>
      <c r="AF96" s="18">
        <v>0</v>
      </c>
      <c r="AG96" s="18">
        <v>0</v>
      </c>
      <c r="AH96" s="18">
        <v>0</v>
      </c>
    </row>
    <row r="97" spans="1:34" ht="210" x14ac:dyDescent="0.25">
      <c r="A97" s="153"/>
      <c r="B97" s="147"/>
      <c r="C97" s="87">
        <v>94</v>
      </c>
      <c r="D97" s="83" t="s">
        <v>374</v>
      </c>
      <c r="E97" s="84" t="s">
        <v>230</v>
      </c>
      <c r="F97" s="85" t="s">
        <v>64</v>
      </c>
      <c r="G97" s="85" t="s">
        <v>44</v>
      </c>
      <c r="H97" s="85" t="s">
        <v>50</v>
      </c>
      <c r="I97" s="86">
        <v>1.56</v>
      </c>
      <c r="J97" s="124">
        <v>50</v>
      </c>
      <c r="K97" s="41">
        <f t="shared" si="2"/>
        <v>50</v>
      </c>
      <c r="L97" s="42" t="str">
        <f t="shared" si="3"/>
        <v>OK</v>
      </c>
      <c r="M97" s="18">
        <v>0</v>
      </c>
      <c r="N97" s="18">
        <v>0</v>
      </c>
      <c r="O97" s="18">
        <v>0</v>
      </c>
      <c r="P97" s="18">
        <v>0</v>
      </c>
      <c r="Q97" s="18">
        <v>0</v>
      </c>
      <c r="R97" s="18">
        <v>0</v>
      </c>
      <c r="S97" s="18">
        <v>0</v>
      </c>
      <c r="T97" s="18">
        <v>0</v>
      </c>
      <c r="U97" s="18">
        <v>0</v>
      </c>
      <c r="V97" s="18">
        <v>0</v>
      </c>
      <c r="W97" s="18">
        <v>0</v>
      </c>
      <c r="X97" s="18">
        <v>0</v>
      </c>
      <c r="Y97" s="18">
        <v>0</v>
      </c>
      <c r="Z97" s="18">
        <v>0</v>
      </c>
      <c r="AA97" s="18">
        <v>0</v>
      </c>
      <c r="AB97" s="18">
        <v>0</v>
      </c>
      <c r="AC97" s="18">
        <v>0</v>
      </c>
      <c r="AD97" s="18">
        <v>0</v>
      </c>
      <c r="AE97" s="18">
        <v>0</v>
      </c>
      <c r="AF97" s="18">
        <v>0</v>
      </c>
      <c r="AG97" s="18">
        <v>0</v>
      </c>
      <c r="AH97" s="18">
        <v>0</v>
      </c>
    </row>
    <row r="98" spans="1:34" ht="75" x14ac:dyDescent="0.25">
      <c r="A98" s="152" t="s">
        <v>279</v>
      </c>
      <c r="B98" s="158">
        <v>31</v>
      </c>
      <c r="C98" s="103">
        <v>95</v>
      </c>
      <c r="D98" s="77" t="s">
        <v>375</v>
      </c>
      <c r="E98" s="78" t="s">
        <v>231</v>
      </c>
      <c r="F98" s="104" t="s">
        <v>30</v>
      </c>
      <c r="G98" s="104" t="s">
        <v>84</v>
      </c>
      <c r="H98" s="104" t="s">
        <v>50</v>
      </c>
      <c r="I98" s="80">
        <v>7.92</v>
      </c>
      <c r="J98" s="124">
        <v>50</v>
      </c>
      <c r="K98" s="41">
        <f t="shared" si="2"/>
        <v>0</v>
      </c>
      <c r="L98" s="42" t="str">
        <f t="shared" si="3"/>
        <v>OK</v>
      </c>
      <c r="M98" s="18">
        <v>0</v>
      </c>
      <c r="N98" s="18">
        <v>0</v>
      </c>
      <c r="O98" s="18">
        <v>0</v>
      </c>
      <c r="P98" s="18">
        <v>0</v>
      </c>
      <c r="Q98" s="18">
        <v>0</v>
      </c>
      <c r="R98" s="18">
        <v>0</v>
      </c>
      <c r="S98" s="18">
        <v>0</v>
      </c>
      <c r="T98" s="18">
        <v>50</v>
      </c>
      <c r="U98" s="18">
        <v>0</v>
      </c>
      <c r="V98" s="18">
        <v>0</v>
      </c>
      <c r="W98" s="18">
        <v>0</v>
      </c>
      <c r="X98" s="18">
        <v>0</v>
      </c>
      <c r="Y98" s="18">
        <v>0</v>
      </c>
      <c r="Z98" s="18">
        <v>0</v>
      </c>
      <c r="AA98" s="18">
        <v>0</v>
      </c>
      <c r="AB98" s="18">
        <v>0</v>
      </c>
      <c r="AC98" s="18">
        <v>0</v>
      </c>
      <c r="AD98" s="18">
        <v>0</v>
      </c>
      <c r="AE98" s="18">
        <v>0</v>
      </c>
      <c r="AF98" s="18">
        <v>0</v>
      </c>
      <c r="AG98" s="18">
        <v>0</v>
      </c>
      <c r="AH98" s="18">
        <v>0</v>
      </c>
    </row>
    <row r="99" spans="1:34" ht="30" x14ac:dyDescent="0.25">
      <c r="A99" s="152"/>
      <c r="B99" s="160"/>
      <c r="C99" s="76">
        <v>96</v>
      </c>
      <c r="D99" s="77" t="s">
        <v>376</v>
      </c>
      <c r="E99" s="78" t="s">
        <v>232</v>
      </c>
      <c r="F99" s="104" t="s">
        <v>30</v>
      </c>
      <c r="G99" s="104" t="s">
        <v>85</v>
      </c>
      <c r="H99" s="104" t="s">
        <v>50</v>
      </c>
      <c r="I99" s="80">
        <v>12.51</v>
      </c>
      <c r="J99" s="124">
        <v>2</v>
      </c>
      <c r="K99" s="41">
        <f t="shared" si="2"/>
        <v>2</v>
      </c>
      <c r="L99" s="42" t="str">
        <f t="shared" si="3"/>
        <v>OK</v>
      </c>
      <c r="M99" s="18">
        <v>0</v>
      </c>
      <c r="N99" s="18">
        <v>0</v>
      </c>
      <c r="O99" s="18">
        <v>0</v>
      </c>
      <c r="P99" s="18">
        <v>0</v>
      </c>
      <c r="Q99" s="18">
        <v>0</v>
      </c>
      <c r="R99" s="18">
        <v>0</v>
      </c>
      <c r="S99" s="18">
        <v>0</v>
      </c>
      <c r="T99" s="18">
        <v>0</v>
      </c>
      <c r="U99" s="18">
        <v>0</v>
      </c>
      <c r="V99" s="18">
        <v>0</v>
      </c>
      <c r="W99" s="18">
        <v>0</v>
      </c>
      <c r="X99" s="18">
        <v>0</v>
      </c>
      <c r="Y99" s="18">
        <v>0</v>
      </c>
      <c r="Z99" s="18">
        <v>0</v>
      </c>
      <c r="AA99" s="18">
        <v>0</v>
      </c>
      <c r="AB99" s="18">
        <v>0</v>
      </c>
      <c r="AC99" s="18">
        <v>0</v>
      </c>
      <c r="AD99" s="18">
        <v>0</v>
      </c>
      <c r="AE99" s="18">
        <v>0</v>
      </c>
      <c r="AF99" s="18">
        <v>0</v>
      </c>
      <c r="AG99" s="18">
        <v>0</v>
      </c>
      <c r="AH99" s="18">
        <v>0</v>
      </c>
    </row>
    <row r="100" spans="1:34" ht="30" x14ac:dyDescent="0.25">
      <c r="A100" s="153" t="s">
        <v>279</v>
      </c>
      <c r="B100" s="145">
        <v>32</v>
      </c>
      <c r="C100" s="87">
        <v>97</v>
      </c>
      <c r="D100" s="100" t="s">
        <v>377</v>
      </c>
      <c r="E100" s="84" t="s">
        <v>233</v>
      </c>
      <c r="F100" s="97" t="s">
        <v>60</v>
      </c>
      <c r="G100" s="97" t="s">
        <v>99</v>
      </c>
      <c r="H100" s="97" t="s">
        <v>51</v>
      </c>
      <c r="I100" s="86">
        <v>27.01</v>
      </c>
      <c r="J100" s="124"/>
      <c r="K100" s="41">
        <f t="shared" si="2"/>
        <v>0</v>
      </c>
      <c r="L100" s="42" t="str">
        <f t="shared" si="3"/>
        <v>OK</v>
      </c>
      <c r="M100" s="18">
        <v>0</v>
      </c>
      <c r="N100" s="18">
        <v>0</v>
      </c>
      <c r="O100" s="18">
        <v>0</v>
      </c>
      <c r="P100" s="18">
        <v>0</v>
      </c>
      <c r="Q100" s="18">
        <v>0</v>
      </c>
      <c r="R100" s="18">
        <v>0</v>
      </c>
      <c r="S100" s="18">
        <v>0</v>
      </c>
      <c r="T100" s="18">
        <v>0</v>
      </c>
      <c r="U100" s="18">
        <v>0</v>
      </c>
      <c r="V100" s="18">
        <v>0</v>
      </c>
      <c r="W100" s="18">
        <v>0</v>
      </c>
      <c r="X100" s="18">
        <v>0</v>
      </c>
      <c r="Y100" s="18">
        <v>0</v>
      </c>
      <c r="Z100" s="18">
        <v>0</v>
      </c>
      <c r="AA100" s="18">
        <v>0</v>
      </c>
      <c r="AB100" s="18">
        <v>0</v>
      </c>
      <c r="AC100" s="18">
        <v>0</v>
      </c>
      <c r="AD100" s="18">
        <v>0</v>
      </c>
      <c r="AE100" s="18">
        <v>0</v>
      </c>
      <c r="AF100" s="18">
        <v>0</v>
      </c>
      <c r="AG100" s="18">
        <v>0</v>
      </c>
      <c r="AH100" s="18">
        <v>0</v>
      </c>
    </row>
    <row r="101" spans="1:34" x14ac:dyDescent="0.25">
      <c r="A101" s="153"/>
      <c r="B101" s="146"/>
      <c r="C101" s="82">
        <v>98</v>
      </c>
      <c r="D101" s="83" t="s">
        <v>378</v>
      </c>
      <c r="E101" s="84" t="s">
        <v>234</v>
      </c>
      <c r="F101" s="97" t="s">
        <v>60</v>
      </c>
      <c r="G101" s="97" t="s">
        <v>114</v>
      </c>
      <c r="H101" s="97" t="s">
        <v>51</v>
      </c>
      <c r="I101" s="86">
        <v>45.44</v>
      </c>
      <c r="J101" s="124">
        <v>5</v>
      </c>
      <c r="K101" s="41">
        <f t="shared" si="2"/>
        <v>0</v>
      </c>
      <c r="L101" s="42" t="str">
        <f t="shared" si="3"/>
        <v>OK</v>
      </c>
      <c r="M101" s="18">
        <v>0</v>
      </c>
      <c r="N101" s="18">
        <v>0</v>
      </c>
      <c r="O101" s="18">
        <v>0</v>
      </c>
      <c r="P101" s="18">
        <v>0</v>
      </c>
      <c r="Q101" s="18">
        <v>0</v>
      </c>
      <c r="R101" s="18">
        <v>0</v>
      </c>
      <c r="S101" s="18">
        <v>0</v>
      </c>
      <c r="T101" s="18">
        <v>5</v>
      </c>
      <c r="U101" s="18">
        <v>0</v>
      </c>
      <c r="V101" s="18">
        <v>0</v>
      </c>
      <c r="W101" s="18">
        <v>0</v>
      </c>
      <c r="X101" s="18">
        <v>0</v>
      </c>
      <c r="Y101" s="18">
        <v>0</v>
      </c>
      <c r="Z101" s="18">
        <v>0</v>
      </c>
      <c r="AA101" s="18">
        <v>0</v>
      </c>
      <c r="AB101" s="18">
        <v>0</v>
      </c>
      <c r="AC101" s="18">
        <v>0</v>
      </c>
      <c r="AD101" s="18">
        <v>0</v>
      </c>
      <c r="AE101" s="18">
        <v>0</v>
      </c>
      <c r="AF101" s="18">
        <v>0</v>
      </c>
      <c r="AG101" s="18">
        <v>0</v>
      </c>
      <c r="AH101" s="18">
        <v>0</v>
      </c>
    </row>
    <row r="102" spans="1:34" x14ac:dyDescent="0.25">
      <c r="A102" s="153"/>
      <c r="B102" s="146"/>
      <c r="C102" s="87">
        <v>99</v>
      </c>
      <c r="D102" s="83" t="s">
        <v>379</v>
      </c>
      <c r="E102" s="84" t="s">
        <v>235</v>
      </c>
      <c r="F102" s="97" t="s">
        <v>30</v>
      </c>
      <c r="G102" s="97" t="s">
        <v>114</v>
      </c>
      <c r="H102" s="97" t="s">
        <v>51</v>
      </c>
      <c r="I102" s="86">
        <v>89</v>
      </c>
      <c r="J102" s="124">
        <v>5</v>
      </c>
      <c r="K102" s="41">
        <f t="shared" si="2"/>
        <v>3</v>
      </c>
      <c r="L102" s="42" t="str">
        <f t="shared" si="3"/>
        <v>OK</v>
      </c>
      <c r="M102" s="18">
        <v>0</v>
      </c>
      <c r="N102" s="18">
        <v>0</v>
      </c>
      <c r="O102" s="18">
        <v>0</v>
      </c>
      <c r="P102" s="18">
        <v>0</v>
      </c>
      <c r="Q102" s="18">
        <v>0</v>
      </c>
      <c r="R102" s="18">
        <v>0</v>
      </c>
      <c r="S102" s="18">
        <v>0</v>
      </c>
      <c r="T102" s="18">
        <v>2</v>
      </c>
      <c r="U102" s="18">
        <v>0</v>
      </c>
      <c r="V102" s="18">
        <v>0</v>
      </c>
      <c r="W102" s="18">
        <v>0</v>
      </c>
      <c r="X102" s="18">
        <v>0</v>
      </c>
      <c r="Y102" s="18">
        <v>0</v>
      </c>
      <c r="Z102" s="18">
        <v>0</v>
      </c>
      <c r="AA102" s="18">
        <v>0</v>
      </c>
      <c r="AB102" s="18">
        <v>0</v>
      </c>
      <c r="AC102" s="18">
        <v>0</v>
      </c>
      <c r="AD102" s="18">
        <v>0</v>
      </c>
      <c r="AE102" s="18">
        <v>0</v>
      </c>
      <c r="AF102" s="18">
        <v>0</v>
      </c>
      <c r="AG102" s="18">
        <v>0</v>
      </c>
      <c r="AH102" s="18">
        <v>0</v>
      </c>
    </row>
    <row r="103" spans="1:34" ht="30" x14ac:dyDescent="0.25">
      <c r="A103" s="153"/>
      <c r="B103" s="146"/>
      <c r="C103" s="87">
        <v>100</v>
      </c>
      <c r="D103" s="98" t="s">
        <v>380</v>
      </c>
      <c r="E103" s="84" t="s">
        <v>236</v>
      </c>
      <c r="F103" s="97" t="s">
        <v>30</v>
      </c>
      <c r="G103" s="97" t="s">
        <v>115</v>
      </c>
      <c r="H103" s="97" t="s">
        <v>51</v>
      </c>
      <c r="I103" s="86">
        <v>62.39</v>
      </c>
      <c r="J103" s="124">
        <v>5</v>
      </c>
      <c r="K103" s="41">
        <f t="shared" si="2"/>
        <v>5</v>
      </c>
      <c r="L103" s="42" t="str">
        <f t="shared" si="3"/>
        <v>OK</v>
      </c>
      <c r="M103" s="18">
        <v>0</v>
      </c>
      <c r="N103" s="18">
        <v>0</v>
      </c>
      <c r="O103" s="18">
        <v>0</v>
      </c>
      <c r="P103" s="18">
        <v>0</v>
      </c>
      <c r="Q103" s="18">
        <v>0</v>
      </c>
      <c r="R103" s="18">
        <v>0</v>
      </c>
      <c r="S103" s="18">
        <v>0</v>
      </c>
      <c r="T103" s="18">
        <v>0</v>
      </c>
      <c r="U103" s="18">
        <v>0</v>
      </c>
      <c r="V103" s="18">
        <v>0</v>
      </c>
      <c r="W103" s="18">
        <v>0</v>
      </c>
      <c r="X103" s="18">
        <v>0</v>
      </c>
      <c r="Y103" s="18">
        <v>0</v>
      </c>
      <c r="Z103" s="18">
        <v>0</v>
      </c>
      <c r="AA103" s="18">
        <v>0</v>
      </c>
      <c r="AB103" s="18">
        <v>0</v>
      </c>
      <c r="AC103" s="18">
        <v>0</v>
      </c>
      <c r="AD103" s="18">
        <v>0</v>
      </c>
      <c r="AE103" s="18">
        <v>0</v>
      </c>
      <c r="AF103" s="18">
        <v>0</v>
      </c>
      <c r="AG103" s="18">
        <v>0</v>
      </c>
      <c r="AH103" s="18">
        <v>0</v>
      </c>
    </row>
    <row r="104" spans="1:34" x14ac:dyDescent="0.25">
      <c r="A104" s="153"/>
      <c r="B104" s="147"/>
      <c r="C104" s="82">
        <v>101</v>
      </c>
      <c r="D104" s="98" t="s">
        <v>381</v>
      </c>
      <c r="E104" s="84" t="s">
        <v>237</v>
      </c>
      <c r="F104" s="97" t="s">
        <v>60</v>
      </c>
      <c r="G104" s="97" t="s">
        <v>116</v>
      </c>
      <c r="H104" s="97" t="s">
        <v>51</v>
      </c>
      <c r="I104" s="86">
        <v>3.02</v>
      </c>
      <c r="J104" s="124">
        <v>10</v>
      </c>
      <c r="K104" s="41">
        <f t="shared" si="2"/>
        <v>0</v>
      </c>
      <c r="L104" s="42" t="str">
        <f t="shared" si="3"/>
        <v>OK</v>
      </c>
      <c r="M104" s="18">
        <v>0</v>
      </c>
      <c r="N104" s="18">
        <v>0</v>
      </c>
      <c r="O104" s="18">
        <v>0</v>
      </c>
      <c r="P104" s="18">
        <v>0</v>
      </c>
      <c r="Q104" s="18">
        <v>0</v>
      </c>
      <c r="R104" s="18">
        <v>0</v>
      </c>
      <c r="S104" s="18">
        <v>0</v>
      </c>
      <c r="T104" s="18">
        <v>10</v>
      </c>
      <c r="U104" s="18">
        <v>0</v>
      </c>
      <c r="V104" s="18">
        <v>0</v>
      </c>
      <c r="W104" s="18">
        <v>0</v>
      </c>
      <c r="X104" s="18">
        <v>0</v>
      </c>
      <c r="Y104" s="18">
        <v>0</v>
      </c>
      <c r="Z104" s="18">
        <v>0</v>
      </c>
      <c r="AA104" s="18">
        <v>0</v>
      </c>
      <c r="AB104" s="18">
        <v>0</v>
      </c>
      <c r="AC104" s="18">
        <v>0</v>
      </c>
      <c r="AD104" s="18">
        <v>0</v>
      </c>
      <c r="AE104" s="18">
        <v>0</v>
      </c>
      <c r="AF104" s="18">
        <v>0</v>
      </c>
      <c r="AG104" s="18">
        <v>0</v>
      </c>
      <c r="AH104" s="18">
        <v>0</v>
      </c>
    </row>
    <row r="105" spans="1:34" ht="75" x14ac:dyDescent="0.25">
      <c r="A105" s="72" t="s">
        <v>278</v>
      </c>
      <c r="B105" s="76">
        <v>33</v>
      </c>
      <c r="C105" s="76">
        <v>102</v>
      </c>
      <c r="D105" s="106" t="s">
        <v>382</v>
      </c>
      <c r="E105" s="78" t="s">
        <v>238</v>
      </c>
      <c r="F105" s="104" t="s">
        <v>66</v>
      </c>
      <c r="G105" s="104" t="s">
        <v>117</v>
      </c>
      <c r="H105" s="104" t="s">
        <v>118</v>
      </c>
      <c r="I105" s="80">
        <v>205.12</v>
      </c>
      <c r="J105" s="124"/>
      <c r="K105" s="41">
        <f t="shared" si="2"/>
        <v>0</v>
      </c>
      <c r="L105" s="42" t="str">
        <f t="shared" si="3"/>
        <v>OK</v>
      </c>
      <c r="M105" s="18">
        <v>0</v>
      </c>
      <c r="N105" s="18">
        <v>0</v>
      </c>
      <c r="O105" s="18">
        <v>0</v>
      </c>
      <c r="P105" s="18">
        <v>0</v>
      </c>
      <c r="Q105" s="18">
        <v>0</v>
      </c>
      <c r="R105" s="18">
        <v>0</v>
      </c>
      <c r="S105" s="18">
        <v>0</v>
      </c>
      <c r="T105" s="18">
        <v>0</v>
      </c>
      <c r="U105" s="18">
        <v>0</v>
      </c>
      <c r="V105" s="18">
        <v>0</v>
      </c>
      <c r="W105" s="18">
        <v>0</v>
      </c>
      <c r="X105" s="18">
        <v>0</v>
      </c>
      <c r="Y105" s="18">
        <v>0</v>
      </c>
      <c r="Z105" s="18">
        <v>0</v>
      </c>
      <c r="AA105" s="18">
        <v>0</v>
      </c>
      <c r="AB105" s="18">
        <v>0</v>
      </c>
      <c r="AC105" s="18">
        <v>0</v>
      </c>
      <c r="AD105" s="18">
        <v>0</v>
      </c>
      <c r="AE105" s="18">
        <v>0</v>
      </c>
      <c r="AF105" s="18">
        <v>0</v>
      </c>
      <c r="AG105" s="18">
        <v>0</v>
      </c>
      <c r="AH105" s="18">
        <v>0</v>
      </c>
    </row>
    <row r="106" spans="1:34" ht="75" x14ac:dyDescent="0.25">
      <c r="A106" s="153" t="s">
        <v>281</v>
      </c>
      <c r="B106" s="145">
        <v>34</v>
      </c>
      <c r="C106" s="87">
        <v>103</v>
      </c>
      <c r="D106" s="98" t="s">
        <v>383</v>
      </c>
      <c r="E106" s="84" t="s">
        <v>239</v>
      </c>
      <c r="F106" s="97" t="s">
        <v>30</v>
      </c>
      <c r="G106" s="97" t="s">
        <v>119</v>
      </c>
      <c r="H106" s="97" t="s">
        <v>51</v>
      </c>
      <c r="I106" s="86">
        <v>23.5</v>
      </c>
      <c r="J106" s="124"/>
      <c r="K106" s="41">
        <f t="shared" si="2"/>
        <v>0</v>
      </c>
      <c r="L106" s="42" t="str">
        <f t="shared" si="3"/>
        <v>OK</v>
      </c>
      <c r="M106" s="18">
        <v>0</v>
      </c>
      <c r="N106" s="18">
        <v>0</v>
      </c>
      <c r="O106" s="18">
        <v>0</v>
      </c>
      <c r="P106" s="18">
        <v>0</v>
      </c>
      <c r="Q106" s="18">
        <v>0</v>
      </c>
      <c r="R106" s="18">
        <v>0</v>
      </c>
      <c r="S106" s="18">
        <v>0</v>
      </c>
      <c r="T106" s="18">
        <v>0</v>
      </c>
      <c r="U106" s="18">
        <v>0</v>
      </c>
      <c r="V106" s="18">
        <v>0</v>
      </c>
      <c r="W106" s="18">
        <v>0</v>
      </c>
      <c r="X106" s="18">
        <v>0</v>
      </c>
      <c r="Y106" s="18">
        <v>0</v>
      </c>
      <c r="Z106" s="18">
        <v>0</v>
      </c>
      <c r="AA106" s="18">
        <v>0</v>
      </c>
      <c r="AB106" s="18">
        <v>0</v>
      </c>
      <c r="AC106" s="18">
        <v>0</v>
      </c>
      <c r="AD106" s="18">
        <v>0</v>
      </c>
      <c r="AE106" s="18">
        <v>0</v>
      </c>
      <c r="AF106" s="18">
        <v>0</v>
      </c>
      <c r="AG106" s="18">
        <v>0</v>
      </c>
      <c r="AH106" s="18">
        <v>0</v>
      </c>
    </row>
    <row r="107" spans="1:34" ht="60" x14ac:dyDescent="0.25">
      <c r="A107" s="153"/>
      <c r="B107" s="147"/>
      <c r="C107" s="82">
        <v>104</v>
      </c>
      <c r="D107" s="98" t="s">
        <v>384</v>
      </c>
      <c r="E107" s="84" t="s">
        <v>240</v>
      </c>
      <c r="F107" s="97" t="s">
        <v>30</v>
      </c>
      <c r="G107" s="97" t="s">
        <v>98</v>
      </c>
      <c r="H107" s="97" t="s">
        <v>51</v>
      </c>
      <c r="I107" s="86">
        <v>55.970999999999997</v>
      </c>
      <c r="J107" s="124"/>
      <c r="K107" s="41">
        <f t="shared" si="2"/>
        <v>0</v>
      </c>
      <c r="L107" s="42" t="str">
        <f t="shared" si="3"/>
        <v>OK</v>
      </c>
      <c r="M107" s="18">
        <v>0</v>
      </c>
      <c r="N107" s="18">
        <v>0</v>
      </c>
      <c r="O107" s="18">
        <v>0</v>
      </c>
      <c r="P107" s="18">
        <v>0</v>
      </c>
      <c r="Q107" s="18">
        <v>0</v>
      </c>
      <c r="R107" s="18">
        <v>0</v>
      </c>
      <c r="S107" s="18">
        <v>0</v>
      </c>
      <c r="T107" s="18">
        <v>0</v>
      </c>
      <c r="U107" s="18">
        <v>0</v>
      </c>
      <c r="V107" s="18">
        <v>0</v>
      </c>
      <c r="W107" s="18">
        <v>0</v>
      </c>
      <c r="X107" s="18">
        <v>0</v>
      </c>
      <c r="Y107" s="18">
        <v>0</v>
      </c>
      <c r="Z107" s="18">
        <v>0</v>
      </c>
      <c r="AA107" s="18">
        <v>0</v>
      </c>
      <c r="AB107" s="18">
        <v>0</v>
      </c>
      <c r="AC107" s="18">
        <v>0</v>
      </c>
      <c r="AD107" s="18">
        <v>0</v>
      </c>
      <c r="AE107" s="18">
        <v>0</v>
      </c>
      <c r="AF107" s="18">
        <v>0</v>
      </c>
      <c r="AG107" s="18">
        <v>0</v>
      </c>
      <c r="AH107" s="18">
        <v>0</v>
      </c>
    </row>
    <row r="108" spans="1:34" ht="90" x14ac:dyDescent="0.25">
      <c r="A108" s="72" t="s">
        <v>283</v>
      </c>
      <c r="B108" s="76">
        <v>35</v>
      </c>
      <c r="C108" s="76">
        <v>105</v>
      </c>
      <c r="D108" s="106" t="s">
        <v>385</v>
      </c>
      <c r="E108" s="78" t="s">
        <v>241</v>
      </c>
      <c r="F108" s="104" t="s">
        <v>30</v>
      </c>
      <c r="G108" s="104" t="s">
        <v>119</v>
      </c>
      <c r="H108" s="104" t="s">
        <v>51</v>
      </c>
      <c r="I108" s="80">
        <v>65</v>
      </c>
      <c r="J108" s="124">
        <v>50</v>
      </c>
      <c r="K108" s="41">
        <f t="shared" si="2"/>
        <v>40</v>
      </c>
      <c r="L108" s="42" t="str">
        <f t="shared" si="3"/>
        <v>OK</v>
      </c>
      <c r="M108" s="18">
        <v>0</v>
      </c>
      <c r="N108" s="18">
        <v>0</v>
      </c>
      <c r="O108" s="18">
        <v>0</v>
      </c>
      <c r="P108" s="18">
        <v>0</v>
      </c>
      <c r="Q108" s="18">
        <v>0</v>
      </c>
      <c r="R108" s="18">
        <v>0</v>
      </c>
      <c r="S108" s="18">
        <v>0</v>
      </c>
      <c r="T108" s="18">
        <v>0</v>
      </c>
      <c r="U108" s="18">
        <v>0</v>
      </c>
      <c r="V108" s="18">
        <v>0</v>
      </c>
      <c r="W108" s="18">
        <v>0</v>
      </c>
      <c r="X108" s="18">
        <v>10</v>
      </c>
      <c r="Y108" s="18">
        <v>0</v>
      </c>
      <c r="Z108" s="18">
        <v>0</v>
      </c>
      <c r="AA108" s="18">
        <v>0</v>
      </c>
      <c r="AB108" s="18">
        <v>0</v>
      </c>
      <c r="AC108" s="18">
        <v>0</v>
      </c>
      <c r="AD108" s="18">
        <v>0</v>
      </c>
      <c r="AE108" s="18">
        <v>0</v>
      </c>
      <c r="AF108" s="18">
        <v>0</v>
      </c>
      <c r="AG108" s="18">
        <v>0</v>
      </c>
      <c r="AH108" s="18">
        <v>0</v>
      </c>
    </row>
    <row r="109" spans="1:34" ht="30" x14ac:dyDescent="0.25">
      <c r="A109" s="153" t="s">
        <v>285</v>
      </c>
      <c r="B109" s="145">
        <v>36</v>
      </c>
      <c r="C109" s="87">
        <v>106</v>
      </c>
      <c r="D109" s="98" t="s">
        <v>386</v>
      </c>
      <c r="E109" s="84" t="s">
        <v>242</v>
      </c>
      <c r="F109" s="97" t="s">
        <v>58</v>
      </c>
      <c r="G109" s="97" t="s">
        <v>120</v>
      </c>
      <c r="H109" s="97" t="s">
        <v>51</v>
      </c>
      <c r="I109" s="86">
        <v>5.86</v>
      </c>
      <c r="J109" s="124">
        <v>10</v>
      </c>
      <c r="K109" s="41">
        <f t="shared" si="2"/>
        <v>0</v>
      </c>
      <c r="L109" s="42" t="str">
        <f t="shared" si="3"/>
        <v>OK</v>
      </c>
      <c r="M109" s="18">
        <v>0</v>
      </c>
      <c r="N109" s="18">
        <v>0</v>
      </c>
      <c r="O109" s="18">
        <v>0</v>
      </c>
      <c r="P109" s="18">
        <v>0</v>
      </c>
      <c r="Q109" s="18">
        <v>0</v>
      </c>
      <c r="R109" s="18">
        <v>0</v>
      </c>
      <c r="S109" s="18">
        <v>0</v>
      </c>
      <c r="T109" s="18">
        <v>0</v>
      </c>
      <c r="U109" s="18">
        <v>10</v>
      </c>
      <c r="V109" s="18">
        <v>0</v>
      </c>
      <c r="W109" s="18">
        <v>0</v>
      </c>
      <c r="X109" s="18">
        <v>0</v>
      </c>
      <c r="Y109" s="18">
        <v>0</v>
      </c>
      <c r="Z109" s="18">
        <v>0</v>
      </c>
      <c r="AA109" s="18">
        <v>0</v>
      </c>
      <c r="AB109" s="18">
        <v>0</v>
      </c>
      <c r="AC109" s="18">
        <v>0</v>
      </c>
      <c r="AD109" s="18">
        <v>0</v>
      </c>
      <c r="AE109" s="18">
        <v>0</v>
      </c>
      <c r="AF109" s="18">
        <v>0</v>
      </c>
      <c r="AG109" s="18">
        <v>0</v>
      </c>
      <c r="AH109" s="18">
        <v>0</v>
      </c>
    </row>
    <row r="110" spans="1:34" ht="30" x14ac:dyDescent="0.25">
      <c r="A110" s="153"/>
      <c r="B110" s="146"/>
      <c r="C110" s="82">
        <v>107</v>
      </c>
      <c r="D110" s="100" t="s">
        <v>387</v>
      </c>
      <c r="E110" s="84" t="s">
        <v>243</v>
      </c>
      <c r="F110" s="97" t="s">
        <v>60</v>
      </c>
      <c r="G110" s="97" t="s">
        <v>121</v>
      </c>
      <c r="H110" s="97" t="s">
        <v>51</v>
      </c>
      <c r="I110" s="86">
        <v>3.08</v>
      </c>
      <c r="J110" s="124">
        <v>50</v>
      </c>
      <c r="K110" s="41">
        <f t="shared" si="2"/>
        <v>20</v>
      </c>
      <c r="L110" s="42" t="str">
        <f t="shared" si="3"/>
        <v>OK</v>
      </c>
      <c r="M110" s="18">
        <v>0</v>
      </c>
      <c r="N110" s="18">
        <v>0</v>
      </c>
      <c r="O110" s="18">
        <v>0</v>
      </c>
      <c r="P110" s="18">
        <v>0</v>
      </c>
      <c r="Q110" s="18">
        <v>0</v>
      </c>
      <c r="R110" s="18">
        <v>0</v>
      </c>
      <c r="S110" s="18">
        <v>0</v>
      </c>
      <c r="T110" s="18">
        <v>0</v>
      </c>
      <c r="U110" s="18">
        <v>30</v>
      </c>
      <c r="V110" s="18">
        <v>0</v>
      </c>
      <c r="W110" s="18">
        <v>0</v>
      </c>
      <c r="X110" s="18">
        <v>0</v>
      </c>
      <c r="Y110" s="18">
        <v>0</v>
      </c>
      <c r="Z110" s="18">
        <v>0</v>
      </c>
      <c r="AA110" s="18">
        <v>0</v>
      </c>
      <c r="AB110" s="18">
        <v>0</v>
      </c>
      <c r="AC110" s="18">
        <v>0</v>
      </c>
      <c r="AD110" s="18">
        <v>0</v>
      </c>
      <c r="AE110" s="18">
        <v>0</v>
      </c>
      <c r="AF110" s="18">
        <v>0</v>
      </c>
      <c r="AG110" s="18">
        <v>0</v>
      </c>
      <c r="AH110" s="18">
        <v>0</v>
      </c>
    </row>
    <row r="111" spans="1:34" ht="60" x14ac:dyDescent="0.25">
      <c r="A111" s="153"/>
      <c r="B111" s="146"/>
      <c r="C111" s="87">
        <v>108</v>
      </c>
      <c r="D111" s="98" t="s">
        <v>388</v>
      </c>
      <c r="E111" s="84" t="s">
        <v>244</v>
      </c>
      <c r="F111" s="97" t="s">
        <v>60</v>
      </c>
      <c r="G111" s="97" t="s">
        <v>122</v>
      </c>
      <c r="H111" s="97" t="s">
        <v>51</v>
      </c>
      <c r="I111" s="86">
        <v>7.49</v>
      </c>
      <c r="J111" s="124">
        <v>1</v>
      </c>
      <c r="K111" s="41">
        <f t="shared" si="2"/>
        <v>1</v>
      </c>
      <c r="L111" s="42" t="str">
        <f t="shared" si="3"/>
        <v>OK</v>
      </c>
      <c r="M111" s="18">
        <v>0</v>
      </c>
      <c r="N111" s="18">
        <v>0</v>
      </c>
      <c r="O111" s="18">
        <v>0</v>
      </c>
      <c r="P111" s="18">
        <v>0</v>
      </c>
      <c r="Q111" s="18">
        <v>0</v>
      </c>
      <c r="R111" s="18">
        <v>0</v>
      </c>
      <c r="S111" s="18">
        <v>0</v>
      </c>
      <c r="T111" s="18">
        <v>0</v>
      </c>
      <c r="U111" s="18">
        <v>0</v>
      </c>
      <c r="V111" s="18">
        <v>0</v>
      </c>
      <c r="W111" s="18">
        <v>0</v>
      </c>
      <c r="X111" s="18">
        <v>0</v>
      </c>
      <c r="Y111" s="18">
        <v>0</v>
      </c>
      <c r="Z111" s="18">
        <v>0</v>
      </c>
      <c r="AA111" s="18">
        <v>0</v>
      </c>
      <c r="AB111" s="18">
        <v>0</v>
      </c>
      <c r="AC111" s="18">
        <v>0</v>
      </c>
      <c r="AD111" s="18">
        <v>0</v>
      </c>
      <c r="AE111" s="18">
        <v>0</v>
      </c>
      <c r="AF111" s="18">
        <v>0</v>
      </c>
      <c r="AG111" s="18">
        <v>0</v>
      </c>
      <c r="AH111" s="18">
        <v>0</v>
      </c>
    </row>
    <row r="112" spans="1:34" ht="120" x14ac:dyDescent="0.25">
      <c r="A112" s="153"/>
      <c r="B112" s="147"/>
      <c r="C112" s="87">
        <v>109</v>
      </c>
      <c r="D112" s="83" t="s">
        <v>389</v>
      </c>
      <c r="E112" s="84" t="s">
        <v>245</v>
      </c>
      <c r="F112" s="85" t="s">
        <v>33</v>
      </c>
      <c r="G112" s="85" t="s">
        <v>123</v>
      </c>
      <c r="H112" s="85" t="s">
        <v>50</v>
      </c>
      <c r="I112" s="86">
        <v>2.2400000000000002</v>
      </c>
      <c r="J112" s="124">
        <v>50</v>
      </c>
      <c r="K112" s="41">
        <f t="shared" si="2"/>
        <v>0</v>
      </c>
      <c r="L112" s="42" t="str">
        <f t="shared" si="3"/>
        <v>OK</v>
      </c>
      <c r="M112" s="18">
        <v>0</v>
      </c>
      <c r="N112" s="18">
        <v>0</v>
      </c>
      <c r="O112" s="18">
        <v>0</v>
      </c>
      <c r="P112" s="18">
        <v>0</v>
      </c>
      <c r="Q112" s="18">
        <v>0</v>
      </c>
      <c r="R112" s="18">
        <v>0</v>
      </c>
      <c r="S112" s="18">
        <v>0</v>
      </c>
      <c r="T112" s="18">
        <v>0</v>
      </c>
      <c r="U112" s="18">
        <v>50</v>
      </c>
      <c r="V112" s="18">
        <v>0</v>
      </c>
      <c r="W112" s="18">
        <v>0</v>
      </c>
      <c r="X112" s="18">
        <v>0</v>
      </c>
      <c r="Y112" s="18">
        <v>0</v>
      </c>
      <c r="Z112" s="18">
        <v>0</v>
      </c>
      <c r="AA112" s="18">
        <v>0</v>
      </c>
      <c r="AB112" s="18">
        <v>0</v>
      </c>
      <c r="AC112" s="18">
        <v>0</v>
      </c>
      <c r="AD112" s="18">
        <v>0</v>
      </c>
      <c r="AE112" s="18">
        <v>0</v>
      </c>
      <c r="AF112" s="18">
        <v>0</v>
      </c>
      <c r="AG112" s="18">
        <v>0</v>
      </c>
      <c r="AH112" s="18">
        <v>0</v>
      </c>
    </row>
    <row r="113" spans="1:34" ht="60" x14ac:dyDescent="0.25">
      <c r="A113" s="152" t="s">
        <v>279</v>
      </c>
      <c r="B113" s="158">
        <v>41</v>
      </c>
      <c r="C113" s="76">
        <v>110</v>
      </c>
      <c r="D113" s="106" t="s">
        <v>390</v>
      </c>
      <c r="E113" s="78" t="s">
        <v>246</v>
      </c>
      <c r="F113" s="104" t="s">
        <v>60</v>
      </c>
      <c r="G113" s="104" t="s">
        <v>124</v>
      </c>
      <c r="H113" s="104" t="s">
        <v>51</v>
      </c>
      <c r="I113" s="80">
        <v>19</v>
      </c>
      <c r="J113" s="124"/>
      <c r="K113" s="41">
        <f t="shared" si="2"/>
        <v>0</v>
      </c>
      <c r="L113" s="42" t="str">
        <f t="shared" si="3"/>
        <v>OK</v>
      </c>
      <c r="M113" s="18">
        <v>0</v>
      </c>
      <c r="N113" s="18">
        <v>0</v>
      </c>
      <c r="O113" s="18">
        <v>0</v>
      </c>
      <c r="P113" s="18">
        <v>0</v>
      </c>
      <c r="Q113" s="18">
        <v>0</v>
      </c>
      <c r="R113" s="18">
        <v>0</v>
      </c>
      <c r="S113" s="18">
        <v>0</v>
      </c>
      <c r="T113" s="18">
        <v>0</v>
      </c>
      <c r="U113" s="18">
        <v>0</v>
      </c>
      <c r="V113" s="18">
        <v>0</v>
      </c>
      <c r="W113" s="18">
        <v>0</v>
      </c>
      <c r="X113" s="18">
        <v>0</v>
      </c>
      <c r="Y113" s="18">
        <v>0</v>
      </c>
      <c r="Z113" s="18">
        <v>0</v>
      </c>
      <c r="AA113" s="18">
        <v>0</v>
      </c>
      <c r="AB113" s="18">
        <v>0</v>
      </c>
      <c r="AC113" s="18">
        <v>0</v>
      </c>
      <c r="AD113" s="18">
        <v>0</v>
      </c>
      <c r="AE113" s="18">
        <v>0</v>
      </c>
      <c r="AF113" s="18">
        <v>0</v>
      </c>
      <c r="AG113" s="18">
        <v>0</v>
      </c>
      <c r="AH113" s="18">
        <v>0</v>
      </c>
    </row>
    <row r="114" spans="1:34" ht="45" x14ac:dyDescent="0.25">
      <c r="A114" s="152"/>
      <c r="B114" s="159"/>
      <c r="C114" s="103">
        <v>111</v>
      </c>
      <c r="D114" s="106" t="s">
        <v>391</v>
      </c>
      <c r="E114" s="78" t="s">
        <v>247</v>
      </c>
      <c r="F114" s="104" t="s">
        <v>60</v>
      </c>
      <c r="G114" s="104" t="s">
        <v>124</v>
      </c>
      <c r="H114" s="104" t="s">
        <v>51</v>
      </c>
      <c r="I114" s="80">
        <v>18.72</v>
      </c>
      <c r="J114" s="124"/>
      <c r="K114" s="41">
        <f t="shared" si="2"/>
        <v>0</v>
      </c>
      <c r="L114" s="42" t="str">
        <f t="shared" si="3"/>
        <v>OK</v>
      </c>
      <c r="M114" s="18">
        <v>0</v>
      </c>
      <c r="N114" s="18">
        <v>0</v>
      </c>
      <c r="O114" s="18">
        <v>0</v>
      </c>
      <c r="P114" s="18">
        <v>0</v>
      </c>
      <c r="Q114" s="18">
        <v>0</v>
      </c>
      <c r="R114" s="18">
        <v>0</v>
      </c>
      <c r="S114" s="18">
        <v>0</v>
      </c>
      <c r="T114" s="18">
        <v>0</v>
      </c>
      <c r="U114" s="18">
        <v>0</v>
      </c>
      <c r="V114" s="18">
        <v>0</v>
      </c>
      <c r="W114" s="18">
        <v>0</v>
      </c>
      <c r="X114" s="18">
        <v>0</v>
      </c>
      <c r="Y114" s="18">
        <v>0</v>
      </c>
      <c r="Z114" s="18">
        <v>0</v>
      </c>
      <c r="AA114" s="18">
        <v>0</v>
      </c>
      <c r="AB114" s="18">
        <v>0</v>
      </c>
      <c r="AC114" s="18">
        <v>0</v>
      </c>
      <c r="AD114" s="18">
        <v>0</v>
      </c>
      <c r="AE114" s="18">
        <v>0</v>
      </c>
      <c r="AF114" s="18">
        <v>0</v>
      </c>
      <c r="AG114" s="18">
        <v>0</v>
      </c>
      <c r="AH114" s="18">
        <v>0</v>
      </c>
    </row>
    <row r="115" spans="1:34" ht="30" x14ac:dyDescent="0.25">
      <c r="A115" s="152"/>
      <c r="B115" s="159"/>
      <c r="C115" s="76">
        <v>112</v>
      </c>
      <c r="D115" s="106" t="s">
        <v>392</v>
      </c>
      <c r="E115" s="78" t="s">
        <v>248</v>
      </c>
      <c r="F115" s="104" t="s">
        <v>60</v>
      </c>
      <c r="G115" s="104" t="s">
        <v>125</v>
      </c>
      <c r="H115" s="104" t="s">
        <v>110</v>
      </c>
      <c r="I115" s="80">
        <v>19</v>
      </c>
      <c r="J115" s="124">
        <v>20</v>
      </c>
      <c r="K115" s="41">
        <f t="shared" si="2"/>
        <v>0</v>
      </c>
      <c r="L115" s="42" t="str">
        <f t="shared" si="3"/>
        <v>OK</v>
      </c>
      <c r="M115" s="18">
        <v>0</v>
      </c>
      <c r="N115" s="18">
        <v>0</v>
      </c>
      <c r="O115" s="18">
        <v>0</v>
      </c>
      <c r="P115" s="18">
        <v>0</v>
      </c>
      <c r="Q115" s="18">
        <v>0</v>
      </c>
      <c r="R115" s="18">
        <v>0</v>
      </c>
      <c r="S115" s="18">
        <v>0</v>
      </c>
      <c r="T115" s="18">
        <v>20</v>
      </c>
      <c r="U115" s="18">
        <v>0</v>
      </c>
      <c r="V115" s="18">
        <v>0</v>
      </c>
      <c r="W115" s="18">
        <v>0</v>
      </c>
      <c r="X115" s="18">
        <v>0</v>
      </c>
      <c r="Y115" s="18">
        <v>0</v>
      </c>
      <c r="Z115" s="18">
        <v>0</v>
      </c>
      <c r="AA115" s="18">
        <v>0</v>
      </c>
      <c r="AB115" s="18">
        <v>0</v>
      </c>
      <c r="AC115" s="18">
        <v>0</v>
      </c>
      <c r="AD115" s="18">
        <v>0</v>
      </c>
      <c r="AE115" s="18">
        <v>0</v>
      </c>
      <c r="AF115" s="18">
        <v>0</v>
      </c>
      <c r="AG115" s="18">
        <v>0</v>
      </c>
      <c r="AH115" s="18">
        <v>0</v>
      </c>
    </row>
    <row r="116" spans="1:34" ht="30" x14ac:dyDescent="0.25">
      <c r="A116" s="152"/>
      <c r="B116" s="159"/>
      <c r="C116" s="107">
        <v>113</v>
      </c>
      <c r="D116" s="108" t="s">
        <v>393</v>
      </c>
      <c r="E116" s="109" t="s">
        <v>249</v>
      </c>
      <c r="F116" s="110" t="s">
        <v>60</v>
      </c>
      <c r="G116" s="110" t="s">
        <v>125</v>
      </c>
      <c r="H116" s="110" t="s">
        <v>51</v>
      </c>
      <c r="I116" s="111">
        <v>19</v>
      </c>
      <c r="J116" s="124">
        <v>20</v>
      </c>
      <c r="K116" s="51">
        <f t="shared" si="2"/>
        <v>0</v>
      </c>
      <c r="L116" s="52" t="str">
        <f t="shared" si="3"/>
        <v>OK</v>
      </c>
      <c r="M116" s="18">
        <v>0</v>
      </c>
      <c r="N116" s="18">
        <v>0</v>
      </c>
      <c r="O116" s="18">
        <v>0</v>
      </c>
      <c r="P116" s="18">
        <v>0</v>
      </c>
      <c r="Q116" s="18">
        <v>0</v>
      </c>
      <c r="R116" s="18">
        <v>0</v>
      </c>
      <c r="S116" s="18">
        <v>0</v>
      </c>
      <c r="T116" s="18">
        <v>20</v>
      </c>
      <c r="U116" s="18">
        <v>0</v>
      </c>
      <c r="V116" s="18">
        <v>0</v>
      </c>
      <c r="W116" s="18">
        <v>0</v>
      </c>
      <c r="X116" s="18">
        <v>0</v>
      </c>
      <c r="Y116" s="18">
        <v>0</v>
      </c>
      <c r="Z116" s="18">
        <v>0</v>
      </c>
      <c r="AA116" s="18">
        <v>0</v>
      </c>
      <c r="AB116" s="18">
        <v>0</v>
      </c>
      <c r="AC116" s="18">
        <v>0</v>
      </c>
      <c r="AD116" s="18">
        <v>0</v>
      </c>
      <c r="AE116" s="18">
        <v>0</v>
      </c>
      <c r="AF116" s="18">
        <v>0</v>
      </c>
      <c r="AG116" s="18">
        <v>0</v>
      </c>
      <c r="AH116" s="18">
        <v>0</v>
      </c>
    </row>
    <row r="117" spans="1:34" ht="75" x14ac:dyDescent="0.25">
      <c r="A117" s="112" t="s">
        <v>283</v>
      </c>
      <c r="B117" s="87">
        <v>42</v>
      </c>
      <c r="C117" s="87">
        <v>114</v>
      </c>
      <c r="D117" s="98" t="s">
        <v>394</v>
      </c>
      <c r="E117" s="84" t="s">
        <v>250</v>
      </c>
      <c r="F117" s="97" t="s">
        <v>60</v>
      </c>
      <c r="G117" s="97" t="s">
        <v>100</v>
      </c>
      <c r="H117" s="97" t="s">
        <v>51</v>
      </c>
      <c r="I117" s="86">
        <v>134.63</v>
      </c>
      <c r="J117" s="124"/>
      <c r="K117" s="41">
        <f t="shared" si="2"/>
        <v>0</v>
      </c>
      <c r="L117" s="42" t="str">
        <f t="shared" si="3"/>
        <v>OK</v>
      </c>
      <c r="M117" s="18">
        <v>0</v>
      </c>
      <c r="N117" s="18">
        <v>0</v>
      </c>
      <c r="O117" s="18">
        <v>0</v>
      </c>
      <c r="P117" s="18">
        <v>0</v>
      </c>
      <c r="Q117" s="18">
        <v>0</v>
      </c>
      <c r="R117" s="18">
        <v>0</v>
      </c>
      <c r="S117" s="18">
        <v>0</v>
      </c>
      <c r="T117" s="18">
        <v>0</v>
      </c>
      <c r="U117" s="18">
        <v>0</v>
      </c>
      <c r="V117" s="18">
        <v>0</v>
      </c>
      <c r="W117" s="18">
        <v>0</v>
      </c>
      <c r="X117" s="18">
        <v>0</v>
      </c>
      <c r="Y117" s="18">
        <v>0</v>
      </c>
      <c r="Z117" s="18">
        <v>0</v>
      </c>
      <c r="AA117" s="18">
        <v>0</v>
      </c>
      <c r="AB117" s="18">
        <v>0</v>
      </c>
      <c r="AC117" s="18">
        <v>0</v>
      </c>
      <c r="AD117" s="18">
        <v>0</v>
      </c>
      <c r="AE117" s="18">
        <v>0</v>
      </c>
      <c r="AF117" s="18">
        <v>0</v>
      </c>
      <c r="AG117" s="18">
        <v>0</v>
      </c>
      <c r="AH117" s="18">
        <v>0</v>
      </c>
    </row>
    <row r="118" spans="1:34" ht="39.950000000000003" customHeight="1" x14ac:dyDescent="0.25">
      <c r="A118" s="152" t="s">
        <v>287</v>
      </c>
      <c r="B118" s="158">
        <v>43</v>
      </c>
      <c r="C118" s="76">
        <v>115</v>
      </c>
      <c r="D118" s="113" t="s">
        <v>395</v>
      </c>
      <c r="E118" s="55"/>
      <c r="F118" s="161" t="s">
        <v>286</v>
      </c>
      <c r="G118" s="162"/>
      <c r="H118" s="162"/>
      <c r="I118" s="163"/>
      <c r="J118" s="124"/>
      <c r="K118" s="41">
        <f t="shared" si="2"/>
        <v>0</v>
      </c>
      <c r="L118" s="42" t="str">
        <f t="shared" si="3"/>
        <v>OK</v>
      </c>
      <c r="M118" s="18">
        <v>0</v>
      </c>
      <c r="N118" s="18">
        <v>0</v>
      </c>
      <c r="O118" s="18">
        <v>0</v>
      </c>
      <c r="P118" s="18">
        <v>0</v>
      </c>
      <c r="Q118" s="18">
        <v>0</v>
      </c>
      <c r="R118" s="18">
        <v>0</v>
      </c>
      <c r="S118" s="18">
        <v>0</v>
      </c>
      <c r="T118" s="18">
        <v>0</v>
      </c>
      <c r="U118" s="18">
        <v>0</v>
      </c>
      <c r="V118" s="18">
        <v>0</v>
      </c>
      <c r="W118" s="18">
        <v>0</v>
      </c>
      <c r="X118" s="18">
        <v>0</v>
      </c>
      <c r="Y118" s="18">
        <v>0</v>
      </c>
      <c r="Z118" s="18">
        <v>0</v>
      </c>
      <c r="AA118" s="18">
        <v>0</v>
      </c>
      <c r="AB118" s="18">
        <v>0</v>
      </c>
      <c r="AC118" s="18">
        <v>0</v>
      </c>
      <c r="AD118" s="18">
        <v>0</v>
      </c>
      <c r="AE118" s="18">
        <v>0</v>
      </c>
      <c r="AF118" s="18">
        <v>0</v>
      </c>
      <c r="AG118" s="18">
        <v>0</v>
      </c>
      <c r="AH118" s="18">
        <v>0</v>
      </c>
    </row>
    <row r="119" spans="1:34" ht="39.950000000000003" customHeight="1" x14ac:dyDescent="0.25">
      <c r="A119" s="152"/>
      <c r="B119" s="159"/>
      <c r="C119" s="76">
        <v>116</v>
      </c>
      <c r="D119" s="113" t="s">
        <v>396</v>
      </c>
      <c r="E119" s="90"/>
      <c r="F119" s="164"/>
      <c r="G119" s="165"/>
      <c r="H119" s="165"/>
      <c r="I119" s="166"/>
      <c r="J119" s="124"/>
      <c r="K119" s="41">
        <f t="shared" si="2"/>
        <v>0</v>
      </c>
      <c r="L119" s="42" t="str">
        <f t="shared" si="3"/>
        <v>OK</v>
      </c>
      <c r="M119" s="18">
        <v>0</v>
      </c>
      <c r="N119" s="18">
        <v>0</v>
      </c>
      <c r="O119" s="18">
        <v>0</v>
      </c>
      <c r="P119" s="18">
        <v>0</v>
      </c>
      <c r="Q119" s="18">
        <v>0</v>
      </c>
      <c r="R119" s="18">
        <v>0</v>
      </c>
      <c r="S119" s="18">
        <v>0</v>
      </c>
      <c r="T119" s="18">
        <v>0</v>
      </c>
      <c r="U119" s="18">
        <v>0</v>
      </c>
      <c r="V119" s="18">
        <v>0</v>
      </c>
      <c r="W119" s="18">
        <v>0</v>
      </c>
      <c r="X119" s="18">
        <v>0</v>
      </c>
      <c r="Y119" s="18">
        <v>0</v>
      </c>
      <c r="Z119" s="18">
        <v>0</v>
      </c>
      <c r="AA119" s="18">
        <v>0</v>
      </c>
      <c r="AB119" s="18">
        <v>0</v>
      </c>
      <c r="AC119" s="18">
        <v>0</v>
      </c>
      <c r="AD119" s="18">
        <v>0</v>
      </c>
      <c r="AE119" s="18">
        <v>0</v>
      </c>
      <c r="AF119" s="18">
        <v>0</v>
      </c>
      <c r="AG119" s="18">
        <v>0</v>
      </c>
      <c r="AH119" s="18">
        <v>0</v>
      </c>
    </row>
    <row r="120" spans="1:34" ht="39.950000000000003" customHeight="1" x14ac:dyDescent="0.25">
      <c r="A120" s="152"/>
      <c r="B120" s="159"/>
      <c r="C120" s="103">
        <v>117</v>
      </c>
      <c r="D120" s="113" t="s">
        <v>397</v>
      </c>
      <c r="E120" s="90"/>
      <c r="F120" s="164"/>
      <c r="G120" s="165"/>
      <c r="H120" s="165"/>
      <c r="I120" s="166"/>
      <c r="J120" s="124"/>
      <c r="K120" s="41">
        <f t="shared" ref="K120:K121" si="4">J120-(SUM(M120:AH120))</f>
        <v>0</v>
      </c>
      <c r="L120" s="42" t="str">
        <f t="shared" si="3"/>
        <v>OK</v>
      </c>
      <c r="M120" s="18">
        <v>0</v>
      </c>
      <c r="N120" s="18">
        <v>0</v>
      </c>
      <c r="O120" s="18">
        <v>0</v>
      </c>
      <c r="P120" s="18">
        <v>0</v>
      </c>
      <c r="Q120" s="18">
        <v>0</v>
      </c>
      <c r="R120" s="18">
        <v>0</v>
      </c>
      <c r="S120" s="18">
        <v>0</v>
      </c>
      <c r="T120" s="18">
        <v>0</v>
      </c>
      <c r="U120" s="18">
        <v>0</v>
      </c>
      <c r="V120" s="18">
        <v>0</v>
      </c>
      <c r="W120" s="18">
        <v>0</v>
      </c>
      <c r="X120" s="18">
        <v>0</v>
      </c>
      <c r="Y120" s="18">
        <v>0</v>
      </c>
      <c r="Z120" s="18">
        <v>0</v>
      </c>
      <c r="AA120" s="18">
        <v>0</v>
      </c>
      <c r="AB120" s="18">
        <v>0</v>
      </c>
      <c r="AC120" s="18">
        <v>0</v>
      </c>
      <c r="AD120" s="18">
        <v>0</v>
      </c>
      <c r="AE120" s="18">
        <v>0</v>
      </c>
      <c r="AF120" s="18">
        <v>0</v>
      </c>
      <c r="AG120" s="18">
        <v>0</v>
      </c>
      <c r="AH120" s="18">
        <v>0</v>
      </c>
    </row>
    <row r="121" spans="1:34" ht="39.950000000000003" customHeight="1" x14ac:dyDescent="0.25">
      <c r="A121" s="152"/>
      <c r="B121" s="160"/>
      <c r="C121" s="76">
        <v>118</v>
      </c>
      <c r="D121" s="113" t="s">
        <v>398</v>
      </c>
      <c r="E121" s="90"/>
      <c r="F121" s="167"/>
      <c r="G121" s="168"/>
      <c r="H121" s="168"/>
      <c r="I121" s="169"/>
      <c r="J121" s="124"/>
      <c r="K121" s="41">
        <f t="shared" si="4"/>
        <v>0</v>
      </c>
      <c r="L121" s="42" t="str">
        <f t="shared" si="3"/>
        <v>OK</v>
      </c>
      <c r="M121" s="18">
        <v>0</v>
      </c>
      <c r="N121" s="18">
        <v>0</v>
      </c>
      <c r="O121" s="18">
        <v>0</v>
      </c>
      <c r="P121" s="18">
        <v>0</v>
      </c>
      <c r="Q121" s="18">
        <v>0</v>
      </c>
      <c r="R121" s="18">
        <v>0</v>
      </c>
      <c r="S121" s="18">
        <v>0</v>
      </c>
      <c r="T121" s="18">
        <v>0</v>
      </c>
      <c r="U121" s="18">
        <v>0</v>
      </c>
      <c r="V121" s="18">
        <v>0</v>
      </c>
      <c r="W121" s="18">
        <v>0</v>
      </c>
      <c r="X121" s="18">
        <v>0</v>
      </c>
      <c r="Y121" s="18">
        <v>0</v>
      </c>
      <c r="Z121" s="18">
        <v>0</v>
      </c>
      <c r="AA121" s="18">
        <v>0</v>
      </c>
      <c r="AB121" s="18">
        <v>0</v>
      </c>
      <c r="AC121" s="18">
        <v>0</v>
      </c>
      <c r="AD121" s="18">
        <v>0</v>
      </c>
      <c r="AE121" s="18">
        <v>0</v>
      </c>
      <c r="AF121" s="18">
        <v>0</v>
      </c>
      <c r="AG121" s="18">
        <v>0</v>
      </c>
      <c r="AH121" s="18">
        <v>0</v>
      </c>
    </row>
    <row r="122" spans="1:34" ht="45" x14ac:dyDescent="0.25">
      <c r="A122" s="69" t="s">
        <v>279</v>
      </c>
      <c r="B122" s="82">
        <v>44</v>
      </c>
      <c r="C122" s="82">
        <v>119</v>
      </c>
      <c r="D122" s="115" t="s">
        <v>399</v>
      </c>
      <c r="E122" s="116" t="s">
        <v>251</v>
      </c>
      <c r="F122" s="117" t="s">
        <v>60</v>
      </c>
      <c r="G122" s="117" t="s">
        <v>126</v>
      </c>
      <c r="H122" s="117" t="s">
        <v>127</v>
      </c>
      <c r="I122" s="118">
        <v>85</v>
      </c>
      <c r="J122" s="124"/>
      <c r="K122" s="53">
        <f>J122-(SUM(M122:AH122))</f>
        <v>0</v>
      </c>
      <c r="L122" s="54" t="str">
        <f>IF(K122&lt;0,"ATENÇÃO","OK")</f>
        <v>OK</v>
      </c>
      <c r="M122" s="18">
        <v>0</v>
      </c>
      <c r="N122" s="18">
        <v>0</v>
      </c>
      <c r="O122" s="18">
        <v>0</v>
      </c>
      <c r="P122" s="18">
        <v>0</v>
      </c>
      <c r="Q122" s="18">
        <v>0</v>
      </c>
      <c r="R122" s="18">
        <v>0</v>
      </c>
      <c r="S122" s="18">
        <v>0</v>
      </c>
      <c r="T122" s="18">
        <v>0</v>
      </c>
      <c r="U122" s="18">
        <v>0</v>
      </c>
      <c r="V122" s="18">
        <v>0</v>
      </c>
      <c r="W122" s="18">
        <v>0</v>
      </c>
      <c r="X122" s="18">
        <v>0</v>
      </c>
      <c r="Y122" s="18">
        <v>0</v>
      </c>
      <c r="Z122" s="18">
        <v>0</v>
      </c>
      <c r="AA122" s="18">
        <v>0</v>
      </c>
      <c r="AB122" s="18">
        <v>0</v>
      </c>
      <c r="AC122" s="18">
        <v>0</v>
      </c>
      <c r="AD122" s="18">
        <v>0</v>
      </c>
      <c r="AE122" s="18">
        <v>0</v>
      </c>
      <c r="AF122" s="18">
        <v>0</v>
      </c>
      <c r="AG122" s="18">
        <v>0</v>
      </c>
      <c r="AH122" s="18">
        <v>0</v>
      </c>
    </row>
    <row r="123" spans="1:34" ht="75" x14ac:dyDescent="0.25">
      <c r="A123" s="152" t="s">
        <v>276</v>
      </c>
      <c r="B123" s="158">
        <v>45</v>
      </c>
      <c r="C123" s="76">
        <v>120</v>
      </c>
      <c r="D123" s="77" t="s">
        <v>400</v>
      </c>
      <c r="E123" s="78" t="s">
        <v>252</v>
      </c>
      <c r="F123" s="79" t="s">
        <v>30</v>
      </c>
      <c r="G123" s="79" t="s">
        <v>128</v>
      </c>
      <c r="H123" s="79" t="s">
        <v>50</v>
      </c>
      <c r="I123" s="80">
        <v>4.2</v>
      </c>
      <c r="J123" s="124">
        <v>1</v>
      </c>
      <c r="K123" s="41">
        <f t="shared" si="2"/>
        <v>1</v>
      </c>
      <c r="L123" s="42" t="str">
        <f t="shared" si="3"/>
        <v>OK</v>
      </c>
      <c r="M123" s="18">
        <v>0</v>
      </c>
      <c r="N123" s="18">
        <v>0</v>
      </c>
      <c r="O123" s="18">
        <v>0</v>
      </c>
      <c r="P123" s="18">
        <v>0</v>
      </c>
      <c r="Q123" s="18">
        <v>0</v>
      </c>
      <c r="R123" s="18">
        <v>0</v>
      </c>
      <c r="S123" s="18">
        <v>0</v>
      </c>
      <c r="T123" s="18">
        <v>0</v>
      </c>
      <c r="U123" s="18">
        <v>0</v>
      </c>
      <c r="V123" s="18">
        <v>0</v>
      </c>
      <c r="W123" s="18">
        <v>0</v>
      </c>
      <c r="X123" s="18">
        <v>0</v>
      </c>
      <c r="Y123" s="18">
        <v>0</v>
      </c>
      <c r="Z123" s="18">
        <v>0</v>
      </c>
      <c r="AA123" s="18">
        <v>0</v>
      </c>
      <c r="AB123" s="18">
        <v>0</v>
      </c>
      <c r="AC123" s="18">
        <v>0</v>
      </c>
      <c r="AD123" s="18">
        <v>0</v>
      </c>
      <c r="AE123" s="18">
        <v>0</v>
      </c>
      <c r="AF123" s="18">
        <v>0</v>
      </c>
      <c r="AG123" s="18">
        <v>0</v>
      </c>
      <c r="AH123" s="18">
        <v>0</v>
      </c>
    </row>
    <row r="124" spans="1:34" ht="75" x14ac:dyDescent="0.25">
      <c r="A124" s="152"/>
      <c r="B124" s="159"/>
      <c r="C124" s="76">
        <v>121</v>
      </c>
      <c r="D124" s="77" t="s">
        <v>401</v>
      </c>
      <c r="E124" s="78" t="s">
        <v>253</v>
      </c>
      <c r="F124" s="79" t="s">
        <v>30</v>
      </c>
      <c r="G124" s="79" t="s">
        <v>128</v>
      </c>
      <c r="H124" s="79" t="s">
        <v>50</v>
      </c>
      <c r="I124" s="80">
        <v>5.8</v>
      </c>
      <c r="J124" s="124">
        <v>20</v>
      </c>
      <c r="K124" s="41">
        <f t="shared" si="2"/>
        <v>0</v>
      </c>
      <c r="L124" s="42" t="str">
        <f t="shared" si="3"/>
        <v>OK</v>
      </c>
      <c r="M124" s="18">
        <v>0</v>
      </c>
      <c r="N124" s="18">
        <v>0</v>
      </c>
      <c r="O124" s="18">
        <v>0</v>
      </c>
      <c r="P124" s="18">
        <v>0</v>
      </c>
      <c r="Q124" s="18">
        <v>20</v>
      </c>
      <c r="R124" s="18">
        <v>0</v>
      </c>
      <c r="S124" s="18">
        <v>0</v>
      </c>
      <c r="T124" s="18">
        <v>0</v>
      </c>
      <c r="U124" s="18">
        <v>0</v>
      </c>
      <c r="V124" s="18">
        <v>0</v>
      </c>
      <c r="W124" s="18">
        <v>0</v>
      </c>
      <c r="X124" s="18">
        <v>0</v>
      </c>
      <c r="Y124" s="18">
        <v>0</v>
      </c>
      <c r="Z124" s="18">
        <v>0</v>
      </c>
      <c r="AA124" s="18">
        <v>0</v>
      </c>
      <c r="AB124" s="18">
        <v>0</v>
      </c>
      <c r="AC124" s="18">
        <v>0</v>
      </c>
      <c r="AD124" s="18">
        <v>0</v>
      </c>
      <c r="AE124" s="18">
        <v>0</v>
      </c>
      <c r="AF124" s="18">
        <v>0</v>
      </c>
      <c r="AG124" s="18">
        <v>0</v>
      </c>
      <c r="AH124" s="18">
        <v>0</v>
      </c>
    </row>
    <row r="125" spans="1:34" ht="60" x14ac:dyDescent="0.25">
      <c r="A125" s="152"/>
      <c r="B125" s="159"/>
      <c r="C125" s="103">
        <v>122</v>
      </c>
      <c r="D125" s="77" t="s">
        <v>402</v>
      </c>
      <c r="E125" s="78" t="s">
        <v>254</v>
      </c>
      <c r="F125" s="79" t="s">
        <v>30</v>
      </c>
      <c r="G125" s="79" t="s">
        <v>48</v>
      </c>
      <c r="H125" s="79" t="s">
        <v>50</v>
      </c>
      <c r="I125" s="80">
        <v>5.6</v>
      </c>
      <c r="J125" s="124"/>
      <c r="K125" s="41">
        <f t="shared" si="2"/>
        <v>0</v>
      </c>
      <c r="L125" s="42" t="str">
        <f t="shared" si="3"/>
        <v>OK</v>
      </c>
      <c r="M125" s="18">
        <v>0</v>
      </c>
      <c r="N125" s="18">
        <v>0</v>
      </c>
      <c r="O125" s="18">
        <v>0</v>
      </c>
      <c r="P125" s="18">
        <v>0</v>
      </c>
      <c r="Q125" s="18">
        <v>0</v>
      </c>
      <c r="R125" s="18">
        <v>0</v>
      </c>
      <c r="S125" s="18">
        <v>0</v>
      </c>
      <c r="T125" s="18">
        <v>0</v>
      </c>
      <c r="U125" s="18">
        <v>0</v>
      </c>
      <c r="V125" s="18">
        <v>0</v>
      </c>
      <c r="W125" s="18">
        <v>0</v>
      </c>
      <c r="X125" s="18">
        <v>0</v>
      </c>
      <c r="Y125" s="18">
        <v>0</v>
      </c>
      <c r="Z125" s="18">
        <v>0</v>
      </c>
      <c r="AA125" s="18">
        <v>0</v>
      </c>
      <c r="AB125" s="18">
        <v>0</v>
      </c>
      <c r="AC125" s="18">
        <v>0</v>
      </c>
      <c r="AD125" s="18">
        <v>0</v>
      </c>
      <c r="AE125" s="18">
        <v>0</v>
      </c>
      <c r="AF125" s="18">
        <v>0</v>
      </c>
      <c r="AG125" s="18">
        <v>0</v>
      </c>
      <c r="AH125" s="18">
        <v>0</v>
      </c>
    </row>
    <row r="126" spans="1:34" ht="45" x14ac:dyDescent="0.25">
      <c r="A126" s="152"/>
      <c r="B126" s="159"/>
      <c r="C126" s="76">
        <v>123</v>
      </c>
      <c r="D126" s="106" t="s">
        <v>403</v>
      </c>
      <c r="E126" s="78" t="s">
        <v>255</v>
      </c>
      <c r="F126" s="104" t="s">
        <v>60</v>
      </c>
      <c r="G126" s="104" t="s">
        <v>129</v>
      </c>
      <c r="H126" s="104" t="s">
        <v>50</v>
      </c>
      <c r="I126" s="80">
        <v>30.24</v>
      </c>
      <c r="J126" s="124"/>
      <c r="K126" s="41">
        <f t="shared" si="2"/>
        <v>0</v>
      </c>
      <c r="L126" s="42" t="str">
        <f t="shared" si="3"/>
        <v>OK</v>
      </c>
      <c r="M126" s="18">
        <v>0</v>
      </c>
      <c r="N126" s="18">
        <v>0</v>
      </c>
      <c r="O126" s="18">
        <v>0</v>
      </c>
      <c r="P126" s="18">
        <v>0</v>
      </c>
      <c r="Q126" s="18">
        <v>0</v>
      </c>
      <c r="R126" s="18">
        <v>0</v>
      </c>
      <c r="S126" s="18">
        <v>0</v>
      </c>
      <c r="T126" s="18">
        <v>0</v>
      </c>
      <c r="U126" s="18">
        <v>0</v>
      </c>
      <c r="V126" s="18">
        <v>0</v>
      </c>
      <c r="W126" s="18">
        <v>0</v>
      </c>
      <c r="X126" s="18">
        <v>0</v>
      </c>
      <c r="Y126" s="18">
        <v>0</v>
      </c>
      <c r="Z126" s="18">
        <v>0</v>
      </c>
      <c r="AA126" s="18">
        <v>0</v>
      </c>
      <c r="AB126" s="18">
        <v>0</v>
      </c>
      <c r="AC126" s="18">
        <v>0</v>
      </c>
      <c r="AD126" s="18">
        <v>0</v>
      </c>
      <c r="AE126" s="18">
        <v>0</v>
      </c>
      <c r="AF126" s="18">
        <v>0</v>
      </c>
      <c r="AG126" s="18">
        <v>0</v>
      </c>
      <c r="AH126" s="18">
        <v>0</v>
      </c>
    </row>
    <row r="127" spans="1:34" ht="60" x14ac:dyDescent="0.25">
      <c r="A127" s="152"/>
      <c r="B127" s="159"/>
      <c r="C127" s="103">
        <v>124</v>
      </c>
      <c r="D127" s="77" t="s">
        <v>404</v>
      </c>
      <c r="E127" s="78" t="s">
        <v>256</v>
      </c>
      <c r="F127" s="104" t="s">
        <v>60</v>
      </c>
      <c r="G127" s="104" t="s">
        <v>130</v>
      </c>
      <c r="H127" s="104" t="s">
        <v>70</v>
      </c>
      <c r="I127" s="80">
        <v>4.05</v>
      </c>
      <c r="J127" s="124"/>
      <c r="K127" s="41">
        <f t="shared" si="2"/>
        <v>0</v>
      </c>
      <c r="L127" s="42" t="str">
        <f t="shared" si="3"/>
        <v>OK</v>
      </c>
      <c r="M127" s="18">
        <v>0</v>
      </c>
      <c r="N127" s="18">
        <v>0</v>
      </c>
      <c r="O127" s="18">
        <v>0</v>
      </c>
      <c r="P127" s="18">
        <v>0</v>
      </c>
      <c r="Q127" s="18">
        <v>0</v>
      </c>
      <c r="R127" s="18">
        <v>0</v>
      </c>
      <c r="S127" s="18">
        <v>0</v>
      </c>
      <c r="T127" s="18">
        <v>0</v>
      </c>
      <c r="U127" s="18">
        <v>0</v>
      </c>
      <c r="V127" s="18">
        <v>0</v>
      </c>
      <c r="W127" s="18">
        <v>0</v>
      </c>
      <c r="X127" s="18">
        <v>0</v>
      </c>
      <c r="Y127" s="18">
        <v>0</v>
      </c>
      <c r="Z127" s="18">
        <v>0</v>
      </c>
      <c r="AA127" s="18">
        <v>0</v>
      </c>
      <c r="AB127" s="18">
        <v>0</v>
      </c>
      <c r="AC127" s="18">
        <v>0</v>
      </c>
      <c r="AD127" s="18">
        <v>0</v>
      </c>
      <c r="AE127" s="18">
        <v>0</v>
      </c>
      <c r="AF127" s="18">
        <v>0</v>
      </c>
      <c r="AG127" s="18">
        <v>0</v>
      </c>
      <c r="AH127" s="18">
        <v>0</v>
      </c>
    </row>
    <row r="128" spans="1:34" ht="30" x14ac:dyDescent="0.25">
      <c r="A128" s="152"/>
      <c r="B128" s="160"/>
      <c r="C128" s="76">
        <v>125</v>
      </c>
      <c r="D128" s="77" t="s">
        <v>405</v>
      </c>
      <c r="E128" s="78" t="s">
        <v>257</v>
      </c>
      <c r="F128" s="104" t="s">
        <v>30</v>
      </c>
      <c r="G128" s="104" t="s">
        <v>130</v>
      </c>
      <c r="H128" s="104" t="s">
        <v>50</v>
      </c>
      <c r="I128" s="80">
        <v>15.06</v>
      </c>
      <c r="J128" s="124"/>
      <c r="K128" s="41">
        <f t="shared" si="2"/>
        <v>0</v>
      </c>
      <c r="L128" s="42" t="str">
        <f t="shared" si="3"/>
        <v>OK</v>
      </c>
      <c r="M128" s="18">
        <v>0</v>
      </c>
      <c r="N128" s="18">
        <v>0</v>
      </c>
      <c r="O128" s="18">
        <v>0</v>
      </c>
      <c r="P128" s="18">
        <v>0</v>
      </c>
      <c r="Q128" s="18">
        <v>0</v>
      </c>
      <c r="R128" s="18">
        <v>0</v>
      </c>
      <c r="S128" s="18">
        <v>0</v>
      </c>
      <c r="T128" s="18">
        <v>0</v>
      </c>
      <c r="U128" s="18">
        <v>0</v>
      </c>
      <c r="V128" s="18">
        <v>0</v>
      </c>
      <c r="W128" s="18">
        <v>0</v>
      </c>
      <c r="X128" s="18">
        <v>0</v>
      </c>
      <c r="Y128" s="18">
        <v>0</v>
      </c>
      <c r="Z128" s="18">
        <v>0</v>
      </c>
      <c r="AA128" s="18">
        <v>0</v>
      </c>
      <c r="AB128" s="18">
        <v>0</v>
      </c>
      <c r="AC128" s="18">
        <v>0</v>
      </c>
      <c r="AD128" s="18">
        <v>0</v>
      </c>
      <c r="AE128" s="18">
        <v>0</v>
      </c>
      <c r="AF128" s="18">
        <v>0</v>
      </c>
      <c r="AG128" s="18">
        <v>0</v>
      </c>
      <c r="AH128" s="18">
        <v>0</v>
      </c>
    </row>
    <row r="129" spans="1:34" ht="75" x14ac:dyDescent="0.25">
      <c r="A129" s="153" t="s">
        <v>282</v>
      </c>
      <c r="B129" s="145">
        <v>46</v>
      </c>
      <c r="C129" s="82">
        <v>126</v>
      </c>
      <c r="D129" s="83" t="s">
        <v>406</v>
      </c>
      <c r="E129" s="84" t="s">
        <v>258</v>
      </c>
      <c r="F129" s="97" t="s">
        <v>60</v>
      </c>
      <c r="G129" s="97" t="s">
        <v>131</v>
      </c>
      <c r="H129" s="97" t="s">
        <v>70</v>
      </c>
      <c r="I129" s="86">
        <v>9.25</v>
      </c>
      <c r="J129" s="124">
        <v>10</v>
      </c>
      <c r="K129" s="41">
        <f t="shared" si="2"/>
        <v>8</v>
      </c>
      <c r="L129" s="42" t="str">
        <f t="shared" si="3"/>
        <v>OK</v>
      </c>
      <c r="M129" s="18">
        <v>0</v>
      </c>
      <c r="N129" s="18">
        <v>0</v>
      </c>
      <c r="O129" s="18">
        <v>0</v>
      </c>
      <c r="P129" s="18">
        <v>0</v>
      </c>
      <c r="Q129" s="18">
        <v>0</v>
      </c>
      <c r="R129" s="18">
        <v>0</v>
      </c>
      <c r="S129" s="18">
        <v>0</v>
      </c>
      <c r="T129" s="18">
        <v>0</v>
      </c>
      <c r="U129" s="18">
        <v>0</v>
      </c>
      <c r="V129" s="18">
        <v>0</v>
      </c>
      <c r="W129" s="18">
        <v>2</v>
      </c>
      <c r="X129" s="18">
        <v>0</v>
      </c>
      <c r="Y129" s="18">
        <v>0</v>
      </c>
      <c r="Z129" s="18">
        <v>0</v>
      </c>
      <c r="AA129" s="18">
        <v>0</v>
      </c>
      <c r="AB129" s="18">
        <v>0</v>
      </c>
      <c r="AC129" s="18">
        <v>0</v>
      </c>
      <c r="AD129" s="18">
        <v>0</v>
      </c>
      <c r="AE129" s="18">
        <v>0</v>
      </c>
      <c r="AF129" s="18">
        <v>0</v>
      </c>
      <c r="AG129" s="18">
        <v>0</v>
      </c>
      <c r="AH129" s="18">
        <v>0</v>
      </c>
    </row>
    <row r="130" spans="1:34" ht="75" x14ac:dyDescent="0.25">
      <c r="A130" s="153"/>
      <c r="B130" s="146"/>
      <c r="C130" s="87">
        <v>127</v>
      </c>
      <c r="D130" s="83" t="s">
        <v>407</v>
      </c>
      <c r="E130" s="84" t="s">
        <v>259</v>
      </c>
      <c r="F130" s="97" t="s">
        <v>60</v>
      </c>
      <c r="G130" s="97" t="s">
        <v>132</v>
      </c>
      <c r="H130" s="97" t="s">
        <v>70</v>
      </c>
      <c r="I130" s="86">
        <v>15.45</v>
      </c>
      <c r="J130" s="124">
        <v>50</v>
      </c>
      <c r="K130" s="41">
        <f t="shared" si="2"/>
        <v>0</v>
      </c>
      <c r="L130" s="42" t="str">
        <f t="shared" si="3"/>
        <v>OK</v>
      </c>
      <c r="M130" s="18">
        <v>0</v>
      </c>
      <c r="N130" s="18">
        <v>0</v>
      </c>
      <c r="O130" s="18">
        <v>0</v>
      </c>
      <c r="P130" s="18">
        <v>0</v>
      </c>
      <c r="Q130" s="18">
        <v>0</v>
      </c>
      <c r="R130" s="18">
        <v>0</v>
      </c>
      <c r="S130" s="18">
        <v>0</v>
      </c>
      <c r="T130" s="18">
        <v>0</v>
      </c>
      <c r="U130" s="18">
        <v>0</v>
      </c>
      <c r="V130" s="18">
        <v>0</v>
      </c>
      <c r="W130" s="18">
        <v>50</v>
      </c>
      <c r="X130" s="18">
        <v>0</v>
      </c>
      <c r="Y130" s="18">
        <v>0</v>
      </c>
      <c r="Z130" s="18">
        <v>0</v>
      </c>
      <c r="AA130" s="18">
        <v>0</v>
      </c>
      <c r="AB130" s="18">
        <v>0</v>
      </c>
      <c r="AC130" s="18">
        <v>0</v>
      </c>
      <c r="AD130" s="18">
        <v>0</v>
      </c>
      <c r="AE130" s="18">
        <v>0</v>
      </c>
      <c r="AF130" s="18">
        <v>0</v>
      </c>
      <c r="AG130" s="18">
        <v>0</v>
      </c>
      <c r="AH130" s="18">
        <v>0</v>
      </c>
    </row>
    <row r="131" spans="1:34" ht="135" x14ac:dyDescent="0.25">
      <c r="A131" s="153"/>
      <c r="B131" s="146"/>
      <c r="C131" s="87">
        <v>128</v>
      </c>
      <c r="D131" s="83" t="s">
        <v>408</v>
      </c>
      <c r="E131" s="84" t="s">
        <v>260</v>
      </c>
      <c r="F131" s="97" t="s">
        <v>64</v>
      </c>
      <c r="G131" s="97" t="s">
        <v>133</v>
      </c>
      <c r="H131" s="97" t="s">
        <v>70</v>
      </c>
      <c r="I131" s="86">
        <v>9.0500000000000007</v>
      </c>
      <c r="J131" s="124">
        <v>20</v>
      </c>
      <c r="K131" s="41">
        <f t="shared" si="2"/>
        <v>0</v>
      </c>
      <c r="L131" s="42" t="str">
        <f t="shared" si="3"/>
        <v>OK</v>
      </c>
      <c r="M131" s="18">
        <v>0</v>
      </c>
      <c r="N131" s="18">
        <v>0</v>
      </c>
      <c r="O131" s="18">
        <v>0</v>
      </c>
      <c r="P131" s="18">
        <v>0</v>
      </c>
      <c r="Q131" s="18">
        <v>0</v>
      </c>
      <c r="R131" s="18">
        <v>0</v>
      </c>
      <c r="S131" s="18">
        <v>0</v>
      </c>
      <c r="T131" s="18">
        <v>0</v>
      </c>
      <c r="U131" s="18">
        <v>0</v>
      </c>
      <c r="V131" s="18">
        <v>0</v>
      </c>
      <c r="W131" s="18">
        <v>20</v>
      </c>
      <c r="X131" s="18">
        <v>0</v>
      </c>
      <c r="Y131" s="18">
        <v>0</v>
      </c>
      <c r="Z131" s="18">
        <v>0</v>
      </c>
      <c r="AA131" s="18">
        <v>0</v>
      </c>
      <c r="AB131" s="18">
        <v>0</v>
      </c>
      <c r="AC131" s="18">
        <v>0</v>
      </c>
      <c r="AD131" s="18">
        <v>0</v>
      </c>
      <c r="AE131" s="18">
        <v>0</v>
      </c>
      <c r="AF131" s="18">
        <v>0</v>
      </c>
      <c r="AG131" s="18">
        <v>0</v>
      </c>
      <c r="AH131" s="18">
        <v>0</v>
      </c>
    </row>
    <row r="132" spans="1:34" ht="60" x14ac:dyDescent="0.25">
      <c r="A132" s="153"/>
      <c r="B132" s="146"/>
      <c r="C132" s="87">
        <v>129</v>
      </c>
      <c r="D132" s="83" t="s">
        <v>409</v>
      </c>
      <c r="E132" s="84" t="s">
        <v>261</v>
      </c>
      <c r="F132" s="97" t="s">
        <v>58</v>
      </c>
      <c r="G132" s="97" t="s">
        <v>81</v>
      </c>
      <c r="H132" s="97" t="s">
        <v>50</v>
      </c>
      <c r="I132" s="86">
        <v>2.42</v>
      </c>
      <c r="J132" s="124">
        <v>100</v>
      </c>
      <c r="K132" s="41">
        <f t="shared" si="2"/>
        <v>100</v>
      </c>
      <c r="L132" s="42" t="str">
        <f t="shared" si="3"/>
        <v>OK</v>
      </c>
      <c r="M132" s="18">
        <v>0</v>
      </c>
      <c r="N132" s="18">
        <v>0</v>
      </c>
      <c r="O132" s="18">
        <v>0</v>
      </c>
      <c r="P132" s="18">
        <v>0</v>
      </c>
      <c r="Q132" s="18">
        <v>0</v>
      </c>
      <c r="R132" s="18">
        <v>0</v>
      </c>
      <c r="S132" s="18">
        <v>0</v>
      </c>
      <c r="T132" s="18">
        <v>0</v>
      </c>
      <c r="U132" s="18">
        <v>0</v>
      </c>
      <c r="V132" s="18">
        <v>0</v>
      </c>
      <c r="W132" s="18">
        <v>0</v>
      </c>
      <c r="X132" s="18">
        <v>0</v>
      </c>
      <c r="Y132" s="18">
        <v>0</v>
      </c>
      <c r="Z132" s="18">
        <v>0</v>
      </c>
      <c r="AA132" s="18">
        <v>0</v>
      </c>
      <c r="AB132" s="18">
        <v>0</v>
      </c>
      <c r="AC132" s="18">
        <v>0</v>
      </c>
      <c r="AD132" s="18">
        <v>0</v>
      </c>
      <c r="AE132" s="18">
        <v>0</v>
      </c>
      <c r="AF132" s="18">
        <v>0</v>
      </c>
      <c r="AG132" s="18">
        <v>0</v>
      </c>
      <c r="AH132" s="18">
        <v>0</v>
      </c>
    </row>
    <row r="133" spans="1:34" ht="60" x14ac:dyDescent="0.25">
      <c r="A133" s="153"/>
      <c r="B133" s="147"/>
      <c r="C133" s="82">
        <v>130</v>
      </c>
      <c r="D133" s="83" t="s">
        <v>410</v>
      </c>
      <c r="E133" s="84" t="s">
        <v>262</v>
      </c>
      <c r="F133" s="97" t="s">
        <v>60</v>
      </c>
      <c r="G133" s="97" t="s">
        <v>125</v>
      </c>
      <c r="H133" s="97" t="s">
        <v>50</v>
      </c>
      <c r="I133" s="86">
        <v>3.6</v>
      </c>
      <c r="J133" s="124">
        <v>100</v>
      </c>
      <c r="K133" s="41">
        <f t="shared" si="2"/>
        <v>0</v>
      </c>
      <c r="L133" s="42" t="str">
        <f t="shared" si="3"/>
        <v>OK</v>
      </c>
      <c r="M133" s="18">
        <v>0</v>
      </c>
      <c r="N133" s="18">
        <v>0</v>
      </c>
      <c r="O133" s="18">
        <v>0</v>
      </c>
      <c r="P133" s="18">
        <v>0</v>
      </c>
      <c r="Q133" s="18">
        <v>0</v>
      </c>
      <c r="R133" s="18">
        <v>0</v>
      </c>
      <c r="S133" s="18">
        <v>0</v>
      </c>
      <c r="T133" s="18">
        <v>0</v>
      </c>
      <c r="U133" s="18">
        <v>0</v>
      </c>
      <c r="V133" s="18">
        <v>0</v>
      </c>
      <c r="W133" s="18">
        <v>100</v>
      </c>
      <c r="X133" s="18">
        <v>0</v>
      </c>
      <c r="Y133" s="18">
        <v>0</v>
      </c>
      <c r="Z133" s="18">
        <v>0</v>
      </c>
      <c r="AA133" s="18">
        <v>0</v>
      </c>
      <c r="AB133" s="18">
        <v>0</v>
      </c>
      <c r="AC133" s="18">
        <v>0</v>
      </c>
      <c r="AD133" s="18">
        <v>0</v>
      </c>
      <c r="AE133" s="18">
        <v>0</v>
      </c>
      <c r="AF133" s="18">
        <v>0</v>
      </c>
      <c r="AG133" s="18">
        <v>0</v>
      </c>
      <c r="AH133" s="18">
        <v>0</v>
      </c>
    </row>
    <row r="134" spans="1:34" ht="60" x14ac:dyDescent="0.25">
      <c r="A134" s="152" t="s">
        <v>278</v>
      </c>
      <c r="B134" s="158">
        <v>47</v>
      </c>
      <c r="C134" s="76">
        <v>131</v>
      </c>
      <c r="D134" s="106" t="s">
        <v>411</v>
      </c>
      <c r="E134" s="78" t="s">
        <v>263</v>
      </c>
      <c r="F134" s="79" t="s">
        <v>30</v>
      </c>
      <c r="G134" s="79" t="s">
        <v>84</v>
      </c>
      <c r="H134" s="79" t="s">
        <v>50</v>
      </c>
      <c r="I134" s="80">
        <v>18.38</v>
      </c>
      <c r="J134" s="124">
        <v>20</v>
      </c>
      <c r="K134" s="41">
        <f t="shared" si="2"/>
        <v>0</v>
      </c>
      <c r="L134" s="42" t="str">
        <f t="shared" si="3"/>
        <v>OK</v>
      </c>
      <c r="M134" s="18">
        <v>0</v>
      </c>
      <c r="N134" s="18">
        <v>0</v>
      </c>
      <c r="O134" s="18">
        <v>0</v>
      </c>
      <c r="P134" s="18">
        <v>0</v>
      </c>
      <c r="Q134" s="18">
        <v>0</v>
      </c>
      <c r="R134" s="18">
        <v>0</v>
      </c>
      <c r="S134" s="18">
        <v>20</v>
      </c>
      <c r="T134" s="18">
        <v>0</v>
      </c>
      <c r="U134" s="18">
        <v>0</v>
      </c>
      <c r="V134" s="18">
        <v>0</v>
      </c>
      <c r="W134" s="18">
        <v>0</v>
      </c>
      <c r="X134" s="18">
        <v>0</v>
      </c>
      <c r="Y134" s="18">
        <v>0</v>
      </c>
      <c r="Z134" s="18">
        <v>0</v>
      </c>
      <c r="AA134" s="18">
        <v>0</v>
      </c>
      <c r="AB134" s="18">
        <v>0</v>
      </c>
      <c r="AC134" s="18">
        <v>0</v>
      </c>
      <c r="AD134" s="18">
        <v>0</v>
      </c>
      <c r="AE134" s="18">
        <v>0</v>
      </c>
      <c r="AF134" s="18">
        <v>0</v>
      </c>
      <c r="AG134" s="18">
        <v>0</v>
      </c>
      <c r="AH134" s="18">
        <v>0</v>
      </c>
    </row>
    <row r="135" spans="1:34" ht="45" x14ac:dyDescent="0.25">
      <c r="A135" s="152"/>
      <c r="B135" s="159"/>
      <c r="C135" s="103">
        <v>132</v>
      </c>
      <c r="D135" s="77" t="s">
        <v>412</v>
      </c>
      <c r="E135" s="78" t="s">
        <v>264</v>
      </c>
      <c r="F135" s="79" t="s">
        <v>30</v>
      </c>
      <c r="G135" s="79" t="s">
        <v>134</v>
      </c>
      <c r="H135" s="79" t="s">
        <v>50</v>
      </c>
      <c r="I135" s="80">
        <v>2.17</v>
      </c>
      <c r="J135" s="124"/>
      <c r="K135" s="41">
        <f t="shared" si="2"/>
        <v>0</v>
      </c>
      <c r="L135" s="42" t="str">
        <f t="shared" si="3"/>
        <v>OK</v>
      </c>
      <c r="M135" s="18">
        <v>0</v>
      </c>
      <c r="N135" s="18">
        <v>0</v>
      </c>
      <c r="O135" s="18">
        <v>0</v>
      </c>
      <c r="P135" s="18">
        <v>0</v>
      </c>
      <c r="Q135" s="18">
        <v>0</v>
      </c>
      <c r="R135" s="18">
        <v>0</v>
      </c>
      <c r="S135" s="18">
        <v>0</v>
      </c>
      <c r="T135" s="18">
        <v>0</v>
      </c>
      <c r="U135" s="18">
        <v>0</v>
      </c>
      <c r="V135" s="18">
        <v>0</v>
      </c>
      <c r="W135" s="18">
        <v>0</v>
      </c>
      <c r="X135" s="18">
        <v>0</v>
      </c>
      <c r="Y135" s="18">
        <v>0</v>
      </c>
      <c r="Z135" s="18">
        <v>0</v>
      </c>
      <c r="AA135" s="18">
        <v>0</v>
      </c>
      <c r="AB135" s="18">
        <v>0</v>
      </c>
      <c r="AC135" s="18">
        <v>0</v>
      </c>
      <c r="AD135" s="18">
        <v>0</v>
      </c>
      <c r="AE135" s="18">
        <v>0</v>
      </c>
      <c r="AF135" s="18">
        <v>0</v>
      </c>
      <c r="AG135" s="18">
        <v>0</v>
      </c>
      <c r="AH135" s="18">
        <v>0</v>
      </c>
    </row>
    <row r="136" spans="1:34" ht="45" x14ac:dyDescent="0.25">
      <c r="A136" s="152"/>
      <c r="B136" s="159"/>
      <c r="C136" s="76">
        <v>133</v>
      </c>
      <c r="D136" s="77" t="s">
        <v>413</v>
      </c>
      <c r="E136" s="78" t="s">
        <v>265</v>
      </c>
      <c r="F136" s="79" t="s">
        <v>30</v>
      </c>
      <c r="G136" s="79" t="s">
        <v>135</v>
      </c>
      <c r="H136" s="79" t="s">
        <v>50</v>
      </c>
      <c r="I136" s="80">
        <v>6.47</v>
      </c>
      <c r="J136" s="124"/>
      <c r="K136" s="41">
        <f t="shared" si="2"/>
        <v>0</v>
      </c>
      <c r="L136" s="42" t="str">
        <f t="shared" si="3"/>
        <v>OK</v>
      </c>
      <c r="M136" s="18">
        <v>0</v>
      </c>
      <c r="N136" s="18">
        <v>0</v>
      </c>
      <c r="O136" s="18">
        <v>0</v>
      </c>
      <c r="P136" s="18">
        <v>0</v>
      </c>
      <c r="Q136" s="18">
        <v>0</v>
      </c>
      <c r="R136" s="18">
        <v>0</v>
      </c>
      <c r="S136" s="18">
        <v>0</v>
      </c>
      <c r="T136" s="18">
        <v>0</v>
      </c>
      <c r="U136" s="18">
        <v>0</v>
      </c>
      <c r="V136" s="18">
        <v>0</v>
      </c>
      <c r="W136" s="18">
        <v>0</v>
      </c>
      <c r="X136" s="18">
        <v>0</v>
      </c>
      <c r="Y136" s="18">
        <v>0</v>
      </c>
      <c r="Z136" s="18">
        <v>0</v>
      </c>
      <c r="AA136" s="18">
        <v>0</v>
      </c>
      <c r="AB136" s="18">
        <v>0</v>
      </c>
      <c r="AC136" s="18">
        <v>0</v>
      </c>
      <c r="AD136" s="18">
        <v>0</v>
      </c>
      <c r="AE136" s="18">
        <v>0</v>
      </c>
      <c r="AF136" s="18">
        <v>0</v>
      </c>
      <c r="AG136" s="18">
        <v>0</v>
      </c>
      <c r="AH136" s="18">
        <v>0</v>
      </c>
    </row>
    <row r="137" spans="1:34" ht="90" x14ac:dyDescent="0.25">
      <c r="A137" s="152"/>
      <c r="B137" s="159"/>
      <c r="C137" s="76">
        <v>134</v>
      </c>
      <c r="D137" s="77" t="s">
        <v>414</v>
      </c>
      <c r="E137" s="78" t="s">
        <v>266</v>
      </c>
      <c r="F137" s="104" t="s">
        <v>30</v>
      </c>
      <c r="G137" s="104" t="s">
        <v>136</v>
      </c>
      <c r="H137" s="104" t="s">
        <v>50</v>
      </c>
      <c r="I137" s="80">
        <v>7.12</v>
      </c>
      <c r="J137" s="124"/>
      <c r="K137" s="41">
        <f t="shared" ref="K137:K138" si="5">J137-(SUM(M137:AH137))</f>
        <v>0</v>
      </c>
      <c r="L137" s="42" t="str">
        <f t="shared" ref="L137:L138" si="6">IF(K137&lt;0,"ATENÇÃO","OK")</f>
        <v>OK</v>
      </c>
      <c r="M137" s="18">
        <v>0</v>
      </c>
      <c r="N137" s="18">
        <v>0</v>
      </c>
      <c r="O137" s="18">
        <v>0</v>
      </c>
      <c r="P137" s="18">
        <v>0</v>
      </c>
      <c r="Q137" s="18">
        <v>0</v>
      </c>
      <c r="R137" s="18">
        <v>0</v>
      </c>
      <c r="S137" s="18">
        <v>0</v>
      </c>
      <c r="T137" s="18">
        <v>0</v>
      </c>
      <c r="U137" s="18">
        <v>0</v>
      </c>
      <c r="V137" s="18">
        <v>0</v>
      </c>
      <c r="W137" s="18">
        <v>0</v>
      </c>
      <c r="X137" s="18">
        <v>0</v>
      </c>
      <c r="Y137" s="18">
        <v>0</v>
      </c>
      <c r="Z137" s="18">
        <v>0</v>
      </c>
      <c r="AA137" s="18">
        <v>0</v>
      </c>
      <c r="AB137" s="18">
        <v>0</v>
      </c>
      <c r="AC137" s="18">
        <v>0</v>
      </c>
      <c r="AD137" s="18">
        <v>0</v>
      </c>
      <c r="AE137" s="18">
        <v>0</v>
      </c>
      <c r="AF137" s="18">
        <v>0</v>
      </c>
      <c r="AG137" s="18">
        <v>0</v>
      </c>
      <c r="AH137" s="18">
        <v>0</v>
      </c>
    </row>
    <row r="138" spans="1:34" ht="30" x14ac:dyDescent="0.25">
      <c r="A138" s="152"/>
      <c r="B138" s="160"/>
      <c r="C138" s="103">
        <v>135</v>
      </c>
      <c r="D138" s="106" t="s">
        <v>415</v>
      </c>
      <c r="E138" s="78" t="s">
        <v>267</v>
      </c>
      <c r="F138" s="104" t="s">
        <v>30</v>
      </c>
      <c r="G138" s="104" t="s">
        <v>48</v>
      </c>
      <c r="H138" s="104" t="s">
        <v>50</v>
      </c>
      <c r="I138" s="80">
        <v>19.54</v>
      </c>
      <c r="J138" s="124">
        <v>20</v>
      </c>
      <c r="K138" s="41">
        <f t="shared" si="5"/>
        <v>0</v>
      </c>
      <c r="L138" s="42" t="str">
        <f t="shared" si="6"/>
        <v>OK</v>
      </c>
      <c r="M138" s="18">
        <v>0</v>
      </c>
      <c r="N138" s="18">
        <v>0</v>
      </c>
      <c r="O138" s="18">
        <v>0</v>
      </c>
      <c r="P138" s="18">
        <v>0</v>
      </c>
      <c r="Q138" s="18">
        <v>0</v>
      </c>
      <c r="R138" s="18">
        <v>0</v>
      </c>
      <c r="S138" s="18">
        <v>20</v>
      </c>
      <c r="T138" s="18">
        <v>0</v>
      </c>
      <c r="U138" s="18">
        <v>0</v>
      </c>
      <c r="V138" s="18">
        <v>0</v>
      </c>
      <c r="W138" s="18">
        <v>0</v>
      </c>
      <c r="X138" s="18">
        <v>0</v>
      </c>
      <c r="Y138" s="18">
        <v>0</v>
      </c>
      <c r="Z138" s="18">
        <v>0</v>
      </c>
      <c r="AA138" s="18">
        <v>0</v>
      </c>
      <c r="AB138" s="18">
        <v>0</v>
      </c>
      <c r="AC138" s="18">
        <v>0</v>
      </c>
      <c r="AD138" s="18">
        <v>0</v>
      </c>
      <c r="AE138" s="18">
        <v>0</v>
      </c>
      <c r="AF138" s="18">
        <v>0</v>
      </c>
      <c r="AG138" s="18">
        <v>0</v>
      </c>
      <c r="AH138" s="18">
        <v>0</v>
      </c>
    </row>
    <row r="143" spans="1:34" x14ac:dyDescent="0.25">
      <c r="A143" s="142"/>
      <c r="B143" s="142"/>
      <c r="C143" s="142"/>
    </row>
    <row r="144" spans="1:34" x14ac:dyDescent="0.25">
      <c r="A144" s="142"/>
      <c r="B144" s="142"/>
      <c r="C144" s="142"/>
    </row>
    <row r="145" spans="1:3" x14ac:dyDescent="0.25">
      <c r="A145" s="142"/>
      <c r="B145" s="142"/>
      <c r="C145" s="142"/>
    </row>
    <row r="146" spans="1:3" x14ac:dyDescent="0.25">
      <c r="A146" s="142"/>
      <c r="B146" s="142"/>
      <c r="C146" s="142"/>
    </row>
    <row r="147" spans="1:3" x14ac:dyDescent="0.25">
      <c r="A147" s="142"/>
      <c r="B147" s="142"/>
      <c r="C147" s="142"/>
    </row>
    <row r="148" spans="1:3" x14ac:dyDescent="0.25">
      <c r="A148" s="142"/>
      <c r="B148" s="142"/>
      <c r="C148" s="142"/>
    </row>
    <row r="149" spans="1:3" x14ac:dyDescent="0.25">
      <c r="A149" s="142"/>
      <c r="B149" s="142"/>
      <c r="C149" s="142"/>
    </row>
    <row r="150" spans="1:3" x14ac:dyDescent="0.25">
      <c r="A150" s="142"/>
      <c r="B150" s="142"/>
      <c r="C150" s="142"/>
    </row>
    <row r="151" spans="1:3" x14ac:dyDescent="0.25">
      <c r="A151" s="142"/>
      <c r="B151" s="142"/>
      <c r="C151" s="142"/>
    </row>
    <row r="152" spans="1:3" x14ac:dyDescent="0.25">
      <c r="A152" s="142"/>
      <c r="B152" s="142"/>
      <c r="C152" s="142"/>
    </row>
    <row r="153" spans="1:3" x14ac:dyDescent="0.25">
      <c r="A153" s="142"/>
      <c r="B153" s="142"/>
      <c r="C153" s="142"/>
    </row>
    <row r="154" spans="1:3" x14ac:dyDescent="0.25">
      <c r="A154" s="142"/>
      <c r="B154" s="142"/>
      <c r="C154" s="142"/>
    </row>
    <row r="155" spans="1:3" x14ac:dyDescent="0.25">
      <c r="A155" s="142"/>
      <c r="B155" s="142"/>
      <c r="C155" s="142"/>
    </row>
    <row r="156" spans="1:3" x14ac:dyDescent="0.25">
      <c r="A156" s="142"/>
      <c r="B156" s="142"/>
      <c r="C156" s="142"/>
    </row>
    <row r="157" spans="1:3" x14ac:dyDescent="0.25">
      <c r="A157" s="142"/>
      <c r="B157" s="142"/>
      <c r="C157" s="142"/>
    </row>
    <row r="158" spans="1:3" x14ac:dyDescent="0.25">
      <c r="A158" s="142"/>
      <c r="B158" s="142"/>
      <c r="C158" s="142"/>
    </row>
    <row r="159" spans="1:3" x14ac:dyDescent="0.25">
      <c r="A159" s="142"/>
      <c r="B159" s="142"/>
      <c r="C159" s="142"/>
    </row>
    <row r="160" spans="1:3" x14ac:dyDescent="0.25">
      <c r="A160" s="142"/>
      <c r="B160" s="142"/>
      <c r="C160" s="142"/>
    </row>
    <row r="161" spans="1:3" x14ac:dyDescent="0.25">
      <c r="A161" s="142"/>
      <c r="B161" s="142"/>
      <c r="C161" s="142"/>
    </row>
    <row r="162" spans="1:3" x14ac:dyDescent="0.25">
      <c r="A162" s="142"/>
      <c r="B162" s="142"/>
      <c r="C162" s="142"/>
    </row>
    <row r="163" spans="1:3" x14ac:dyDescent="0.25">
      <c r="A163" s="142"/>
      <c r="B163" s="142"/>
      <c r="C163" s="142"/>
    </row>
    <row r="164" spans="1:3" x14ac:dyDescent="0.25">
      <c r="A164" s="142"/>
      <c r="B164" s="142"/>
      <c r="C164" s="142"/>
    </row>
    <row r="165" spans="1:3" x14ac:dyDescent="0.25">
      <c r="A165" s="142"/>
      <c r="B165" s="142"/>
      <c r="C165" s="142"/>
    </row>
    <row r="166" spans="1:3" x14ac:dyDescent="0.25">
      <c r="A166" s="142"/>
      <c r="B166" s="142"/>
      <c r="C166" s="142"/>
    </row>
    <row r="167" spans="1:3" x14ac:dyDescent="0.25">
      <c r="A167" s="142"/>
      <c r="B167" s="142"/>
      <c r="C167" s="142"/>
    </row>
    <row r="168" spans="1:3" x14ac:dyDescent="0.25">
      <c r="A168" s="142"/>
      <c r="B168" s="142"/>
      <c r="C168" s="142"/>
    </row>
    <row r="169" spans="1:3" x14ac:dyDescent="0.25">
      <c r="A169" s="142"/>
      <c r="B169" s="142"/>
      <c r="C169" s="142"/>
    </row>
  </sheetData>
  <mergeCells count="114">
    <mergeCell ref="A27:A28"/>
    <mergeCell ref="B27:B28"/>
    <mergeCell ref="A29:A36"/>
    <mergeCell ref="B29:B36"/>
    <mergeCell ref="A37:A46"/>
    <mergeCell ref="B37:B46"/>
    <mergeCell ref="A47:A52"/>
    <mergeCell ref="B47:B52"/>
    <mergeCell ref="M1:M2"/>
    <mergeCell ref="N1:N2"/>
    <mergeCell ref="D1:I1"/>
    <mergeCell ref="J1:L1"/>
    <mergeCell ref="A11:A14"/>
    <mergeCell ref="B11:B14"/>
    <mergeCell ref="A15:A19"/>
    <mergeCell ref="B15:B19"/>
    <mergeCell ref="A24:A25"/>
    <mergeCell ref="B24:B25"/>
    <mergeCell ref="A20:A21"/>
    <mergeCell ref="B20:B21"/>
    <mergeCell ref="A22:A23"/>
    <mergeCell ref="B22:B23"/>
    <mergeCell ref="AF1:AF2"/>
    <mergeCell ref="AG1:AG2"/>
    <mergeCell ref="AH1:AH2"/>
    <mergeCell ref="A2:L2"/>
    <mergeCell ref="A8:A9"/>
    <mergeCell ref="B8:B9"/>
    <mergeCell ref="AA1:AA2"/>
    <mergeCell ref="AB1:AB2"/>
    <mergeCell ref="AC1:AC2"/>
    <mergeCell ref="AD1:AD2"/>
    <mergeCell ref="AE1:AE2"/>
    <mergeCell ref="V1:V2"/>
    <mergeCell ref="W1:W2"/>
    <mergeCell ref="X1:X2"/>
    <mergeCell ref="Y1:Y2"/>
    <mergeCell ref="Z1:Z2"/>
    <mergeCell ref="U1:U2"/>
    <mergeCell ref="Q1:Q2"/>
    <mergeCell ref="R1:R2"/>
    <mergeCell ref="S1:S2"/>
    <mergeCell ref="T1:T2"/>
    <mergeCell ref="O1:O2"/>
    <mergeCell ref="P1:P2"/>
    <mergeCell ref="A1:C1"/>
    <mergeCell ref="A64:A67"/>
    <mergeCell ref="B64:B67"/>
    <mergeCell ref="A68:A74"/>
    <mergeCell ref="B68:B74"/>
    <mergeCell ref="A75:A80"/>
    <mergeCell ref="B75:B80"/>
    <mergeCell ref="A53:A55"/>
    <mergeCell ref="B53:B55"/>
    <mergeCell ref="A56:A59"/>
    <mergeCell ref="B56:B59"/>
    <mergeCell ref="A60:A63"/>
    <mergeCell ref="B60:B63"/>
    <mergeCell ref="A92:A94"/>
    <mergeCell ref="B92:B94"/>
    <mergeCell ref="A96:A97"/>
    <mergeCell ref="B96:B97"/>
    <mergeCell ref="A98:A99"/>
    <mergeCell ref="B98:B99"/>
    <mergeCell ref="A82:A85"/>
    <mergeCell ref="B82:B85"/>
    <mergeCell ref="A86:A88"/>
    <mergeCell ref="B86:B88"/>
    <mergeCell ref="A89:A90"/>
    <mergeCell ref="B89:B90"/>
    <mergeCell ref="A113:A116"/>
    <mergeCell ref="B113:B116"/>
    <mergeCell ref="A118:A121"/>
    <mergeCell ref="B118:B121"/>
    <mergeCell ref="F118:I121"/>
    <mergeCell ref="A100:A104"/>
    <mergeCell ref="B100:B104"/>
    <mergeCell ref="A106:A107"/>
    <mergeCell ref="B106:B107"/>
    <mergeCell ref="A109:A112"/>
    <mergeCell ref="B109:B112"/>
    <mergeCell ref="A143:C143"/>
    <mergeCell ref="A144:C144"/>
    <mergeCell ref="A145:C145"/>
    <mergeCell ref="A146:C146"/>
    <mergeCell ref="A147:C147"/>
    <mergeCell ref="A123:A128"/>
    <mergeCell ref="B123:B128"/>
    <mergeCell ref="A129:A133"/>
    <mergeCell ref="B129:B133"/>
    <mergeCell ref="A134:A138"/>
    <mergeCell ref="B134:B138"/>
    <mergeCell ref="A153:C153"/>
    <mergeCell ref="A154:C154"/>
    <mergeCell ref="A155:C155"/>
    <mergeCell ref="A156:C156"/>
    <mergeCell ref="A157:C157"/>
    <mergeCell ref="A148:C148"/>
    <mergeCell ref="A149:C149"/>
    <mergeCell ref="A150:C150"/>
    <mergeCell ref="A151:C151"/>
    <mergeCell ref="A152:C152"/>
    <mergeCell ref="A168:C168"/>
    <mergeCell ref="A169:C169"/>
    <mergeCell ref="A163:C163"/>
    <mergeCell ref="A164:C164"/>
    <mergeCell ref="A165:C165"/>
    <mergeCell ref="A166:C166"/>
    <mergeCell ref="A167:C167"/>
    <mergeCell ref="A158:C158"/>
    <mergeCell ref="A159:C159"/>
    <mergeCell ref="A160:C160"/>
    <mergeCell ref="A161:C161"/>
    <mergeCell ref="A162:C162"/>
  </mergeCells>
  <conditionalFormatting sqref="Y4:Y138">
    <cfRule type="cellIs" dxfId="53" priority="19" stopIfTrue="1" operator="greaterThan">
      <formula>0</formula>
    </cfRule>
    <cfRule type="cellIs" dxfId="52" priority="20" stopIfTrue="1" operator="greaterThan">
      <formula>0</formula>
    </cfRule>
    <cfRule type="cellIs" dxfId="51" priority="21" stopIfTrue="1" operator="greaterThan">
      <formula>0</formula>
    </cfRule>
  </conditionalFormatting>
  <conditionalFormatting sqref="Z4:Z138">
    <cfRule type="cellIs" dxfId="50" priority="16" stopIfTrue="1" operator="greaterThan">
      <formula>0</formula>
    </cfRule>
    <cfRule type="cellIs" dxfId="49" priority="17" stopIfTrue="1" operator="greaterThan">
      <formula>0</formula>
    </cfRule>
    <cfRule type="cellIs" dxfId="48" priority="18" stopIfTrue="1" operator="greaterThan">
      <formula>0</formula>
    </cfRule>
  </conditionalFormatting>
  <conditionalFormatting sqref="AA4:AA138">
    <cfRule type="cellIs" dxfId="47" priority="13" stopIfTrue="1" operator="greaterThan">
      <formula>0</formula>
    </cfRule>
    <cfRule type="cellIs" dxfId="46" priority="14" stopIfTrue="1" operator="greaterThan">
      <formula>0</formula>
    </cfRule>
    <cfRule type="cellIs" dxfId="45" priority="15" stopIfTrue="1" operator="greaterThan">
      <formula>0</formula>
    </cfRule>
  </conditionalFormatting>
  <conditionalFormatting sqref="AB4:AB138">
    <cfRule type="cellIs" dxfId="44" priority="10" stopIfTrue="1" operator="greaterThan">
      <formula>0</formula>
    </cfRule>
    <cfRule type="cellIs" dxfId="43" priority="11" stopIfTrue="1" operator="greaterThan">
      <formula>0</formula>
    </cfRule>
    <cfRule type="cellIs" dxfId="42" priority="12" stopIfTrue="1" operator="greaterThan">
      <formula>0</formula>
    </cfRule>
  </conditionalFormatting>
  <conditionalFormatting sqref="AC4:AH138">
    <cfRule type="cellIs" dxfId="41" priority="7" stopIfTrue="1" operator="greaterThan">
      <formula>0</formula>
    </cfRule>
    <cfRule type="cellIs" dxfId="40" priority="8" stopIfTrue="1" operator="greaterThan">
      <formula>0</formula>
    </cfRule>
    <cfRule type="cellIs" dxfId="39" priority="9" stopIfTrue="1" operator="greaterThan">
      <formula>0</formula>
    </cfRule>
  </conditionalFormatting>
  <conditionalFormatting sqref="M4:M138">
    <cfRule type="cellIs" dxfId="38" priority="4" stopIfTrue="1" operator="greaterThan">
      <formula>0</formula>
    </cfRule>
    <cfRule type="cellIs" dxfId="37" priority="5" stopIfTrue="1" operator="greaterThan">
      <formula>0</formula>
    </cfRule>
    <cfRule type="cellIs" dxfId="36" priority="6" stopIfTrue="1" operator="greaterThan">
      <formula>0</formula>
    </cfRule>
  </conditionalFormatting>
  <conditionalFormatting sqref="N4:X138">
    <cfRule type="cellIs" dxfId="35" priority="1" stopIfTrue="1" operator="greaterThan">
      <formula>0</formula>
    </cfRule>
    <cfRule type="cellIs" dxfId="34" priority="2" stopIfTrue="1" operator="greaterThan">
      <formula>0</formula>
    </cfRule>
    <cfRule type="cellIs" dxfId="33" priority="3"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9"/>
  <sheetViews>
    <sheetView zoomScale="80" zoomScaleNormal="80" workbookViewId="0">
      <selection activeCell="E4" sqref="E4"/>
    </sheetView>
  </sheetViews>
  <sheetFormatPr defaultColWidth="9.7109375" defaultRowHeight="15" x14ac:dyDescent="0.25"/>
  <cols>
    <col min="1" max="1" width="14.5703125" style="49" customWidth="1"/>
    <col min="2" max="2" width="7.140625" style="71" customWidth="1"/>
    <col min="3" max="3" width="6" style="43" bestFit="1" customWidth="1"/>
    <col min="4" max="4" width="53.85546875" style="71" bestFit="1" customWidth="1"/>
    <col min="5" max="5" width="18.7109375" style="71" customWidth="1"/>
    <col min="6" max="6" width="9.85546875" style="71" bestFit="1" customWidth="1"/>
    <col min="7" max="7" width="13.140625" style="71" customWidth="1"/>
    <col min="8" max="8" width="13.42578125" style="71" customWidth="1"/>
    <col min="9" max="9" width="12.7109375" style="71" bestFit="1" customWidth="1"/>
    <col min="10" max="10" width="12.5703125" style="19" customWidth="1"/>
    <col min="11" max="11" width="13.28515625" style="44" customWidth="1"/>
    <col min="12" max="12" width="12.5703125" style="16" customWidth="1"/>
    <col min="13" max="13" width="14" style="24" customWidth="1"/>
    <col min="14" max="14" width="15.140625" style="17" customWidth="1"/>
    <col min="15" max="15" width="15.42578125" style="17" customWidth="1"/>
    <col min="16" max="16" width="13.85546875" style="17" customWidth="1"/>
    <col min="17" max="17" width="11.42578125" style="17" customWidth="1"/>
    <col min="18" max="18" width="12.85546875" style="17" customWidth="1"/>
    <col min="19" max="19" width="12" style="17" customWidth="1"/>
    <col min="20" max="20" width="10.85546875" style="17" customWidth="1"/>
    <col min="21" max="21" width="12.28515625" style="17" customWidth="1"/>
    <col min="22" max="22" width="15.28515625" style="17" customWidth="1"/>
    <col min="23" max="23" width="14.140625" style="17" customWidth="1"/>
    <col min="24" max="24" width="13.7109375" style="17" customWidth="1"/>
    <col min="25" max="25" width="15.85546875" style="17" customWidth="1"/>
    <col min="26" max="38" width="13.85546875" style="17" customWidth="1"/>
    <col min="39" max="16384" width="9.7109375" style="14"/>
  </cols>
  <sheetData>
    <row r="1" spans="1:38" ht="33" customHeight="1" x14ac:dyDescent="0.25">
      <c r="A1" s="151" t="s">
        <v>270</v>
      </c>
      <c r="B1" s="151"/>
      <c r="C1" s="151"/>
      <c r="D1" s="151" t="s">
        <v>37</v>
      </c>
      <c r="E1" s="151"/>
      <c r="F1" s="151"/>
      <c r="G1" s="151"/>
      <c r="H1" s="151"/>
      <c r="I1" s="151"/>
      <c r="J1" s="151" t="s">
        <v>271</v>
      </c>
      <c r="K1" s="151"/>
      <c r="L1" s="151"/>
      <c r="M1" s="170" t="s">
        <v>556</v>
      </c>
      <c r="N1" s="170" t="s">
        <v>557</v>
      </c>
      <c r="O1" s="170" t="s">
        <v>558</v>
      </c>
      <c r="P1" s="170" t="s">
        <v>559</v>
      </c>
      <c r="Q1" s="170" t="s">
        <v>560</v>
      </c>
      <c r="R1" s="170" t="s">
        <v>561</v>
      </c>
      <c r="S1" s="170" t="s">
        <v>562</v>
      </c>
      <c r="T1" s="170" t="s">
        <v>563</v>
      </c>
      <c r="U1" s="170" t="s">
        <v>564</v>
      </c>
      <c r="V1" s="170" t="s">
        <v>565</v>
      </c>
      <c r="W1" s="170" t="s">
        <v>566</v>
      </c>
      <c r="X1" s="170" t="s">
        <v>758</v>
      </c>
      <c r="Y1" s="170" t="s">
        <v>759</v>
      </c>
      <c r="Z1" s="170" t="s">
        <v>760</v>
      </c>
      <c r="AA1" s="170" t="s">
        <v>759</v>
      </c>
      <c r="AB1" s="170" t="s">
        <v>759</v>
      </c>
      <c r="AC1" s="170" t="s">
        <v>759</v>
      </c>
      <c r="AD1" s="170" t="s">
        <v>759</v>
      </c>
      <c r="AE1" s="170" t="s">
        <v>759</v>
      </c>
      <c r="AF1" s="170" t="s">
        <v>761</v>
      </c>
      <c r="AG1" s="170" t="s">
        <v>762</v>
      </c>
      <c r="AH1" s="170" t="s">
        <v>763</v>
      </c>
      <c r="AI1" s="170" t="s">
        <v>764</v>
      </c>
      <c r="AJ1" s="170" t="s">
        <v>765</v>
      </c>
      <c r="AK1" s="170" t="s">
        <v>766</v>
      </c>
      <c r="AL1" s="170" t="s">
        <v>767</v>
      </c>
    </row>
    <row r="2" spans="1:38" ht="21.75" customHeight="1" x14ac:dyDescent="0.25">
      <c r="A2" s="151" t="s">
        <v>555</v>
      </c>
      <c r="B2" s="151"/>
      <c r="C2" s="151"/>
      <c r="D2" s="151"/>
      <c r="E2" s="151"/>
      <c r="F2" s="151"/>
      <c r="G2" s="151"/>
      <c r="H2" s="151"/>
      <c r="I2" s="151"/>
      <c r="J2" s="151"/>
      <c r="K2" s="151"/>
      <c r="L2" s="151"/>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row>
    <row r="3" spans="1:38" s="15" customFormat="1" ht="45" x14ac:dyDescent="0.2">
      <c r="A3" s="48" t="s">
        <v>2</v>
      </c>
      <c r="B3" s="36" t="s">
        <v>1</v>
      </c>
      <c r="C3" s="37" t="s">
        <v>3</v>
      </c>
      <c r="D3" s="37" t="s">
        <v>5</v>
      </c>
      <c r="E3" s="37" t="s">
        <v>137</v>
      </c>
      <c r="F3" s="37" t="s">
        <v>28</v>
      </c>
      <c r="G3" s="37" t="s">
        <v>29</v>
      </c>
      <c r="H3" s="37" t="s">
        <v>34</v>
      </c>
      <c r="I3" s="38" t="s">
        <v>4</v>
      </c>
      <c r="J3" s="39" t="s">
        <v>27</v>
      </c>
      <c r="K3" s="40" t="s">
        <v>0</v>
      </c>
      <c r="L3" s="36" t="s">
        <v>6</v>
      </c>
      <c r="M3" s="35">
        <v>42662</v>
      </c>
      <c r="N3" s="35">
        <v>42662</v>
      </c>
      <c r="O3" s="35">
        <v>42662</v>
      </c>
      <c r="P3" s="35">
        <v>42662</v>
      </c>
      <c r="Q3" s="35">
        <v>42662</v>
      </c>
      <c r="R3" s="35">
        <v>42662</v>
      </c>
      <c r="S3" s="35">
        <v>42662</v>
      </c>
      <c r="T3" s="35">
        <v>42662</v>
      </c>
      <c r="U3" s="35">
        <v>42662</v>
      </c>
      <c r="V3" s="35">
        <v>42662</v>
      </c>
      <c r="W3" s="35" t="s">
        <v>269</v>
      </c>
      <c r="X3" s="35">
        <v>42831</v>
      </c>
      <c r="Y3" s="35">
        <v>42832</v>
      </c>
      <c r="Z3" s="35" t="s">
        <v>768</v>
      </c>
      <c r="AA3" s="35" t="s">
        <v>769</v>
      </c>
      <c r="AB3" s="35" t="s">
        <v>770</v>
      </c>
      <c r="AC3" s="35" t="s">
        <v>771</v>
      </c>
      <c r="AD3" s="35" t="s">
        <v>772</v>
      </c>
      <c r="AE3" s="35" t="s">
        <v>773</v>
      </c>
      <c r="AF3" s="35" t="s">
        <v>774</v>
      </c>
      <c r="AG3" s="35" t="s">
        <v>775</v>
      </c>
      <c r="AH3" s="35" t="s">
        <v>776</v>
      </c>
      <c r="AI3" s="35" t="s">
        <v>777</v>
      </c>
      <c r="AJ3" s="35" t="s">
        <v>778</v>
      </c>
      <c r="AK3" s="35" t="s">
        <v>779</v>
      </c>
      <c r="AL3" s="35" t="s">
        <v>780</v>
      </c>
    </row>
    <row r="4" spans="1:38" ht="195" x14ac:dyDescent="0.25">
      <c r="A4" s="50" t="s">
        <v>272</v>
      </c>
      <c r="B4" s="75">
        <v>1</v>
      </c>
      <c r="C4" s="76">
        <v>1</v>
      </c>
      <c r="D4" s="77" t="s">
        <v>417</v>
      </c>
      <c r="E4" s="78" t="s">
        <v>138</v>
      </c>
      <c r="F4" s="79" t="s">
        <v>58</v>
      </c>
      <c r="G4" s="79" t="s">
        <v>67</v>
      </c>
      <c r="H4" s="79" t="s">
        <v>50</v>
      </c>
      <c r="I4" s="80">
        <v>44.27</v>
      </c>
      <c r="J4" s="124">
        <v>200</v>
      </c>
      <c r="K4" s="41">
        <f>J4-(SUM(M4:AL4))</f>
        <v>125</v>
      </c>
      <c r="L4" s="42" t="str">
        <f>IF(K4&lt;0,"ATENÇÃO","OK")</f>
        <v>OK</v>
      </c>
      <c r="M4" s="18">
        <v>0</v>
      </c>
      <c r="N4" s="18">
        <v>50</v>
      </c>
      <c r="O4" s="18">
        <v>0</v>
      </c>
      <c r="P4" s="18">
        <v>0</v>
      </c>
      <c r="Q4" s="18">
        <v>0</v>
      </c>
      <c r="R4" s="18">
        <v>0</v>
      </c>
      <c r="S4" s="18">
        <v>0</v>
      </c>
      <c r="T4" s="18">
        <v>0</v>
      </c>
      <c r="U4" s="18">
        <v>0</v>
      </c>
      <c r="V4" s="18">
        <v>0</v>
      </c>
      <c r="W4" s="18">
        <v>0</v>
      </c>
      <c r="X4" s="18">
        <v>0</v>
      </c>
      <c r="Y4" s="18">
        <v>0</v>
      </c>
      <c r="Z4" s="18">
        <v>0</v>
      </c>
      <c r="AA4" s="18">
        <v>0</v>
      </c>
      <c r="AB4" s="18">
        <v>0</v>
      </c>
      <c r="AC4" s="18">
        <v>0</v>
      </c>
      <c r="AD4" s="18">
        <v>0</v>
      </c>
      <c r="AE4" s="18">
        <v>0</v>
      </c>
      <c r="AF4" s="18"/>
      <c r="AG4" s="18">
        <v>25</v>
      </c>
      <c r="AH4" s="18">
        <v>0</v>
      </c>
      <c r="AI4" s="18">
        <v>0</v>
      </c>
      <c r="AJ4" s="18">
        <v>0</v>
      </c>
      <c r="AK4" s="18">
        <v>0</v>
      </c>
      <c r="AL4" s="18">
        <v>0</v>
      </c>
    </row>
    <row r="5" spans="1:38" ht="195" x14ac:dyDescent="0.25">
      <c r="A5" s="69" t="s">
        <v>273</v>
      </c>
      <c r="B5" s="81">
        <v>2</v>
      </c>
      <c r="C5" s="82">
        <v>2</v>
      </c>
      <c r="D5" s="83" t="s">
        <v>418</v>
      </c>
      <c r="E5" s="84" t="s">
        <v>139</v>
      </c>
      <c r="F5" s="85" t="s">
        <v>59</v>
      </c>
      <c r="G5" s="85" t="s">
        <v>68</v>
      </c>
      <c r="H5" s="85" t="s">
        <v>50</v>
      </c>
      <c r="I5" s="86">
        <v>30.3</v>
      </c>
      <c r="J5" s="124"/>
      <c r="K5" s="41">
        <f t="shared" ref="K5:K68" si="0">J5-(SUM(M5:AL5))</f>
        <v>0</v>
      </c>
      <c r="L5" s="42" t="str">
        <f t="shared" ref="L5:L68" si="1">IF(K5&lt;0,"ATENÇÃO","OK")</f>
        <v>OK</v>
      </c>
      <c r="M5" s="18">
        <v>0</v>
      </c>
      <c r="N5" s="18">
        <v>0</v>
      </c>
      <c r="O5" s="18">
        <v>0</v>
      </c>
      <c r="P5" s="18">
        <v>0</v>
      </c>
      <c r="Q5" s="18">
        <v>0</v>
      </c>
      <c r="R5" s="18">
        <v>0</v>
      </c>
      <c r="S5" s="18">
        <v>0</v>
      </c>
      <c r="T5" s="18">
        <v>0</v>
      </c>
      <c r="U5" s="18">
        <v>0</v>
      </c>
      <c r="V5" s="18">
        <v>0</v>
      </c>
      <c r="W5" s="18">
        <v>0</v>
      </c>
      <c r="X5" s="18">
        <v>0</v>
      </c>
      <c r="Y5" s="18">
        <v>0</v>
      </c>
      <c r="Z5" s="18">
        <v>0</v>
      </c>
      <c r="AA5" s="18">
        <v>0</v>
      </c>
      <c r="AB5" s="18">
        <v>0</v>
      </c>
      <c r="AC5" s="18">
        <v>0</v>
      </c>
      <c r="AD5" s="18">
        <v>0</v>
      </c>
      <c r="AE5" s="18">
        <v>0</v>
      </c>
      <c r="AF5" s="18">
        <v>0</v>
      </c>
      <c r="AG5" s="18">
        <v>0</v>
      </c>
      <c r="AH5" s="18">
        <v>0</v>
      </c>
      <c r="AI5" s="18">
        <v>0</v>
      </c>
      <c r="AJ5" s="18">
        <v>0</v>
      </c>
      <c r="AK5" s="18">
        <v>0</v>
      </c>
      <c r="AL5" s="18">
        <v>0</v>
      </c>
    </row>
    <row r="6" spans="1:38" ht="255" customHeight="1" x14ac:dyDescent="0.25">
      <c r="A6" s="72" t="s">
        <v>273</v>
      </c>
      <c r="B6" s="75">
        <v>3</v>
      </c>
      <c r="C6" s="76">
        <v>3</v>
      </c>
      <c r="D6" s="77" t="s">
        <v>419</v>
      </c>
      <c r="E6" s="78" t="s">
        <v>140</v>
      </c>
      <c r="F6" s="79" t="s">
        <v>60</v>
      </c>
      <c r="G6" s="79" t="s">
        <v>68</v>
      </c>
      <c r="H6" s="79" t="s">
        <v>50</v>
      </c>
      <c r="I6" s="80">
        <v>9.3000000000000007</v>
      </c>
      <c r="J6" s="124">
        <v>1000</v>
      </c>
      <c r="K6" s="41">
        <f t="shared" si="0"/>
        <v>200</v>
      </c>
      <c r="L6" s="42" t="str">
        <f t="shared" si="1"/>
        <v>OK</v>
      </c>
      <c r="M6" s="18">
        <v>0</v>
      </c>
      <c r="N6" s="18">
        <v>0</v>
      </c>
      <c r="O6" s="18">
        <v>0</v>
      </c>
      <c r="P6" s="18">
        <v>0</v>
      </c>
      <c r="Q6" s="18">
        <v>0</v>
      </c>
      <c r="R6" s="18">
        <v>0</v>
      </c>
      <c r="S6" s="18">
        <v>0</v>
      </c>
      <c r="T6" s="18">
        <v>0</v>
      </c>
      <c r="U6" s="18">
        <v>400</v>
      </c>
      <c r="V6" s="18">
        <v>0</v>
      </c>
      <c r="W6" s="18">
        <v>0</v>
      </c>
      <c r="X6" s="18">
        <v>0</v>
      </c>
      <c r="Y6" s="18">
        <v>0</v>
      </c>
      <c r="Z6" s="18">
        <v>0</v>
      </c>
      <c r="AA6" s="18">
        <v>0</v>
      </c>
      <c r="AB6" s="18">
        <v>0</v>
      </c>
      <c r="AC6" s="18">
        <v>0</v>
      </c>
      <c r="AD6" s="18">
        <v>0</v>
      </c>
      <c r="AE6" s="18">
        <v>0</v>
      </c>
      <c r="AF6" s="18">
        <v>200</v>
      </c>
      <c r="AG6" s="18">
        <v>0</v>
      </c>
      <c r="AH6" s="18">
        <v>0</v>
      </c>
      <c r="AI6" s="18">
        <v>0</v>
      </c>
      <c r="AJ6" s="18">
        <v>0</v>
      </c>
      <c r="AK6" s="18">
        <v>200</v>
      </c>
      <c r="AL6" s="18">
        <v>0</v>
      </c>
    </row>
    <row r="7" spans="1:38" ht="240" x14ac:dyDescent="0.25">
      <c r="A7" s="69" t="s">
        <v>274</v>
      </c>
      <c r="B7" s="81">
        <v>4</v>
      </c>
      <c r="C7" s="87">
        <v>4</v>
      </c>
      <c r="D7" s="83" t="s">
        <v>297</v>
      </c>
      <c r="E7" s="84" t="s">
        <v>141</v>
      </c>
      <c r="F7" s="85" t="s">
        <v>39</v>
      </c>
      <c r="G7" s="85" t="s">
        <v>69</v>
      </c>
      <c r="H7" s="85" t="s">
        <v>50</v>
      </c>
      <c r="I7" s="86">
        <v>1.81</v>
      </c>
      <c r="J7" s="124">
        <v>720</v>
      </c>
      <c r="K7" s="41">
        <f t="shared" si="0"/>
        <v>0</v>
      </c>
      <c r="L7" s="42" t="str">
        <f t="shared" si="1"/>
        <v>OK</v>
      </c>
      <c r="M7" s="18">
        <v>0</v>
      </c>
      <c r="N7" s="18">
        <v>0</v>
      </c>
      <c r="O7" s="18">
        <v>0</v>
      </c>
      <c r="P7" s="18">
        <v>480</v>
      </c>
      <c r="Q7" s="18">
        <v>0</v>
      </c>
      <c r="R7" s="18">
        <v>0</v>
      </c>
      <c r="S7" s="18">
        <v>0</v>
      </c>
      <c r="T7" s="18">
        <v>0</v>
      </c>
      <c r="U7" s="18">
        <v>0</v>
      </c>
      <c r="V7" s="18">
        <v>0</v>
      </c>
      <c r="W7" s="18">
        <v>0</v>
      </c>
      <c r="X7" s="18">
        <v>0</v>
      </c>
      <c r="Y7" s="18">
        <v>0</v>
      </c>
      <c r="Z7" s="18">
        <v>0</v>
      </c>
      <c r="AA7" s="18">
        <v>0</v>
      </c>
      <c r="AB7" s="18">
        <v>0</v>
      </c>
      <c r="AC7" s="18">
        <v>0</v>
      </c>
      <c r="AD7" s="18">
        <v>0</v>
      </c>
      <c r="AE7" s="18">
        <v>0</v>
      </c>
      <c r="AF7" s="18">
        <v>0</v>
      </c>
      <c r="AG7" s="18">
        <v>0</v>
      </c>
      <c r="AH7" s="18">
        <v>0</v>
      </c>
      <c r="AI7" s="18">
        <v>0</v>
      </c>
      <c r="AJ7" s="18">
        <v>0</v>
      </c>
      <c r="AK7" s="18">
        <v>0</v>
      </c>
      <c r="AL7" s="18">
        <v>240</v>
      </c>
    </row>
    <row r="8" spans="1:38" ht="330" x14ac:dyDescent="0.25">
      <c r="A8" s="152" t="s">
        <v>275</v>
      </c>
      <c r="B8" s="178">
        <v>5</v>
      </c>
      <c r="C8" s="88">
        <v>5</v>
      </c>
      <c r="D8" s="89" t="s">
        <v>298</v>
      </c>
      <c r="E8" s="90" t="s">
        <v>142</v>
      </c>
      <c r="F8" s="20" t="s">
        <v>61</v>
      </c>
      <c r="G8" s="20" t="s">
        <v>43</v>
      </c>
      <c r="H8" s="20" t="s">
        <v>70</v>
      </c>
      <c r="I8" s="91">
        <v>4.13</v>
      </c>
      <c r="J8" s="124">
        <v>360</v>
      </c>
      <c r="K8" s="41">
        <f t="shared" si="0"/>
        <v>0</v>
      </c>
      <c r="L8" s="42" t="str">
        <f t="shared" si="1"/>
        <v>OK</v>
      </c>
      <c r="M8" s="18">
        <v>0</v>
      </c>
      <c r="N8" s="18">
        <v>0</v>
      </c>
      <c r="O8" s="18">
        <v>0</v>
      </c>
      <c r="P8" s="18">
        <v>0</v>
      </c>
      <c r="Q8" s="18"/>
      <c r="R8" s="18">
        <v>0</v>
      </c>
      <c r="S8" s="18">
        <v>360</v>
      </c>
      <c r="T8" s="18">
        <v>0</v>
      </c>
      <c r="U8" s="18">
        <v>0</v>
      </c>
      <c r="V8" s="18">
        <v>0</v>
      </c>
      <c r="W8" s="18">
        <v>0</v>
      </c>
      <c r="X8" s="18">
        <v>0</v>
      </c>
      <c r="Y8" s="18">
        <v>0</v>
      </c>
      <c r="Z8" s="18">
        <v>0</v>
      </c>
      <c r="AA8" s="18">
        <v>0</v>
      </c>
      <c r="AB8" s="18">
        <v>0</v>
      </c>
      <c r="AC8" s="18">
        <v>0</v>
      </c>
      <c r="AD8" s="18">
        <v>0</v>
      </c>
      <c r="AE8" s="18">
        <v>0</v>
      </c>
      <c r="AF8" s="18">
        <v>0</v>
      </c>
      <c r="AG8" s="18">
        <v>0</v>
      </c>
      <c r="AH8" s="18">
        <v>0</v>
      </c>
      <c r="AI8" s="18">
        <v>0</v>
      </c>
      <c r="AJ8" s="18">
        <v>0</v>
      </c>
      <c r="AK8" s="18">
        <v>0</v>
      </c>
      <c r="AL8" s="18">
        <v>0</v>
      </c>
    </row>
    <row r="9" spans="1:38" ht="345" x14ac:dyDescent="0.25">
      <c r="A9" s="152"/>
      <c r="B9" s="180"/>
      <c r="C9" s="92">
        <v>6</v>
      </c>
      <c r="D9" s="89" t="s">
        <v>299</v>
      </c>
      <c r="E9" s="90" t="s">
        <v>143</v>
      </c>
      <c r="F9" s="20" t="s">
        <v>60</v>
      </c>
      <c r="G9" s="20" t="s">
        <v>43</v>
      </c>
      <c r="H9" s="20" t="s">
        <v>70</v>
      </c>
      <c r="I9" s="91">
        <v>3.7</v>
      </c>
      <c r="J9" s="124">
        <v>180</v>
      </c>
      <c r="K9" s="41">
        <f t="shared" si="0"/>
        <v>0</v>
      </c>
      <c r="L9" s="42" t="str">
        <f t="shared" si="1"/>
        <v>OK</v>
      </c>
      <c r="M9" s="18">
        <v>0</v>
      </c>
      <c r="N9" s="18">
        <v>0</v>
      </c>
      <c r="O9" s="18">
        <v>0</v>
      </c>
      <c r="P9" s="18">
        <v>0</v>
      </c>
      <c r="Q9" s="18">
        <v>0</v>
      </c>
      <c r="R9" s="18">
        <v>0</v>
      </c>
      <c r="S9" s="18">
        <v>0</v>
      </c>
      <c r="T9" s="18">
        <v>0</v>
      </c>
      <c r="U9" s="18">
        <v>0</v>
      </c>
      <c r="V9" s="18">
        <v>0</v>
      </c>
      <c r="W9" s="18">
        <v>0</v>
      </c>
      <c r="X9" s="18">
        <v>0</v>
      </c>
      <c r="Y9" s="18">
        <v>0</v>
      </c>
      <c r="Z9" s="18">
        <v>0</v>
      </c>
      <c r="AA9" s="18">
        <v>0</v>
      </c>
      <c r="AB9" s="18">
        <v>0</v>
      </c>
      <c r="AC9" s="18">
        <v>180</v>
      </c>
      <c r="AD9" s="18">
        <v>0</v>
      </c>
      <c r="AE9" s="18">
        <v>0</v>
      </c>
      <c r="AF9" s="18">
        <v>0</v>
      </c>
      <c r="AG9" s="18">
        <v>0</v>
      </c>
      <c r="AH9" s="18">
        <v>0</v>
      </c>
      <c r="AI9" s="18">
        <v>0</v>
      </c>
      <c r="AJ9" s="18">
        <v>0</v>
      </c>
      <c r="AK9" s="18">
        <v>0</v>
      </c>
      <c r="AL9" s="18">
        <v>0</v>
      </c>
    </row>
    <row r="10" spans="1:38" ht="285" x14ac:dyDescent="0.25">
      <c r="A10" s="69" t="s">
        <v>275</v>
      </c>
      <c r="B10" s="81">
        <v>6</v>
      </c>
      <c r="C10" s="87">
        <v>7</v>
      </c>
      <c r="D10" s="93" t="s">
        <v>300</v>
      </c>
      <c r="E10" s="84" t="s">
        <v>144</v>
      </c>
      <c r="F10" s="85" t="s">
        <v>30</v>
      </c>
      <c r="G10" s="85" t="s">
        <v>43</v>
      </c>
      <c r="H10" s="85" t="s">
        <v>50</v>
      </c>
      <c r="I10" s="86">
        <v>1.98</v>
      </c>
      <c r="J10" s="124">
        <v>600</v>
      </c>
      <c r="K10" s="41">
        <f t="shared" si="0"/>
        <v>120</v>
      </c>
      <c r="L10" s="42" t="str">
        <f t="shared" si="1"/>
        <v>OK</v>
      </c>
      <c r="M10" s="18">
        <v>0</v>
      </c>
      <c r="N10" s="18">
        <v>0</v>
      </c>
      <c r="O10" s="18">
        <v>0</v>
      </c>
      <c r="P10" s="18">
        <v>0</v>
      </c>
      <c r="Q10" s="18">
        <v>0</v>
      </c>
      <c r="R10" s="18">
        <v>0</v>
      </c>
      <c r="S10" s="18">
        <v>480</v>
      </c>
      <c r="T10" s="18">
        <v>0</v>
      </c>
      <c r="U10" s="18">
        <v>0</v>
      </c>
      <c r="V10" s="18">
        <v>0</v>
      </c>
      <c r="W10" s="18">
        <v>0</v>
      </c>
      <c r="X10" s="18">
        <v>0</v>
      </c>
      <c r="Y10" s="18">
        <v>0</v>
      </c>
      <c r="Z10" s="18">
        <v>0</v>
      </c>
      <c r="AA10" s="18">
        <v>0</v>
      </c>
      <c r="AB10" s="18">
        <v>0</v>
      </c>
      <c r="AC10" s="18">
        <v>0</v>
      </c>
      <c r="AD10" s="18">
        <v>0</v>
      </c>
      <c r="AE10" s="18">
        <v>0</v>
      </c>
      <c r="AF10" s="18">
        <v>0</v>
      </c>
      <c r="AG10" s="18">
        <v>0</v>
      </c>
      <c r="AH10" s="18">
        <v>0</v>
      </c>
      <c r="AI10" s="18">
        <v>0</v>
      </c>
      <c r="AJ10" s="18">
        <v>0</v>
      </c>
      <c r="AK10" s="18">
        <v>0</v>
      </c>
      <c r="AL10" s="18">
        <v>0</v>
      </c>
    </row>
    <row r="11" spans="1:38" ht="120" x14ac:dyDescent="0.25">
      <c r="A11" s="152" t="s">
        <v>276</v>
      </c>
      <c r="B11" s="178">
        <v>7</v>
      </c>
      <c r="C11" s="92">
        <v>8</v>
      </c>
      <c r="D11" s="89" t="s">
        <v>301</v>
      </c>
      <c r="E11" s="90" t="s">
        <v>145</v>
      </c>
      <c r="F11" s="94" t="s">
        <v>62</v>
      </c>
      <c r="G11" s="94" t="s">
        <v>71</v>
      </c>
      <c r="H11" s="94" t="s">
        <v>50</v>
      </c>
      <c r="I11" s="91">
        <v>36.5</v>
      </c>
      <c r="J11" s="124">
        <v>15</v>
      </c>
      <c r="K11" s="41">
        <f t="shared" si="0"/>
        <v>15</v>
      </c>
      <c r="L11" s="42" t="str">
        <f t="shared" si="1"/>
        <v>OK</v>
      </c>
      <c r="M11" s="18">
        <v>0</v>
      </c>
      <c r="N11" s="18">
        <v>0</v>
      </c>
      <c r="O11" s="18">
        <v>0</v>
      </c>
      <c r="P11" s="18">
        <v>0</v>
      </c>
      <c r="Q11" s="18">
        <v>0</v>
      </c>
      <c r="R11" s="18">
        <v>0</v>
      </c>
      <c r="S11" s="18">
        <v>0</v>
      </c>
      <c r="T11" s="18">
        <v>0</v>
      </c>
      <c r="U11" s="18">
        <v>0</v>
      </c>
      <c r="V11" s="18">
        <v>0</v>
      </c>
      <c r="W11" s="18">
        <v>0</v>
      </c>
      <c r="X11" s="18">
        <v>0</v>
      </c>
      <c r="Y11" s="18">
        <v>0</v>
      </c>
      <c r="Z11" s="18">
        <v>0</v>
      </c>
      <c r="AA11" s="18">
        <v>0</v>
      </c>
      <c r="AB11" s="18">
        <v>0</v>
      </c>
      <c r="AC11" s="18">
        <v>0</v>
      </c>
      <c r="AD11" s="18">
        <v>0</v>
      </c>
      <c r="AE11" s="18">
        <v>0</v>
      </c>
      <c r="AF11" s="18">
        <v>0</v>
      </c>
      <c r="AG11" s="18">
        <v>0</v>
      </c>
      <c r="AH11" s="18">
        <v>0</v>
      </c>
      <c r="AI11" s="18">
        <v>0</v>
      </c>
      <c r="AJ11" s="18">
        <v>0</v>
      </c>
      <c r="AK11" s="18">
        <v>0</v>
      </c>
      <c r="AL11" s="18">
        <v>0</v>
      </c>
    </row>
    <row r="12" spans="1:38" ht="105" x14ac:dyDescent="0.25">
      <c r="A12" s="152"/>
      <c r="B12" s="179"/>
      <c r="C12" s="92">
        <v>9</v>
      </c>
      <c r="D12" s="89" t="s">
        <v>302</v>
      </c>
      <c r="E12" s="90" t="s">
        <v>146</v>
      </c>
      <c r="F12" s="94" t="s">
        <v>62</v>
      </c>
      <c r="G12" s="94" t="s">
        <v>71</v>
      </c>
      <c r="H12" s="94" t="s">
        <v>50</v>
      </c>
      <c r="I12" s="91">
        <v>45.1</v>
      </c>
      <c r="J12" s="124"/>
      <c r="K12" s="41">
        <f t="shared" si="0"/>
        <v>0</v>
      </c>
      <c r="L12" s="42" t="str">
        <f t="shared" si="1"/>
        <v>OK</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8">
        <v>0</v>
      </c>
      <c r="AD12" s="18">
        <v>0</v>
      </c>
      <c r="AE12" s="18">
        <v>0</v>
      </c>
      <c r="AF12" s="18">
        <v>0</v>
      </c>
      <c r="AG12" s="18">
        <v>0</v>
      </c>
      <c r="AH12" s="18">
        <v>0</v>
      </c>
      <c r="AI12" s="18">
        <v>0</v>
      </c>
      <c r="AJ12" s="18">
        <v>0</v>
      </c>
      <c r="AK12" s="18">
        <v>0</v>
      </c>
      <c r="AL12" s="18">
        <v>0</v>
      </c>
    </row>
    <row r="13" spans="1:38" ht="105" x14ac:dyDescent="0.25">
      <c r="A13" s="152"/>
      <c r="B13" s="179"/>
      <c r="C13" s="88">
        <v>10</v>
      </c>
      <c r="D13" s="95" t="s">
        <v>303</v>
      </c>
      <c r="E13" s="90" t="s">
        <v>147</v>
      </c>
      <c r="F13" s="96" t="s">
        <v>60</v>
      </c>
      <c r="G13" s="94" t="s">
        <v>71</v>
      </c>
      <c r="H13" s="94" t="s">
        <v>50</v>
      </c>
      <c r="I13" s="91">
        <v>40.299999999999997</v>
      </c>
      <c r="J13" s="125"/>
      <c r="K13" s="41">
        <f t="shared" si="0"/>
        <v>0</v>
      </c>
      <c r="L13" s="42" t="str">
        <f t="shared" si="1"/>
        <v>OK</v>
      </c>
      <c r="M13" s="18">
        <v>0</v>
      </c>
      <c r="N13" s="18">
        <v>0</v>
      </c>
      <c r="O13" s="18">
        <v>0</v>
      </c>
      <c r="P13" s="18">
        <v>0</v>
      </c>
      <c r="Q13" s="18">
        <v>0</v>
      </c>
      <c r="R13" s="18">
        <v>0</v>
      </c>
      <c r="S13" s="18">
        <v>0</v>
      </c>
      <c r="T13" s="18">
        <v>0</v>
      </c>
      <c r="U13" s="18">
        <v>0</v>
      </c>
      <c r="V13" s="18">
        <v>0</v>
      </c>
      <c r="W13" s="18">
        <v>0</v>
      </c>
      <c r="X13" s="18">
        <v>0</v>
      </c>
      <c r="Y13" s="18">
        <v>0</v>
      </c>
      <c r="Z13" s="18">
        <v>0</v>
      </c>
      <c r="AA13" s="18">
        <v>0</v>
      </c>
      <c r="AB13" s="18">
        <v>0</v>
      </c>
      <c r="AC13" s="18">
        <v>0</v>
      </c>
      <c r="AD13" s="18">
        <v>0</v>
      </c>
      <c r="AE13" s="18">
        <v>0</v>
      </c>
      <c r="AF13" s="18">
        <v>0</v>
      </c>
      <c r="AG13" s="18">
        <v>0</v>
      </c>
      <c r="AH13" s="18">
        <v>0</v>
      </c>
      <c r="AI13" s="18">
        <v>0</v>
      </c>
      <c r="AJ13" s="18">
        <v>0</v>
      </c>
      <c r="AK13" s="18">
        <v>0</v>
      </c>
      <c r="AL13" s="18">
        <v>0</v>
      </c>
    </row>
    <row r="14" spans="1:38" ht="75" x14ac:dyDescent="0.25">
      <c r="A14" s="152"/>
      <c r="B14" s="180"/>
      <c r="C14" s="92">
        <v>11</v>
      </c>
      <c r="D14" s="89" t="s">
        <v>304</v>
      </c>
      <c r="E14" s="90" t="s">
        <v>148</v>
      </c>
      <c r="F14" s="94" t="s">
        <v>60</v>
      </c>
      <c r="G14" s="94" t="s">
        <v>72</v>
      </c>
      <c r="H14" s="94" t="s">
        <v>70</v>
      </c>
      <c r="I14" s="91">
        <v>12.5</v>
      </c>
      <c r="J14" s="124"/>
      <c r="K14" s="41">
        <f t="shared" si="0"/>
        <v>0</v>
      </c>
      <c r="L14" s="42" t="str">
        <f t="shared" si="1"/>
        <v>OK</v>
      </c>
      <c r="M14" s="18">
        <v>0</v>
      </c>
      <c r="N14" s="18">
        <v>0</v>
      </c>
      <c r="O14" s="18">
        <v>0</v>
      </c>
      <c r="P14" s="18">
        <v>0</v>
      </c>
      <c r="Q14" s="18">
        <v>0</v>
      </c>
      <c r="R14" s="18">
        <v>0</v>
      </c>
      <c r="S14" s="18">
        <v>0</v>
      </c>
      <c r="T14" s="18">
        <v>0</v>
      </c>
      <c r="U14" s="18">
        <v>0</v>
      </c>
      <c r="V14" s="18">
        <v>0</v>
      </c>
      <c r="W14" s="18">
        <v>0</v>
      </c>
      <c r="X14" s="18">
        <v>0</v>
      </c>
      <c r="Y14" s="18">
        <v>0</v>
      </c>
      <c r="Z14" s="18">
        <v>0</v>
      </c>
      <c r="AA14" s="18">
        <v>0</v>
      </c>
      <c r="AB14" s="18">
        <v>0</v>
      </c>
      <c r="AC14" s="18">
        <v>0</v>
      </c>
      <c r="AD14" s="18">
        <v>0</v>
      </c>
      <c r="AE14" s="18">
        <v>0</v>
      </c>
      <c r="AF14" s="18">
        <v>0</v>
      </c>
      <c r="AG14" s="18">
        <v>0</v>
      </c>
      <c r="AH14" s="18">
        <v>0</v>
      </c>
      <c r="AI14" s="18">
        <v>0</v>
      </c>
      <c r="AJ14" s="18">
        <v>0</v>
      </c>
      <c r="AK14" s="18">
        <v>0</v>
      </c>
      <c r="AL14" s="18">
        <v>0</v>
      </c>
    </row>
    <row r="15" spans="1:38" ht="75" x14ac:dyDescent="0.25">
      <c r="A15" s="153" t="s">
        <v>276</v>
      </c>
      <c r="B15" s="175">
        <v>8</v>
      </c>
      <c r="C15" s="87">
        <v>12</v>
      </c>
      <c r="D15" s="83" t="s">
        <v>305</v>
      </c>
      <c r="E15" s="84" t="s">
        <v>149</v>
      </c>
      <c r="F15" s="97" t="s">
        <v>60</v>
      </c>
      <c r="G15" s="97" t="s">
        <v>73</v>
      </c>
      <c r="H15" s="97" t="s">
        <v>50</v>
      </c>
      <c r="I15" s="86">
        <v>12.5</v>
      </c>
      <c r="J15" s="124"/>
      <c r="K15" s="41">
        <f t="shared" si="0"/>
        <v>0</v>
      </c>
      <c r="L15" s="42" t="str">
        <f t="shared" si="1"/>
        <v>OK</v>
      </c>
      <c r="M15" s="18">
        <v>0</v>
      </c>
      <c r="N15" s="18">
        <v>0</v>
      </c>
      <c r="O15" s="18">
        <v>0</v>
      </c>
      <c r="P15" s="18">
        <v>0</v>
      </c>
      <c r="Q15" s="18">
        <v>0</v>
      </c>
      <c r="R15" s="18">
        <v>0</v>
      </c>
      <c r="S15" s="18">
        <v>0</v>
      </c>
      <c r="T15" s="18">
        <v>0</v>
      </c>
      <c r="U15" s="18">
        <v>0</v>
      </c>
      <c r="V15" s="18">
        <v>0</v>
      </c>
      <c r="W15" s="18">
        <v>0</v>
      </c>
      <c r="X15" s="18">
        <v>0</v>
      </c>
      <c r="Y15" s="18">
        <v>0</v>
      </c>
      <c r="Z15" s="18">
        <v>0</v>
      </c>
      <c r="AA15" s="18">
        <v>0</v>
      </c>
      <c r="AB15" s="18">
        <v>0</v>
      </c>
      <c r="AC15" s="18">
        <v>0</v>
      </c>
      <c r="AD15" s="18">
        <v>0</v>
      </c>
      <c r="AE15" s="18">
        <v>0</v>
      </c>
      <c r="AF15" s="18">
        <v>0</v>
      </c>
      <c r="AG15" s="18">
        <v>0</v>
      </c>
      <c r="AH15" s="18">
        <v>0</v>
      </c>
      <c r="AI15" s="18">
        <v>0</v>
      </c>
      <c r="AJ15" s="18">
        <v>0</v>
      </c>
      <c r="AK15" s="18">
        <v>0</v>
      </c>
      <c r="AL15" s="18">
        <v>0</v>
      </c>
    </row>
    <row r="16" spans="1:38" ht="90" x14ac:dyDescent="0.25">
      <c r="A16" s="153"/>
      <c r="B16" s="176"/>
      <c r="C16" s="82">
        <v>13</v>
      </c>
      <c r="D16" s="83" t="s">
        <v>306</v>
      </c>
      <c r="E16" s="84" t="s">
        <v>150</v>
      </c>
      <c r="F16" s="97" t="s">
        <v>38</v>
      </c>
      <c r="G16" s="97" t="s">
        <v>42</v>
      </c>
      <c r="H16" s="97" t="s">
        <v>50</v>
      </c>
      <c r="I16" s="86">
        <v>13.59</v>
      </c>
      <c r="J16" s="124">
        <v>100</v>
      </c>
      <c r="K16" s="41">
        <f t="shared" si="0"/>
        <v>0</v>
      </c>
      <c r="L16" s="42" t="str">
        <f t="shared" si="1"/>
        <v>OK</v>
      </c>
      <c r="M16" s="18">
        <v>0</v>
      </c>
      <c r="N16" s="18">
        <v>0</v>
      </c>
      <c r="O16" s="18">
        <v>30</v>
      </c>
      <c r="P16" s="18">
        <v>0</v>
      </c>
      <c r="Q16" s="18">
        <v>0</v>
      </c>
      <c r="R16" s="18">
        <v>0</v>
      </c>
      <c r="S16" s="18">
        <v>0</v>
      </c>
      <c r="T16" s="18">
        <v>0</v>
      </c>
      <c r="U16" s="18">
        <v>0</v>
      </c>
      <c r="V16" s="18">
        <v>0</v>
      </c>
      <c r="W16" s="18">
        <v>0</v>
      </c>
      <c r="X16" s="18">
        <v>0</v>
      </c>
      <c r="Y16" s="18">
        <v>40</v>
      </c>
      <c r="Z16" s="18">
        <v>0</v>
      </c>
      <c r="AA16" s="18">
        <v>0</v>
      </c>
      <c r="AB16" s="18">
        <v>0</v>
      </c>
      <c r="AC16" s="18">
        <v>0</v>
      </c>
      <c r="AD16" s="18">
        <v>0</v>
      </c>
      <c r="AE16" s="18">
        <v>0</v>
      </c>
      <c r="AF16" s="18">
        <v>0</v>
      </c>
      <c r="AG16" s="18">
        <v>0</v>
      </c>
      <c r="AH16" s="18">
        <v>0</v>
      </c>
      <c r="AI16" s="18">
        <v>0</v>
      </c>
      <c r="AJ16" s="18">
        <v>30</v>
      </c>
      <c r="AK16" s="18">
        <v>0</v>
      </c>
      <c r="AL16" s="18">
        <v>0</v>
      </c>
    </row>
    <row r="17" spans="1:38" ht="60" x14ac:dyDescent="0.25">
      <c r="A17" s="153"/>
      <c r="B17" s="176"/>
      <c r="C17" s="82">
        <v>14</v>
      </c>
      <c r="D17" s="83" t="s">
        <v>307</v>
      </c>
      <c r="E17" s="84" t="s">
        <v>151</v>
      </c>
      <c r="F17" s="97" t="s">
        <v>62</v>
      </c>
      <c r="G17" s="97" t="s">
        <v>74</v>
      </c>
      <c r="H17" s="97" t="s">
        <v>70</v>
      </c>
      <c r="I17" s="86">
        <v>28.07</v>
      </c>
      <c r="J17" s="124">
        <v>10</v>
      </c>
      <c r="K17" s="41">
        <f t="shared" si="0"/>
        <v>10</v>
      </c>
      <c r="L17" s="42" t="str">
        <f t="shared" si="1"/>
        <v>OK</v>
      </c>
      <c r="M17" s="18">
        <v>0</v>
      </c>
      <c r="N17" s="18">
        <v>0</v>
      </c>
      <c r="O17" s="18">
        <v>0</v>
      </c>
      <c r="P17" s="18">
        <v>0</v>
      </c>
      <c r="Q17" s="18">
        <v>0</v>
      </c>
      <c r="R17" s="18">
        <v>0</v>
      </c>
      <c r="S17" s="18">
        <v>0</v>
      </c>
      <c r="T17" s="18">
        <v>0</v>
      </c>
      <c r="U17" s="18">
        <v>0</v>
      </c>
      <c r="V17" s="18">
        <v>0</v>
      </c>
      <c r="W17" s="18">
        <v>0</v>
      </c>
      <c r="X17" s="18">
        <v>0</v>
      </c>
      <c r="Y17" s="18">
        <v>0</v>
      </c>
      <c r="Z17" s="18">
        <v>0</v>
      </c>
      <c r="AA17" s="18">
        <v>0</v>
      </c>
      <c r="AB17" s="18">
        <v>0</v>
      </c>
      <c r="AC17" s="18">
        <v>0</v>
      </c>
      <c r="AD17" s="18">
        <v>0</v>
      </c>
      <c r="AE17" s="18">
        <v>0</v>
      </c>
      <c r="AF17" s="18">
        <v>0</v>
      </c>
      <c r="AG17" s="18">
        <v>0</v>
      </c>
      <c r="AH17" s="18">
        <v>0</v>
      </c>
      <c r="AI17" s="18">
        <v>0</v>
      </c>
      <c r="AJ17" s="18">
        <v>0</v>
      </c>
      <c r="AK17" s="18">
        <v>0</v>
      </c>
      <c r="AL17" s="18">
        <v>0</v>
      </c>
    </row>
    <row r="18" spans="1:38" ht="210" customHeight="1" x14ac:dyDescent="0.25">
      <c r="A18" s="153"/>
      <c r="B18" s="176"/>
      <c r="C18" s="82">
        <v>15</v>
      </c>
      <c r="D18" s="83" t="s">
        <v>308</v>
      </c>
      <c r="E18" s="84" t="s">
        <v>152</v>
      </c>
      <c r="F18" s="85" t="s">
        <v>60</v>
      </c>
      <c r="G18" s="85" t="s">
        <v>75</v>
      </c>
      <c r="H18" s="85" t="s">
        <v>50</v>
      </c>
      <c r="I18" s="86">
        <v>10.5</v>
      </c>
      <c r="J18" s="124"/>
      <c r="K18" s="41">
        <f t="shared" si="0"/>
        <v>0</v>
      </c>
      <c r="L18" s="42" t="str">
        <f t="shared" si="1"/>
        <v>OK</v>
      </c>
      <c r="M18" s="18">
        <v>0</v>
      </c>
      <c r="N18" s="18">
        <v>0</v>
      </c>
      <c r="O18" s="18">
        <v>0</v>
      </c>
      <c r="P18" s="18">
        <v>0</v>
      </c>
      <c r="Q18" s="18">
        <v>0</v>
      </c>
      <c r="R18" s="18">
        <v>0</v>
      </c>
      <c r="S18" s="18">
        <v>0</v>
      </c>
      <c r="T18" s="18">
        <v>0</v>
      </c>
      <c r="U18" s="18">
        <v>0</v>
      </c>
      <c r="V18" s="18">
        <v>0</v>
      </c>
      <c r="W18" s="18">
        <v>0</v>
      </c>
      <c r="X18" s="18">
        <v>0</v>
      </c>
      <c r="Y18" s="18">
        <v>0</v>
      </c>
      <c r="Z18" s="18">
        <v>0</v>
      </c>
      <c r="AA18" s="18">
        <v>0</v>
      </c>
      <c r="AB18" s="18">
        <v>0</v>
      </c>
      <c r="AC18" s="18">
        <v>0</v>
      </c>
      <c r="AD18" s="18">
        <v>0</v>
      </c>
      <c r="AE18" s="18">
        <v>0</v>
      </c>
      <c r="AF18" s="18">
        <v>0</v>
      </c>
      <c r="AG18" s="18">
        <v>0</v>
      </c>
      <c r="AH18" s="18">
        <v>0</v>
      </c>
      <c r="AI18" s="18">
        <v>0</v>
      </c>
      <c r="AJ18" s="18">
        <v>0</v>
      </c>
      <c r="AK18" s="18">
        <v>0</v>
      </c>
      <c r="AL18" s="18">
        <v>0</v>
      </c>
    </row>
    <row r="19" spans="1:38" ht="135" x14ac:dyDescent="0.25">
      <c r="A19" s="153"/>
      <c r="B19" s="177"/>
      <c r="C19" s="87">
        <v>16</v>
      </c>
      <c r="D19" s="83" t="s">
        <v>309</v>
      </c>
      <c r="E19" s="84" t="s">
        <v>153</v>
      </c>
      <c r="F19" s="97" t="s">
        <v>60</v>
      </c>
      <c r="G19" s="97" t="s">
        <v>76</v>
      </c>
      <c r="H19" s="97" t="s">
        <v>50</v>
      </c>
      <c r="I19" s="86">
        <v>47.3</v>
      </c>
      <c r="J19" s="124"/>
      <c r="K19" s="41">
        <f t="shared" si="0"/>
        <v>0</v>
      </c>
      <c r="L19" s="42" t="str">
        <f t="shared" si="1"/>
        <v>OK</v>
      </c>
      <c r="M19" s="18">
        <v>0</v>
      </c>
      <c r="N19" s="18">
        <v>0</v>
      </c>
      <c r="O19" s="18">
        <v>0</v>
      </c>
      <c r="P19" s="18">
        <v>0</v>
      </c>
      <c r="Q19" s="18">
        <v>0</v>
      </c>
      <c r="R19" s="18">
        <v>0</v>
      </c>
      <c r="S19" s="18">
        <v>0</v>
      </c>
      <c r="T19" s="18">
        <v>0</v>
      </c>
      <c r="U19" s="18">
        <v>0</v>
      </c>
      <c r="V19" s="18">
        <v>0</v>
      </c>
      <c r="W19" s="18">
        <v>0</v>
      </c>
      <c r="X19" s="18">
        <v>0</v>
      </c>
      <c r="Y19" s="18">
        <v>0</v>
      </c>
      <c r="Z19" s="18">
        <v>0</v>
      </c>
      <c r="AA19" s="18">
        <v>0</v>
      </c>
      <c r="AB19" s="18">
        <v>0</v>
      </c>
      <c r="AC19" s="18">
        <v>0</v>
      </c>
      <c r="AD19" s="18">
        <v>0</v>
      </c>
      <c r="AE19" s="18">
        <v>0</v>
      </c>
      <c r="AF19" s="18">
        <v>0</v>
      </c>
      <c r="AG19" s="18">
        <v>0</v>
      </c>
      <c r="AH19" s="18">
        <v>0</v>
      </c>
      <c r="AI19" s="18">
        <v>0</v>
      </c>
      <c r="AJ19" s="18">
        <v>0</v>
      </c>
      <c r="AK19" s="18">
        <v>0</v>
      </c>
      <c r="AL19" s="18">
        <v>0</v>
      </c>
    </row>
    <row r="20" spans="1:38" ht="195" x14ac:dyDescent="0.25">
      <c r="A20" s="157" t="s">
        <v>272</v>
      </c>
      <c r="B20" s="178">
        <v>9</v>
      </c>
      <c r="C20" s="92">
        <v>17</v>
      </c>
      <c r="D20" s="89" t="s">
        <v>420</v>
      </c>
      <c r="E20" s="90" t="s">
        <v>154</v>
      </c>
      <c r="F20" s="20" t="s">
        <v>40</v>
      </c>
      <c r="G20" s="20" t="s">
        <v>77</v>
      </c>
      <c r="H20" s="20" t="s">
        <v>51</v>
      </c>
      <c r="I20" s="91">
        <v>2.66</v>
      </c>
      <c r="J20" s="124">
        <v>700</v>
      </c>
      <c r="K20" s="41">
        <f t="shared" si="0"/>
        <v>300</v>
      </c>
      <c r="L20" s="42" t="str">
        <f t="shared" si="1"/>
        <v>OK</v>
      </c>
      <c r="M20" s="18">
        <v>0</v>
      </c>
      <c r="N20" s="18">
        <v>400</v>
      </c>
      <c r="O20" s="18">
        <v>0</v>
      </c>
      <c r="P20" s="18">
        <v>0</v>
      </c>
      <c r="Q20" s="18">
        <v>0</v>
      </c>
      <c r="R20" s="18">
        <v>0</v>
      </c>
      <c r="S20" s="18">
        <v>0</v>
      </c>
      <c r="T20" s="18">
        <v>0</v>
      </c>
      <c r="U20" s="18">
        <v>0</v>
      </c>
      <c r="V20" s="18">
        <v>0</v>
      </c>
      <c r="W20" s="18">
        <v>0</v>
      </c>
      <c r="X20" s="18">
        <v>0</v>
      </c>
      <c r="Y20" s="18">
        <v>0</v>
      </c>
      <c r="Z20" s="18">
        <v>0</v>
      </c>
      <c r="AA20" s="18">
        <v>0</v>
      </c>
      <c r="AB20" s="18">
        <v>0</v>
      </c>
      <c r="AC20" s="18">
        <v>0</v>
      </c>
      <c r="AD20" s="18">
        <v>0</v>
      </c>
      <c r="AE20" s="18">
        <v>0</v>
      </c>
      <c r="AF20" s="18">
        <v>0</v>
      </c>
      <c r="AG20" s="18">
        <v>0</v>
      </c>
      <c r="AH20" s="18">
        <v>0</v>
      </c>
      <c r="AI20" s="18">
        <v>0</v>
      </c>
      <c r="AJ20" s="18">
        <v>0</v>
      </c>
      <c r="AK20" s="18">
        <v>0</v>
      </c>
      <c r="AL20" s="18">
        <v>0</v>
      </c>
    </row>
    <row r="21" spans="1:38" ht="195" x14ac:dyDescent="0.25">
      <c r="A21" s="157"/>
      <c r="B21" s="180"/>
      <c r="C21" s="88">
        <v>18</v>
      </c>
      <c r="D21" s="89" t="s">
        <v>421</v>
      </c>
      <c r="E21" s="90" t="s">
        <v>155</v>
      </c>
      <c r="F21" s="20" t="s">
        <v>40</v>
      </c>
      <c r="G21" s="20" t="s">
        <v>78</v>
      </c>
      <c r="H21" s="20" t="s">
        <v>51</v>
      </c>
      <c r="I21" s="91">
        <v>0.9</v>
      </c>
      <c r="J21" s="124"/>
      <c r="K21" s="41">
        <f t="shared" si="0"/>
        <v>0</v>
      </c>
      <c r="L21" s="42" t="str">
        <f t="shared" si="1"/>
        <v>OK</v>
      </c>
      <c r="M21" s="18">
        <v>0</v>
      </c>
      <c r="N21" s="18">
        <v>0</v>
      </c>
      <c r="O21" s="18">
        <v>0</v>
      </c>
      <c r="P21" s="18">
        <v>0</v>
      </c>
      <c r="Q21" s="18">
        <v>0</v>
      </c>
      <c r="R21" s="18">
        <v>0</v>
      </c>
      <c r="S21" s="18">
        <v>0</v>
      </c>
      <c r="T21" s="18">
        <v>0</v>
      </c>
      <c r="U21" s="18">
        <v>0</v>
      </c>
      <c r="V21" s="18">
        <v>0</v>
      </c>
      <c r="W21" s="18">
        <v>0</v>
      </c>
      <c r="X21" s="18">
        <v>0</v>
      </c>
      <c r="Y21" s="18">
        <v>0</v>
      </c>
      <c r="Z21" s="18">
        <v>0</v>
      </c>
      <c r="AA21" s="18">
        <v>0</v>
      </c>
      <c r="AB21" s="18">
        <v>0</v>
      </c>
      <c r="AC21" s="18">
        <v>0</v>
      </c>
      <c r="AD21" s="18">
        <v>0</v>
      </c>
      <c r="AE21" s="18">
        <v>0</v>
      </c>
      <c r="AF21" s="18">
        <v>0</v>
      </c>
      <c r="AG21" s="18">
        <v>0</v>
      </c>
      <c r="AH21" s="18">
        <v>0</v>
      </c>
      <c r="AI21" s="18">
        <v>0</v>
      </c>
      <c r="AJ21" s="18">
        <v>0</v>
      </c>
      <c r="AK21" s="18">
        <v>0</v>
      </c>
      <c r="AL21" s="18">
        <v>0</v>
      </c>
    </row>
    <row r="22" spans="1:38" ht="105" x14ac:dyDescent="0.25">
      <c r="A22" s="153" t="s">
        <v>274</v>
      </c>
      <c r="B22" s="175">
        <v>10</v>
      </c>
      <c r="C22" s="87">
        <v>19</v>
      </c>
      <c r="D22" s="83" t="s">
        <v>310</v>
      </c>
      <c r="E22" s="84" t="s">
        <v>156</v>
      </c>
      <c r="F22" s="85" t="s">
        <v>62</v>
      </c>
      <c r="G22" s="85" t="s">
        <v>69</v>
      </c>
      <c r="H22" s="85" t="s">
        <v>50</v>
      </c>
      <c r="I22" s="86">
        <v>10.09</v>
      </c>
      <c r="J22" s="124">
        <v>160</v>
      </c>
      <c r="K22" s="41">
        <f t="shared" si="0"/>
        <v>0</v>
      </c>
      <c r="L22" s="42" t="str">
        <f t="shared" si="1"/>
        <v>OK</v>
      </c>
      <c r="M22" s="18">
        <v>0</v>
      </c>
      <c r="N22" s="18">
        <v>0</v>
      </c>
      <c r="O22" s="18">
        <v>0</v>
      </c>
      <c r="P22" s="18">
        <v>90</v>
      </c>
      <c r="Q22" s="18">
        <v>0</v>
      </c>
      <c r="R22" s="18">
        <v>0</v>
      </c>
      <c r="S22" s="18">
        <v>0</v>
      </c>
      <c r="T22" s="18">
        <v>0</v>
      </c>
      <c r="U22" s="18">
        <v>0</v>
      </c>
      <c r="V22" s="18">
        <v>0</v>
      </c>
      <c r="W22" s="18">
        <v>0</v>
      </c>
      <c r="X22" s="18">
        <v>0</v>
      </c>
      <c r="Y22" s="18">
        <v>0</v>
      </c>
      <c r="Z22" s="18">
        <v>0</v>
      </c>
      <c r="AA22" s="18">
        <v>0</v>
      </c>
      <c r="AB22" s="18">
        <v>30</v>
      </c>
      <c r="AC22" s="18">
        <v>0</v>
      </c>
      <c r="AD22" s="18">
        <v>0</v>
      </c>
      <c r="AE22" s="18">
        <v>0</v>
      </c>
      <c r="AF22" s="18">
        <v>0</v>
      </c>
      <c r="AG22" s="18">
        <v>0</v>
      </c>
      <c r="AH22" s="18">
        <v>0</v>
      </c>
      <c r="AI22" s="18">
        <v>0</v>
      </c>
      <c r="AJ22" s="18">
        <v>0</v>
      </c>
      <c r="AK22" s="18">
        <v>0</v>
      </c>
      <c r="AL22" s="18">
        <v>40</v>
      </c>
    </row>
    <row r="23" spans="1:38" ht="210" customHeight="1" x14ac:dyDescent="0.25">
      <c r="A23" s="153"/>
      <c r="B23" s="177"/>
      <c r="C23" s="87">
        <v>20</v>
      </c>
      <c r="D23" s="83" t="s">
        <v>311</v>
      </c>
      <c r="E23" s="84" t="s">
        <v>157</v>
      </c>
      <c r="F23" s="85" t="s">
        <v>60</v>
      </c>
      <c r="G23" s="85" t="s">
        <v>79</v>
      </c>
      <c r="H23" s="85" t="s">
        <v>50</v>
      </c>
      <c r="I23" s="86">
        <v>3.5</v>
      </c>
      <c r="J23" s="124">
        <v>600</v>
      </c>
      <c r="K23" s="41">
        <f t="shared" si="0"/>
        <v>600</v>
      </c>
      <c r="L23" s="42" t="str">
        <f t="shared" si="1"/>
        <v>OK</v>
      </c>
      <c r="M23" s="18">
        <v>0</v>
      </c>
      <c r="N23" s="18">
        <v>0</v>
      </c>
      <c r="O23" s="18">
        <v>0</v>
      </c>
      <c r="P23" s="18">
        <v>0</v>
      </c>
      <c r="Q23" s="18">
        <v>0</v>
      </c>
      <c r="R23" s="18">
        <v>0</v>
      </c>
      <c r="S23" s="18">
        <v>0</v>
      </c>
      <c r="T23" s="18">
        <v>0</v>
      </c>
      <c r="U23" s="18">
        <v>0</v>
      </c>
      <c r="V23" s="18">
        <v>0</v>
      </c>
      <c r="W23" s="18">
        <v>0</v>
      </c>
      <c r="X23" s="18">
        <v>0</v>
      </c>
      <c r="Y23" s="18">
        <v>0</v>
      </c>
      <c r="Z23" s="18">
        <v>0</v>
      </c>
      <c r="AA23" s="18">
        <v>0</v>
      </c>
      <c r="AB23" s="18">
        <v>0</v>
      </c>
      <c r="AC23" s="18">
        <v>0</v>
      </c>
      <c r="AD23" s="18">
        <v>0</v>
      </c>
      <c r="AE23" s="18">
        <v>0</v>
      </c>
      <c r="AF23" s="18">
        <v>0</v>
      </c>
      <c r="AG23" s="18">
        <v>0</v>
      </c>
      <c r="AH23" s="18">
        <v>0</v>
      </c>
      <c r="AI23" s="18">
        <v>0</v>
      </c>
      <c r="AJ23" s="18">
        <v>0</v>
      </c>
      <c r="AK23" s="18">
        <v>0</v>
      </c>
      <c r="AL23" s="18">
        <v>0</v>
      </c>
    </row>
    <row r="24" spans="1:38" ht="90" x14ac:dyDescent="0.25">
      <c r="A24" s="152" t="s">
        <v>276</v>
      </c>
      <c r="B24" s="178">
        <v>11</v>
      </c>
      <c r="C24" s="92">
        <v>21</v>
      </c>
      <c r="D24" s="89" t="s">
        <v>312</v>
      </c>
      <c r="E24" s="90" t="s">
        <v>158</v>
      </c>
      <c r="F24" s="94" t="s">
        <v>63</v>
      </c>
      <c r="G24" s="94" t="s">
        <v>80</v>
      </c>
      <c r="H24" s="94" t="s">
        <v>50</v>
      </c>
      <c r="I24" s="91">
        <v>8.1300000000000008</v>
      </c>
      <c r="J24" s="124">
        <v>120</v>
      </c>
      <c r="K24" s="41">
        <f t="shared" si="0"/>
        <v>120</v>
      </c>
      <c r="L24" s="42" t="str">
        <f t="shared" si="1"/>
        <v>OK</v>
      </c>
      <c r="M24" s="18">
        <v>0</v>
      </c>
      <c r="N24" s="18">
        <v>0</v>
      </c>
      <c r="O24" s="18">
        <v>0</v>
      </c>
      <c r="P24" s="18">
        <v>0</v>
      </c>
      <c r="Q24" s="18">
        <v>0</v>
      </c>
      <c r="R24" s="18">
        <v>0</v>
      </c>
      <c r="S24" s="18">
        <v>0</v>
      </c>
      <c r="T24" s="18">
        <v>0</v>
      </c>
      <c r="U24" s="18">
        <v>0</v>
      </c>
      <c r="V24" s="18">
        <v>0</v>
      </c>
      <c r="W24" s="18">
        <v>0</v>
      </c>
      <c r="X24" s="18">
        <v>0</v>
      </c>
      <c r="Y24" s="18">
        <v>0</v>
      </c>
      <c r="Z24" s="18">
        <v>0</v>
      </c>
      <c r="AA24" s="18">
        <v>0</v>
      </c>
      <c r="AB24" s="18">
        <v>0</v>
      </c>
      <c r="AC24" s="18">
        <v>0</v>
      </c>
      <c r="AD24" s="18">
        <v>0</v>
      </c>
      <c r="AE24" s="18">
        <v>0</v>
      </c>
      <c r="AF24" s="18">
        <v>0</v>
      </c>
      <c r="AG24" s="18">
        <v>0</v>
      </c>
      <c r="AH24" s="18">
        <v>0</v>
      </c>
      <c r="AI24" s="18">
        <v>0</v>
      </c>
      <c r="AJ24" s="18">
        <v>0</v>
      </c>
      <c r="AK24" s="18">
        <v>0</v>
      </c>
      <c r="AL24" s="18">
        <v>0</v>
      </c>
    </row>
    <row r="25" spans="1:38" ht="270" x14ac:dyDescent="0.25">
      <c r="A25" s="152"/>
      <c r="B25" s="179"/>
      <c r="C25" s="88">
        <v>22</v>
      </c>
      <c r="D25" s="89" t="s">
        <v>313</v>
      </c>
      <c r="E25" s="90" t="s">
        <v>159</v>
      </c>
      <c r="F25" s="20" t="s">
        <v>30</v>
      </c>
      <c r="G25" s="20" t="s">
        <v>81</v>
      </c>
      <c r="H25" s="20" t="s">
        <v>50</v>
      </c>
      <c r="I25" s="91">
        <v>1.0900000000000001</v>
      </c>
      <c r="J25" s="124">
        <v>600</v>
      </c>
      <c r="K25" s="41">
        <f t="shared" si="0"/>
        <v>100</v>
      </c>
      <c r="L25" s="42" t="str">
        <f t="shared" si="1"/>
        <v>OK</v>
      </c>
      <c r="M25" s="18">
        <v>0</v>
      </c>
      <c r="N25" s="18">
        <v>0</v>
      </c>
      <c r="O25" s="18">
        <v>300</v>
      </c>
      <c r="P25" s="18">
        <v>0</v>
      </c>
      <c r="Q25" s="18">
        <v>0</v>
      </c>
      <c r="R25" s="18">
        <v>0</v>
      </c>
      <c r="S25" s="18">
        <v>0</v>
      </c>
      <c r="T25" s="18">
        <v>0</v>
      </c>
      <c r="U25" s="18">
        <v>0</v>
      </c>
      <c r="V25" s="18">
        <v>0</v>
      </c>
      <c r="W25" s="18">
        <v>0</v>
      </c>
      <c r="X25" s="18">
        <v>0</v>
      </c>
      <c r="Y25" s="18">
        <v>0</v>
      </c>
      <c r="Z25" s="18">
        <v>0</v>
      </c>
      <c r="AA25" s="18">
        <v>0</v>
      </c>
      <c r="AB25" s="18">
        <v>0</v>
      </c>
      <c r="AC25" s="18">
        <v>0</v>
      </c>
      <c r="AD25" s="18">
        <v>0</v>
      </c>
      <c r="AE25" s="18">
        <v>0</v>
      </c>
      <c r="AF25" s="18">
        <v>0</v>
      </c>
      <c r="AG25" s="18">
        <v>0</v>
      </c>
      <c r="AH25" s="18">
        <v>0</v>
      </c>
      <c r="AI25" s="18">
        <v>0</v>
      </c>
      <c r="AJ25" s="18">
        <v>200</v>
      </c>
      <c r="AK25" s="18">
        <v>0</v>
      </c>
      <c r="AL25" s="18">
        <v>0</v>
      </c>
    </row>
    <row r="26" spans="1:38" ht="75" x14ac:dyDescent="0.25">
      <c r="A26" s="69" t="s">
        <v>277</v>
      </c>
      <c r="B26" s="81">
        <v>12</v>
      </c>
      <c r="C26" s="87">
        <v>23</v>
      </c>
      <c r="D26" s="98" t="s">
        <v>314</v>
      </c>
      <c r="E26" s="84" t="s">
        <v>160</v>
      </c>
      <c r="F26" s="85" t="s">
        <v>30</v>
      </c>
      <c r="G26" s="85" t="s">
        <v>82</v>
      </c>
      <c r="H26" s="85" t="s">
        <v>50</v>
      </c>
      <c r="I26" s="86">
        <v>6.61</v>
      </c>
      <c r="J26" s="124"/>
      <c r="K26" s="41">
        <f t="shared" si="0"/>
        <v>0</v>
      </c>
      <c r="L26" s="42" t="str">
        <f t="shared" si="1"/>
        <v>OK</v>
      </c>
      <c r="M26" s="18">
        <v>0</v>
      </c>
      <c r="N26" s="18">
        <v>0</v>
      </c>
      <c r="O26" s="18">
        <v>0</v>
      </c>
      <c r="P26" s="18">
        <v>0</v>
      </c>
      <c r="Q26" s="18">
        <v>0</v>
      </c>
      <c r="R26" s="18">
        <v>0</v>
      </c>
      <c r="S26" s="18">
        <v>0</v>
      </c>
      <c r="T26" s="18">
        <v>0</v>
      </c>
      <c r="U26" s="18">
        <v>0</v>
      </c>
      <c r="V26" s="18">
        <v>0</v>
      </c>
      <c r="W26" s="18">
        <v>0</v>
      </c>
      <c r="X26" s="18">
        <v>0</v>
      </c>
      <c r="Y26" s="18">
        <v>0</v>
      </c>
      <c r="Z26" s="18">
        <v>0</v>
      </c>
      <c r="AA26" s="18">
        <v>0</v>
      </c>
      <c r="AB26" s="18">
        <v>0</v>
      </c>
      <c r="AC26" s="18">
        <v>0</v>
      </c>
      <c r="AD26" s="18">
        <v>0</v>
      </c>
      <c r="AE26" s="18">
        <v>0</v>
      </c>
      <c r="AF26" s="18">
        <v>0</v>
      </c>
      <c r="AG26" s="18">
        <v>0</v>
      </c>
      <c r="AH26" s="18">
        <v>0</v>
      </c>
      <c r="AI26" s="18">
        <v>0</v>
      </c>
      <c r="AJ26" s="18">
        <v>0</v>
      </c>
      <c r="AK26" s="18">
        <v>0</v>
      </c>
      <c r="AL26" s="18">
        <v>0</v>
      </c>
    </row>
    <row r="27" spans="1:38" ht="210" x14ac:dyDescent="0.25">
      <c r="A27" s="152" t="s">
        <v>276</v>
      </c>
      <c r="B27" s="178">
        <v>13</v>
      </c>
      <c r="C27" s="92">
        <v>24</v>
      </c>
      <c r="D27" s="89" t="s">
        <v>422</v>
      </c>
      <c r="E27" s="90" t="s">
        <v>161</v>
      </c>
      <c r="F27" s="20" t="s">
        <v>64</v>
      </c>
      <c r="G27" s="20" t="s">
        <v>83</v>
      </c>
      <c r="H27" s="20" t="s">
        <v>50</v>
      </c>
      <c r="I27" s="91">
        <v>2.79</v>
      </c>
      <c r="J27" s="124">
        <v>500</v>
      </c>
      <c r="K27" s="41">
        <f t="shared" si="0"/>
        <v>140</v>
      </c>
      <c r="L27" s="42" t="str">
        <f t="shared" si="1"/>
        <v>OK</v>
      </c>
      <c r="M27" s="18">
        <v>0</v>
      </c>
      <c r="N27" s="18">
        <v>0</v>
      </c>
      <c r="O27" s="18">
        <v>360</v>
      </c>
      <c r="P27" s="18">
        <v>0</v>
      </c>
      <c r="Q27" s="18">
        <v>0</v>
      </c>
      <c r="R27" s="18">
        <v>0</v>
      </c>
      <c r="S27" s="18">
        <v>0</v>
      </c>
      <c r="T27" s="18">
        <v>0</v>
      </c>
      <c r="U27" s="18">
        <v>0</v>
      </c>
      <c r="V27" s="18">
        <v>0</v>
      </c>
      <c r="W27" s="18">
        <v>0</v>
      </c>
      <c r="X27" s="18">
        <v>0</v>
      </c>
      <c r="Y27" s="18">
        <v>0</v>
      </c>
      <c r="Z27" s="18">
        <v>0</v>
      </c>
      <c r="AA27" s="18">
        <v>0</v>
      </c>
      <c r="AB27" s="18">
        <v>0</v>
      </c>
      <c r="AC27" s="18">
        <v>0</v>
      </c>
      <c r="AD27" s="18">
        <v>0</v>
      </c>
      <c r="AE27" s="18">
        <v>0</v>
      </c>
      <c r="AF27" s="18">
        <v>0</v>
      </c>
      <c r="AG27" s="18">
        <v>0</v>
      </c>
      <c r="AH27" s="18">
        <v>0</v>
      </c>
      <c r="AI27" s="18">
        <v>0</v>
      </c>
      <c r="AJ27" s="18">
        <v>0</v>
      </c>
      <c r="AK27" s="18">
        <v>0</v>
      </c>
      <c r="AL27" s="18">
        <v>0</v>
      </c>
    </row>
    <row r="28" spans="1:38" ht="315" customHeight="1" x14ac:dyDescent="0.25">
      <c r="A28" s="152"/>
      <c r="B28" s="180"/>
      <c r="C28" s="88">
        <v>25</v>
      </c>
      <c r="D28" s="89" t="s">
        <v>423</v>
      </c>
      <c r="E28" s="90" t="s">
        <v>162</v>
      </c>
      <c r="F28" s="20" t="s">
        <v>32</v>
      </c>
      <c r="G28" s="20" t="s">
        <v>69</v>
      </c>
      <c r="H28" s="20" t="s">
        <v>50</v>
      </c>
      <c r="I28" s="91">
        <v>1.44</v>
      </c>
      <c r="J28" s="124">
        <v>250</v>
      </c>
      <c r="K28" s="41">
        <f t="shared" si="0"/>
        <v>10</v>
      </c>
      <c r="L28" s="42" t="str">
        <f t="shared" si="1"/>
        <v>OK</v>
      </c>
      <c r="M28" s="18">
        <v>0</v>
      </c>
      <c r="N28" s="18">
        <v>0</v>
      </c>
      <c r="O28" s="18">
        <v>240</v>
      </c>
      <c r="P28" s="18">
        <v>0</v>
      </c>
      <c r="Q28" s="18">
        <v>0</v>
      </c>
      <c r="R28" s="18">
        <v>0</v>
      </c>
      <c r="S28" s="18">
        <v>0</v>
      </c>
      <c r="T28" s="18">
        <v>0</v>
      </c>
      <c r="U28" s="18">
        <v>0</v>
      </c>
      <c r="V28" s="18">
        <v>0</v>
      </c>
      <c r="W28" s="18">
        <v>0</v>
      </c>
      <c r="X28" s="18">
        <v>0</v>
      </c>
      <c r="Y28" s="18">
        <v>0</v>
      </c>
      <c r="Z28" s="18">
        <v>0</v>
      </c>
      <c r="AA28" s="18">
        <v>0</v>
      </c>
      <c r="AB28" s="18">
        <v>0</v>
      </c>
      <c r="AC28" s="18">
        <v>0</v>
      </c>
      <c r="AD28" s="18">
        <v>0</v>
      </c>
      <c r="AE28" s="18">
        <v>0</v>
      </c>
      <c r="AF28" s="18">
        <v>0</v>
      </c>
      <c r="AG28" s="18">
        <v>0</v>
      </c>
      <c r="AH28" s="18">
        <v>0</v>
      </c>
      <c r="AI28" s="18">
        <v>0</v>
      </c>
      <c r="AJ28" s="18">
        <v>0</v>
      </c>
      <c r="AK28" s="18">
        <v>0</v>
      </c>
      <c r="AL28" s="18">
        <v>0</v>
      </c>
    </row>
    <row r="29" spans="1:38" ht="45" x14ac:dyDescent="0.25">
      <c r="A29" s="153" t="s">
        <v>278</v>
      </c>
      <c r="B29" s="175">
        <v>14</v>
      </c>
      <c r="C29" s="87">
        <v>26</v>
      </c>
      <c r="D29" s="98" t="s">
        <v>315</v>
      </c>
      <c r="E29" s="84" t="s">
        <v>163</v>
      </c>
      <c r="F29" s="85" t="s">
        <v>30</v>
      </c>
      <c r="G29" s="85" t="s">
        <v>84</v>
      </c>
      <c r="H29" s="85" t="s">
        <v>50</v>
      </c>
      <c r="I29" s="86">
        <v>35.549999999999997</v>
      </c>
      <c r="J29" s="124"/>
      <c r="K29" s="41">
        <f t="shared" si="0"/>
        <v>0</v>
      </c>
      <c r="L29" s="42" t="str">
        <f t="shared" si="1"/>
        <v>OK</v>
      </c>
      <c r="M29" s="18">
        <v>0</v>
      </c>
      <c r="N29" s="18">
        <v>0</v>
      </c>
      <c r="O29" s="18">
        <v>0</v>
      </c>
      <c r="P29" s="18">
        <v>0</v>
      </c>
      <c r="Q29" s="18">
        <v>0</v>
      </c>
      <c r="R29" s="18">
        <v>0</v>
      </c>
      <c r="S29" s="18">
        <v>0</v>
      </c>
      <c r="T29" s="18">
        <v>0</v>
      </c>
      <c r="U29" s="18">
        <v>0</v>
      </c>
      <c r="V29" s="18">
        <v>0</v>
      </c>
      <c r="W29" s="18">
        <v>0</v>
      </c>
      <c r="X29" s="18">
        <v>0</v>
      </c>
      <c r="Y29" s="18">
        <v>0</v>
      </c>
      <c r="Z29" s="18">
        <v>0</v>
      </c>
      <c r="AA29" s="18">
        <v>0</v>
      </c>
      <c r="AB29" s="18">
        <v>0</v>
      </c>
      <c r="AC29" s="18">
        <v>0</v>
      </c>
      <c r="AD29" s="18">
        <v>0</v>
      </c>
      <c r="AE29" s="18">
        <v>0</v>
      </c>
      <c r="AF29" s="18">
        <v>0</v>
      </c>
      <c r="AG29" s="18">
        <v>0</v>
      </c>
      <c r="AH29" s="18">
        <v>0</v>
      </c>
      <c r="AI29" s="18">
        <v>0</v>
      </c>
      <c r="AJ29" s="18">
        <v>0</v>
      </c>
      <c r="AK29" s="18">
        <v>0</v>
      </c>
      <c r="AL29" s="18">
        <v>0</v>
      </c>
    </row>
    <row r="30" spans="1:38" ht="45" x14ac:dyDescent="0.25">
      <c r="A30" s="153"/>
      <c r="B30" s="176"/>
      <c r="C30" s="87">
        <v>27</v>
      </c>
      <c r="D30" s="98" t="s">
        <v>316</v>
      </c>
      <c r="E30" s="84" t="s">
        <v>164</v>
      </c>
      <c r="F30" s="85" t="s">
        <v>30</v>
      </c>
      <c r="G30" s="85" t="s">
        <v>84</v>
      </c>
      <c r="H30" s="85" t="s">
        <v>50</v>
      </c>
      <c r="I30" s="86">
        <v>35.549999999999997</v>
      </c>
      <c r="J30" s="124"/>
      <c r="K30" s="41">
        <f t="shared" si="0"/>
        <v>0</v>
      </c>
      <c r="L30" s="42" t="str">
        <f t="shared" si="1"/>
        <v>OK</v>
      </c>
      <c r="M30" s="18">
        <v>0</v>
      </c>
      <c r="N30" s="18">
        <v>0</v>
      </c>
      <c r="O30" s="18">
        <v>0</v>
      </c>
      <c r="P30" s="18">
        <v>0</v>
      </c>
      <c r="Q30" s="18">
        <v>0</v>
      </c>
      <c r="R30" s="18">
        <v>0</v>
      </c>
      <c r="S30" s="18">
        <v>0</v>
      </c>
      <c r="T30" s="18">
        <v>0</v>
      </c>
      <c r="U30" s="18">
        <v>0</v>
      </c>
      <c r="V30" s="18">
        <v>0</v>
      </c>
      <c r="W30" s="18">
        <v>0</v>
      </c>
      <c r="X30" s="18">
        <v>0</v>
      </c>
      <c r="Y30" s="18">
        <v>0</v>
      </c>
      <c r="Z30" s="18">
        <v>0</v>
      </c>
      <c r="AA30" s="18">
        <v>0</v>
      </c>
      <c r="AB30" s="18">
        <v>0</v>
      </c>
      <c r="AC30" s="18">
        <v>0</v>
      </c>
      <c r="AD30" s="18">
        <v>0</v>
      </c>
      <c r="AE30" s="18">
        <v>0</v>
      </c>
      <c r="AF30" s="18">
        <v>0</v>
      </c>
      <c r="AG30" s="18">
        <v>0</v>
      </c>
      <c r="AH30" s="18">
        <v>0</v>
      </c>
      <c r="AI30" s="18">
        <v>0</v>
      </c>
      <c r="AJ30" s="18">
        <v>0</v>
      </c>
      <c r="AK30" s="18">
        <v>0</v>
      </c>
      <c r="AL30" s="18">
        <v>0</v>
      </c>
    </row>
    <row r="31" spans="1:38" ht="45" x14ac:dyDescent="0.25">
      <c r="A31" s="153"/>
      <c r="B31" s="176"/>
      <c r="C31" s="82">
        <v>28</v>
      </c>
      <c r="D31" s="98" t="s">
        <v>317</v>
      </c>
      <c r="E31" s="84" t="s">
        <v>165</v>
      </c>
      <c r="F31" s="85" t="s">
        <v>30</v>
      </c>
      <c r="G31" s="85" t="s">
        <v>84</v>
      </c>
      <c r="H31" s="85" t="s">
        <v>50</v>
      </c>
      <c r="I31" s="86">
        <v>35.549999999999997</v>
      </c>
      <c r="J31" s="124"/>
      <c r="K31" s="41">
        <f t="shared" si="0"/>
        <v>0</v>
      </c>
      <c r="L31" s="42" t="str">
        <f t="shared" si="1"/>
        <v>OK</v>
      </c>
      <c r="M31" s="18">
        <v>0</v>
      </c>
      <c r="N31" s="18">
        <v>0</v>
      </c>
      <c r="O31" s="18">
        <v>0</v>
      </c>
      <c r="P31" s="18">
        <v>0</v>
      </c>
      <c r="Q31" s="18">
        <v>0</v>
      </c>
      <c r="R31" s="18">
        <v>0</v>
      </c>
      <c r="S31" s="18">
        <v>0</v>
      </c>
      <c r="T31" s="18">
        <v>0</v>
      </c>
      <c r="U31" s="18">
        <v>0</v>
      </c>
      <c r="V31" s="18">
        <v>0</v>
      </c>
      <c r="W31" s="18">
        <v>0</v>
      </c>
      <c r="X31" s="18">
        <v>0</v>
      </c>
      <c r="Y31" s="18">
        <v>0</v>
      </c>
      <c r="Z31" s="18">
        <v>0</v>
      </c>
      <c r="AA31" s="18">
        <v>0</v>
      </c>
      <c r="AB31" s="18">
        <v>0</v>
      </c>
      <c r="AC31" s="18">
        <v>0</v>
      </c>
      <c r="AD31" s="18">
        <v>0</v>
      </c>
      <c r="AE31" s="18">
        <v>0</v>
      </c>
      <c r="AF31" s="18">
        <v>0</v>
      </c>
      <c r="AG31" s="18">
        <v>0</v>
      </c>
      <c r="AH31" s="18">
        <v>0</v>
      </c>
      <c r="AI31" s="18">
        <v>0</v>
      </c>
      <c r="AJ31" s="18">
        <v>0</v>
      </c>
      <c r="AK31" s="18">
        <v>0</v>
      </c>
      <c r="AL31" s="18">
        <v>0</v>
      </c>
    </row>
    <row r="32" spans="1:38" ht="30" x14ac:dyDescent="0.25">
      <c r="A32" s="153"/>
      <c r="B32" s="176"/>
      <c r="C32" s="87">
        <v>29</v>
      </c>
      <c r="D32" s="98" t="s">
        <v>318</v>
      </c>
      <c r="E32" s="84" t="s">
        <v>166</v>
      </c>
      <c r="F32" s="85" t="s">
        <v>30</v>
      </c>
      <c r="G32" s="85" t="s">
        <v>84</v>
      </c>
      <c r="H32" s="85" t="s">
        <v>50</v>
      </c>
      <c r="I32" s="86">
        <v>81.96</v>
      </c>
      <c r="J32" s="124"/>
      <c r="K32" s="41">
        <f t="shared" si="0"/>
        <v>0</v>
      </c>
      <c r="L32" s="42" t="str">
        <f t="shared" si="1"/>
        <v>OK</v>
      </c>
      <c r="M32" s="18">
        <v>0</v>
      </c>
      <c r="N32" s="18">
        <v>0</v>
      </c>
      <c r="O32" s="18">
        <v>0</v>
      </c>
      <c r="P32" s="18">
        <v>0</v>
      </c>
      <c r="Q32" s="18">
        <v>0</v>
      </c>
      <c r="R32" s="18">
        <v>0</v>
      </c>
      <c r="S32" s="18">
        <v>0</v>
      </c>
      <c r="T32" s="18">
        <v>0</v>
      </c>
      <c r="U32" s="18">
        <v>0</v>
      </c>
      <c r="V32" s="18">
        <v>0</v>
      </c>
      <c r="W32" s="18">
        <v>0</v>
      </c>
      <c r="X32" s="18">
        <v>0</v>
      </c>
      <c r="Y32" s="18">
        <v>0</v>
      </c>
      <c r="Z32" s="18">
        <v>0</v>
      </c>
      <c r="AA32" s="18">
        <v>0</v>
      </c>
      <c r="AB32" s="18">
        <v>0</v>
      </c>
      <c r="AC32" s="18">
        <v>0</v>
      </c>
      <c r="AD32" s="18">
        <v>0</v>
      </c>
      <c r="AE32" s="18">
        <v>0</v>
      </c>
      <c r="AF32" s="18">
        <v>0</v>
      </c>
      <c r="AG32" s="18">
        <v>0</v>
      </c>
      <c r="AH32" s="18">
        <v>0</v>
      </c>
      <c r="AI32" s="18">
        <v>0</v>
      </c>
      <c r="AJ32" s="18">
        <v>0</v>
      </c>
      <c r="AK32" s="18">
        <v>0</v>
      </c>
      <c r="AL32" s="18">
        <v>0</v>
      </c>
    </row>
    <row r="33" spans="1:38" ht="45" x14ac:dyDescent="0.25">
      <c r="A33" s="153"/>
      <c r="B33" s="176"/>
      <c r="C33" s="87">
        <v>30</v>
      </c>
      <c r="D33" s="98" t="s">
        <v>319</v>
      </c>
      <c r="E33" s="84" t="s">
        <v>167</v>
      </c>
      <c r="F33" s="85" t="s">
        <v>30</v>
      </c>
      <c r="G33" s="85" t="s">
        <v>84</v>
      </c>
      <c r="H33" s="85" t="s">
        <v>50</v>
      </c>
      <c r="I33" s="86">
        <v>55.33</v>
      </c>
      <c r="J33" s="124">
        <v>15</v>
      </c>
      <c r="K33" s="41">
        <f t="shared" si="0"/>
        <v>10</v>
      </c>
      <c r="L33" s="42" t="str">
        <f t="shared" si="1"/>
        <v>OK</v>
      </c>
      <c r="M33" s="18">
        <v>0</v>
      </c>
      <c r="N33" s="18">
        <v>0</v>
      </c>
      <c r="O33" s="18">
        <v>0</v>
      </c>
      <c r="P33" s="18">
        <v>0</v>
      </c>
      <c r="Q33" s="18">
        <v>0</v>
      </c>
      <c r="R33" s="18">
        <v>5</v>
      </c>
      <c r="S33" s="18">
        <v>0</v>
      </c>
      <c r="T33" s="18">
        <v>0</v>
      </c>
      <c r="U33" s="18">
        <v>0</v>
      </c>
      <c r="V33" s="18">
        <v>0</v>
      </c>
      <c r="W33" s="18">
        <v>0</v>
      </c>
      <c r="X33" s="18">
        <v>0</v>
      </c>
      <c r="Y33" s="18">
        <v>0</v>
      </c>
      <c r="Z33" s="18">
        <v>0</v>
      </c>
      <c r="AA33" s="18">
        <v>0</v>
      </c>
      <c r="AB33" s="18">
        <v>0</v>
      </c>
      <c r="AC33" s="18">
        <v>0</v>
      </c>
      <c r="AD33" s="18">
        <v>0</v>
      </c>
      <c r="AE33" s="18">
        <v>0</v>
      </c>
      <c r="AF33" s="18">
        <v>0</v>
      </c>
      <c r="AG33" s="18">
        <v>0</v>
      </c>
      <c r="AH33" s="18">
        <v>0</v>
      </c>
      <c r="AI33" s="18">
        <v>0</v>
      </c>
      <c r="AJ33" s="18">
        <v>0</v>
      </c>
      <c r="AK33" s="18">
        <v>0</v>
      </c>
      <c r="AL33" s="18">
        <v>0</v>
      </c>
    </row>
    <row r="34" spans="1:38" ht="45" x14ac:dyDescent="0.25">
      <c r="A34" s="153"/>
      <c r="B34" s="176"/>
      <c r="C34" s="82">
        <v>31</v>
      </c>
      <c r="D34" s="98" t="s">
        <v>320</v>
      </c>
      <c r="E34" s="84" t="s">
        <v>168</v>
      </c>
      <c r="F34" s="85" t="s">
        <v>30</v>
      </c>
      <c r="G34" s="85" t="s">
        <v>84</v>
      </c>
      <c r="H34" s="85" t="s">
        <v>50</v>
      </c>
      <c r="I34" s="86">
        <v>19.16</v>
      </c>
      <c r="J34" s="124">
        <v>5</v>
      </c>
      <c r="K34" s="41">
        <f t="shared" si="0"/>
        <v>5</v>
      </c>
      <c r="L34" s="42" t="str">
        <f t="shared" si="1"/>
        <v>OK</v>
      </c>
      <c r="M34" s="18">
        <v>0</v>
      </c>
      <c r="N34" s="18">
        <v>0</v>
      </c>
      <c r="O34" s="18">
        <v>0</v>
      </c>
      <c r="P34" s="18">
        <v>0</v>
      </c>
      <c r="Q34" s="18">
        <v>0</v>
      </c>
      <c r="R34" s="18">
        <v>0</v>
      </c>
      <c r="S34" s="18">
        <v>0</v>
      </c>
      <c r="T34" s="18">
        <v>0</v>
      </c>
      <c r="U34" s="18">
        <v>0</v>
      </c>
      <c r="V34" s="18">
        <v>0</v>
      </c>
      <c r="W34" s="18">
        <v>0</v>
      </c>
      <c r="X34" s="18">
        <v>0</v>
      </c>
      <c r="Y34" s="18">
        <v>0</v>
      </c>
      <c r="Z34" s="18">
        <v>0</v>
      </c>
      <c r="AA34" s="18">
        <v>0</v>
      </c>
      <c r="AB34" s="18">
        <v>0</v>
      </c>
      <c r="AC34" s="18">
        <v>0</v>
      </c>
      <c r="AD34" s="18">
        <v>0</v>
      </c>
      <c r="AE34" s="18">
        <v>0</v>
      </c>
      <c r="AF34" s="18">
        <v>0</v>
      </c>
      <c r="AG34" s="18">
        <v>0</v>
      </c>
      <c r="AH34" s="18">
        <v>0</v>
      </c>
      <c r="AI34" s="18">
        <v>0</v>
      </c>
      <c r="AJ34" s="18">
        <v>0</v>
      </c>
      <c r="AK34" s="18">
        <v>0</v>
      </c>
      <c r="AL34" s="18">
        <v>0</v>
      </c>
    </row>
    <row r="35" spans="1:38" ht="25.5" x14ac:dyDescent="0.25">
      <c r="A35" s="153"/>
      <c r="B35" s="176"/>
      <c r="C35" s="87">
        <v>32</v>
      </c>
      <c r="D35" s="98" t="s">
        <v>424</v>
      </c>
      <c r="E35" s="84" t="s">
        <v>169</v>
      </c>
      <c r="F35" s="99" t="s">
        <v>30</v>
      </c>
      <c r="G35" s="85" t="s">
        <v>84</v>
      </c>
      <c r="H35" s="85" t="s">
        <v>50</v>
      </c>
      <c r="I35" s="86">
        <v>19.16</v>
      </c>
      <c r="J35" s="125"/>
      <c r="K35" s="41">
        <f t="shared" si="0"/>
        <v>0</v>
      </c>
      <c r="L35" s="42" t="str">
        <f t="shared" si="1"/>
        <v>OK</v>
      </c>
      <c r="M35" s="18">
        <v>0</v>
      </c>
      <c r="N35" s="18">
        <v>0</v>
      </c>
      <c r="O35" s="18">
        <v>0</v>
      </c>
      <c r="P35" s="18">
        <v>0</v>
      </c>
      <c r="Q35" s="18">
        <v>0</v>
      </c>
      <c r="R35" s="18">
        <v>0</v>
      </c>
      <c r="S35" s="18">
        <v>0</v>
      </c>
      <c r="T35" s="18">
        <v>0</v>
      </c>
      <c r="U35" s="18">
        <v>0</v>
      </c>
      <c r="V35" s="18">
        <v>0</v>
      </c>
      <c r="W35" s="18">
        <v>0</v>
      </c>
      <c r="X35" s="18">
        <v>0</v>
      </c>
      <c r="Y35" s="18">
        <v>0</v>
      </c>
      <c r="Z35" s="18">
        <v>0</v>
      </c>
      <c r="AA35" s="18">
        <v>0</v>
      </c>
      <c r="AB35" s="18">
        <v>0</v>
      </c>
      <c r="AC35" s="18">
        <v>0</v>
      </c>
      <c r="AD35" s="18">
        <v>0</v>
      </c>
      <c r="AE35" s="18">
        <v>0</v>
      </c>
      <c r="AF35" s="18">
        <v>0</v>
      </c>
      <c r="AG35" s="18">
        <v>0</v>
      </c>
      <c r="AH35" s="18">
        <v>0</v>
      </c>
      <c r="AI35" s="18">
        <v>0</v>
      </c>
      <c r="AJ35" s="18">
        <v>0</v>
      </c>
      <c r="AK35" s="18">
        <v>0</v>
      </c>
      <c r="AL35" s="18">
        <v>0</v>
      </c>
    </row>
    <row r="36" spans="1:38" ht="45" x14ac:dyDescent="0.25">
      <c r="A36" s="153"/>
      <c r="B36" s="177"/>
      <c r="C36" s="87">
        <v>33</v>
      </c>
      <c r="D36" s="98" t="s">
        <v>321</v>
      </c>
      <c r="E36" s="84" t="s">
        <v>166</v>
      </c>
      <c r="F36" s="85" t="s">
        <v>30</v>
      </c>
      <c r="G36" s="85" t="s">
        <v>84</v>
      </c>
      <c r="H36" s="85" t="s">
        <v>50</v>
      </c>
      <c r="I36" s="86">
        <v>65.760000000000005</v>
      </c>
      <c r="J36" s="124">
        <v>2</v>
      </c>
      <c r="K36" s="41">
        <f t="shared" si="0"/>
        <v>0</v>
      </c>
      <c r="L36" s="42" t="str">
        <f t="shared" si="1"/>
        <v>OK</v>
      </c>
      <c r="M36" s="18">
        <v>0</v>
      </c>
      <c r="N36" s="18">
        <v>0</v>
      </c>
      <c r="O36" s="18">
        <v>0</v>
      </c>
      <c r="P36" s="18">
        <v>0</v>
      </c>
      <c r="Q36" s="18">
        <v>0</v>
      </c>
      <c r="R36" s="18">
        <v>2</v>
      </c>
      <c r="S36" s="18">
        <v>0</v>
      </c>
      <c r="T36" s="18">
        <v>0</v>
      </c>
      <c r="U36" s="18">
        <v>0</v>
      </c>
      <c r="V36" s="18">
        <v>0</v>
      </c>
      <c r="W36" s="18">
        <v>0</v>
      </c>
      <c r="X36" s="18">
        <v>0</v>
      </c>
      <c r="Y36" s="18">
        <v>0</v>
      </c>
      <c r="Z36" s="18">
        <v>0</v>
      </c>
      <c r="AA36" s="18">
        <v>0</v>
      </c>
      <c r="AB36" s="18">
        <v>0</v>
      </c>
      <c r="AC36" s="18">
        <v>0</v>
      </c>
      <c r="AD36" s="18">
        <v>0</v>
      </c>
      <c r="AE36" s="18">
        <v>0</v>
      </c>
      <c r="AF36" s="18">
        <v>0</v>
      </c>
      <c r="AG36" s="18">
        <v>0</v>
      </c>
      <c r="AH36" s="18">
        <v>0</v>
      </c>
      <c r="AI36" s="18">
        <v>0</v>
      </c>
      <c r="AJ36" s="18">
        <v>0</v>
      </c>
      <c r="AK36" s="18">
        <v>0</v>
      </c>
      <c r="AL36" s="18">
        <v>0</v>
      </c>
    </row>
    <row r="37" spans="1:38" ht="60" x14ac:dyDescent="0.25">
      <c r="A37" s="152" t="s">
        <v>279</v>
      </c>
      <c r="B37" s="178">
        <v>15</v>
      </c>
      <c r="C37" s="88">
        <v>34</v>
      </c>
      <c r="D37" s="89" t="s">
        <v>322</v>
      </c>
      <c r="E37" s="90" t="s">
        <v>170</v>
      </c>
      <c r="F37" s="20" t="s">
        <v>30</v>
      </c>
      <c r="G37" s="20" t="s">
        <v>49</v>
      </c>
      <c r="H37" s="20" t="s">
        <v>50</v>
      </c>
      <c r="I37" s="91">
        <v>6.05</v>
      </c>
      <c r="J37" s="124">
        <v>25</v>
      </c>
      <c r="K37" s="41">
        <f t="shared" si="0"/>
        <v>0</v>
      </c>
      <c r="L37" s="42" t="str">
        <f t="shared" si="1"/>
        <v>OK</v>
      </c>
      <c r="M37" s="18">
        <v>25</v>
      </c>
      <c r="N37" s="18">
        <v>0</v>
      </c>
      <c r="O37" s="18">
        <v>0</v>
      </c>
      <c r="P37" s="18">
        <v>0</v>
      </c>
      <c r="Q37" s="18">
        <v>0</v>
      </c>
      <c r="R37" s="18">
        <v>0</v>
      </c>
      <c r="S37" s="18">
        <v>0</v>
      </c>
      <c r="T37" s="18">
        <v>0</v>
      </c>
      <c r="U37" s="18">
        <v>0</v>
      </c>
      <c r="V37" s="18">
        <v>0</v>
      </c>
      <c r="W37" s="18">
        <v>0</v>
      </c>
      <c r="X37" s="18">
        <v>0</v>
      </c>
      <c r="Y37" s="18">
        <v>0</v>
      </c>
      <c r="Z37" s="18">
        <v>0</v>
      </c>
      <c r="AA37" s="18">
        <v>0</v>
      </c>
      <c r="AB37" s="18">
        <v>0</v>
      </c>
      <c r="AC37" s="18">
        <v>0</v>
      </c>
      <c r="AD37" s="18">
        <v>0</v>
      </c>
      <c r="AE37" s="18">
        <v>0</v>
      </c>
      <c r="AF37" s="18">
        <v>0</v>
      </c>
      <c r="AG37" s="18">
        <v>0</v>
      </c>
      <c r="AH37" s="18">
        <v>0</v>
      </c>
      <c r="AI37" s="18">
        <v>0</v>
      </c>
      <c r="AJ37" s="18">
        <v>0</v>
      </c>
      <c r="AK37" s="18">
        <v>0</v>
      </c>
      <c r="AL37" s="18">
        <v>0</v>
      </c>
    </row>
    <row r="38" spans="1:38" ht="45" x14ac:dyDescent="0.25">
      <c r="A38" s="152"/>
      <c r="B38" s="179"/>
      <c r="C38" s="92">
        <v>35</v>
      </c>
      <c r="D38" s="89" t="s">
        <v>323</v>
      </c>
      <c r="E38" s="90" t="s">
        <v>171</v>
      </c>
      <c r="F38" s="20" t="s">
        <v>30</v>
      </c>
      <c r="G38" s="20" t="s">
        <v>85</v>
      </c>
      <c r="H38" s="20" t="s">
        <v>50</v>
      </c>
      <c r="I38" s="91">
        <v>6.33</v>
      </c>
      <c r="J38" s="124">
        <v>25</v>
      </c>
      <c r="K38" s="41">
        <f t="shared" si="0"/>
        <v>0</v>
      </c>
      <c r="L38" s="42" t="str">
        <f t="shared" si="1"/>
        <v>OK</v>
      </c>
      <c r="M38" s="18">
        <v>25</v>
      </c>
      <c r="N38" s="18">
        <v>0</v>
      </c>
      <c r="O38" s="18">
        <v>0</v>
      </c>
      <c r="P38" s="18">
        <v>0</v>
      </c>
      <c r="Q38" s="18">
        <v>0</v>
      </c>
      <c r="R38" s="18">
        <v>0</v>
      </c>
      <c r="S38" s="18">
        <v>0</v>
      </c>
      <c r="T38" s="18">
        <v>0</v>
      </c>
      <c r="U38" s="18">
        <v>0</v>
      </c>
      <c r="V38" s="18">
        <v>0</v>
      </c>
      <c r="W38" s="18">
        <v>0</v>
      </c>
      <c r="X38" s="18">
        <v>0</v>
      </c>
      <c r="Y38" s="18">
        <v>0</v>
      </c>
      <c r="Z38" s="18">
        <v>0</v>
      </c>
      <c r="AA38" s="18">
        <v>0</v>
      </c>
      <c r="AB38" s="18">
        <v>0</v>
      </c>
      <c r="AC38" s="18">
        <v>0</v>
      </c>
      <c r="AD38" s="18">
        <v>0</v>
      </c>
      <c r="AE38" s="18">
        <v>0</v>
      </c>
      <c r="AF38" s="18">
        <v>0</v>
      </c>
      <c r="AG38" s="18">
        <v>0</v>
      </c>
      <c r="AH38" s="18">
        <v>0</v>
      </c>
      <c r="AI38" s="18">
        <v>0</v>
      </c>
      <c r="AJ38" s="18">
        <v>0</v>
      </c>
      <c r="AK38" s="18">
        <v>0</v>
      </c>
      <c r="AL38" s="18">
        <v>0</v>
      </c>
    </row>
    <row r="39" spans="1:38" ht="30" x14ac:dyDescent="0.25">
      <c r="A39" s="152"/>
      <c r="B39" s="179"/>
      <c r="C39" s="92">
        <v>36</v>
      </c>
      <c r="D39" s="50" t="s">
        <v>324</v>
      </c>
      <c r="E39" s="90" t="s">
        <v>172</v>
      </c>
      <c r="F39" s="20" t="s">
        <v>30</v>
      </c>
      <c r="G39" s="20" t="s">
        <v>86</v>
      </c>
      <c r="H39" s="20" t="s">
        <v>50</v>
      </c>
      <c r="I39" s="91">
        <v>10.45</v>
      </c>
      <c r="J39" s="124"/>
      <c r="K39" s="41">
        <f t="shared" si="0"/>
        <v>0</v>
      </c>
      <c r="L39" s="42" t="str">
        <f t="shared" si="1"/>
        <v>OK</v>
      </c>
      <c r="M39" s="18">
        <v>0</v>
      </c>
      <c r="N39" s="18">
        <v>0</v>
      </c>
      <c r="O39" s="18">
        <v>0</v>
      </c>
      <c r="P39" s="18">
        <v>0</v>
      </c>
      <c r="Q39" s="18">
        <v>0</v>
      </c>
      <c r="R39" s="18">
        <v>0</v>
      </c>
      <c r="S39" s="18">
        <v>0</v>
      </c>
      <c r="T39" s="18">
        <v>0</v>
      </c>
      <c r="U39" s="18">
        <v>0</v>
      </c>
      <c r="V39" s="18">
        <v>0</v>
      </c>
      <c r="W39" s="18">
        <v>0</v>
      </c>
      <c r="X39" s="18">
        <v>0</v>
      </c>
      <c r="Y39" s="18">
        <v>0</v>
      </c>
      <c r="Z39" s="18">
        <v>0</v>
      </c>
      <c r="AA39" s="18">
        <v>0</v>
      </c>
      <c r="AB39" s="18">
        <v>0</v>
      </c>
      <c r="AC39" s="18">
        <v>0</v>
      </c>
      <c r="AD39" s="18">
        <v>0</v>
      </c>
      <c r="AE39" s="18">
        <v>0</v>
      </c>
      <c r="AF39" s="18">
        <v>0</v>
      </c>
      <c r="AG39" s="18">
        <v>0</v>
      </c>
      <c r="AH39" s="18">
        <v>0</v>
      </c>
      <c r="AI39" s="18">
        <v>0</v>
      </c>
      <c r="AJ39" s="18">
        <v>0</v>
      </c>
      <c r="AK39" s="18">
        <v>0</v>
      </c>
      <c r="AL39" s="18">
        <v>0</v>
      </c>
    </row>
    <row r="40" spans="1:38" ht="45" x14ac:dyDescent="0.25">
      <c r="A40" s="152"/>
      <c r="B40" s="179"/>
      <c r="C40" s="88">
        <v>37</v>
      </c>
      <c r="D40" s="50" t="s">
        <v>325</v>
      </c>
      <c r="E40" s="90" t="s">
        <v>173</v>
      </c>
      <c r="F40" s="20" t="s">
        <v>30</v>
      </c>
      <c r="G40" s="20" t="s">
        <v>87</v>
      </c>
      <c r="H40" s="20" t="s">
        <v>50</v>
      </c>
      <c r="I40" s="91">
        <v>27.16</v>
      </c>
      <c r="J40" s="73">
        <v>10</v>
      </c>
      <c r="K40" s="41">
        <f t="shared" si="0"/>
        <v>0</v>
      </c>
      <c r="L40" s="42" t="str">
        <f t="shared" si="1"/>
        <v>OK</v>
      </c>
      <c r="M40" s="18">
        <v>10</v>
      </c>
      <c r="N40" s="18">
        <v>0</v>
      </c>
      <c r="O40" s="18">
        <v>0</v>
      </c>
      <c r="P40" s="18">
        <v>0</v>
      </c>
      <c r="Q40" s="18">
        <v>0</v>
      </c>
      <c r="R40" s="18">
        <v>0</v>
      </c>
      <c r="S40" s="18">
        <v>0</v>
      </c>
      <c r="T40" s="18">
        <v>0</v>
      </c>
      <c r="U40" s="18">
        <v>0</v>
      </c>
      <c r="V40" s="18">
        <v>0</v>
      </c>
      <c r="W40" s="18">
        <v>0</v>
      </c>
      <c r="X40" s="18">
        <v>0</v>
      </c>
      <c r="Y40" s="18">
        <v>0</v>
      </c>
      <c r="Z40" s="18">
        <v>0</v>
      </c>
      <c r="AA40" s="18">
        <v>0</v>
      </c>
      <c r="AB40" s="18">
        <v>0</v>
      </c>
      <c r="AC40" s="18">
        <v>0</v>
      </c>
      <c r="AD40" s="18">
        <v>0</v>
      </c>
      <c r="AE40" s="18">
        <v>0</v>
      </c>
      <c r="AF40" s="18">
        <v>0</v>
      </c>
      <c r="AG40" s="18">
        <v>0</v>
      </c>
      <c r="AH40" s="18">
        <v>0</v>
      </c>
      <c r="AI40" s="18">
        <v>0</v>
      </c>
      <c r="AJ40" s="18">
        <v>0</v>
      </c>
      <c r="AK40" s="18">
        <v>0</v>
      </c>
      <c r="AL40" s="18">
        <v>0</v>
      </c>
    </row>
    <row r="41" spans="1:38" ht="75" x14ac:dyDescent="0.25">
      <c r="A41" s="152"/>
      <c r="B41" s="179"/>
      <c r="C41" s="92">
        <v>38</v>
      </c>
      <c r="D41" s="89" t="s">
        <v>326</v>
      </c>
      <c r="E41" s="90" t="s">
        <v>174</v>
      </c>
      <c r="F41" s="20" t="s">
        <v>30</v>
      </c>
      <c r="G41" s="20" t="s">
        <v>88</v>
      </c>
      <c r="H41" s="20" t="s">
        <v>50</v>
      </c>
      <c r="I41" s="91">
        <v>1.22</v>
      </c>
      <c r="J41" s="124"/>
      <c r="K41" s="41">
        <f t="shared" si="0"/>
        <v>0</v>
      </c>
      <c r="L41" s="42" t="str">
        <f t="shared" si="1"/>
        <v>OK</v>
      </c>
      <c r="M41" s="18">
        <v>0</v>
      </c>
      <c r="N41" s="18">
        <v>0</v>
      </c>
      <c r="O41" s="18">
        <v>0</v>
      </c>
      <c r="P41" s="18">
        <v>0</v>
      </c>
      <c r="Q41" s="18">
        <v>0</v>
      </c>
      <c r="R41" s="18">
        <v>0</v>
      </c>
      <c r="S41" s="18">
        <v>0</v>
      </c>
      <c r="T41" s="18">
        <v>0</v>
      </c>
      <c r="U41" s="18">
        <v>0</v>
      </c>
      <c r="V41" s="18">
        <v>0</v>
      </c>
      <c r="W41" s="18">
        <v>0</v>
      </c>
      <c r="X41" s="18">
        <v>0</v>
      </c>
      <c r="Y41" s="18">
        <v>0</v>
      </c>
      <c r="Z41" s="18">
        <v>0</v>
      </c>
      <c r="AA41" s="18">
        <v>0</v>
      </c>
      <c r="AB41" s="18">
        <v>0</v>
      </c>
      <c r="AC41" s="18">
        <v>0</v>
      </c>
      <c r="AD41" s="18">
        <v>0</v>
      </c>
      <c r="AE41" s="18">
        <v>0</v>
      </c>
      <c r="AF41" s="18">
        <v>0</v>
      </c>
      <c r="AG41" s="18">
        <v>0</v>
      </c>
      <c r="AH41" s="18">
        <v>0</v>
      </c>
      <c r="AI41" s="18">
        <v>0</v>
      </c>
      <c r="AJ41" s="18">
        <v>0</v>
      </c>
      <c r="AK41" s="18">
        <v>0</v>
      </c>
      <c r="AL41" s="18">
        <v>0</v>
      </c>
    </row>
    <row r="42" spans="1:38" ht="90" x14ac:dyDescent="0.25">
      <c r="A42" s="152"/>
      <c r="B42" s="179"/>
      <c r="C42" s="92">
        <v>39</v>
      </c>
      <c r="D42" s="89" t="s">
        <v>327</v>
      </c>
      <c r="E42" s="90" t="s">
        <v>175</v>
      </c>
      <c r="F42" s="20" t="s">
        <v>60</v>
      </c>
      <c r="G42" s="20" t="s">
        <v>84</v>
      </c>
      <c r="H42" s="20" t="s">
        <v>50</v>
      </c>
      <c r="I42" s="91">
        <v>0.72</v>
      </c>
      <c r="J42" s="124"/>
      <c r="K42" s="41">
        <f t="shared" si="0"/>
        <v>0</v>
      </c>
      <c r="L42" s="42" t="str">
        <f t="shared" si="1"/>
        <v>OK</v>
      </c>
      <c r="M42" s="18">
        <v>0</v>
      </c>
      <c r="N42" s="18">
        <v>0</v>
      </c>
      <c r="O42" s="18">
        <v>0</v>
      </c>
      <c r="P42" s="18">
        <v>0</v>
      </c>
      <c r="Q42" s="18">
        <v>0</v>
      </c>
      <c r="R42" s="18">
        <v>0</v>
      </c>
      <c r="S42" s="18">
        <v>0</v>
      </c>
      <c r="T42" s="18">
        <v>0</v>
      </c>
      <c r="U42" s="18">
        <v>0</v>
      </c>
      <c r="V42" s="18">
        <v>0</v>
      </c>
      <c r="W42" s="18">
        <v>0</v>
      </c>
      <c r="X42" s="18">
        <v>0</v>
      </c>
      <c r="Y42" s="18">
        <v>0</v>
      </c>
      <c r="Z42" s="18">
        <v>0</v>
      </c>
      <c r="AA42" s="18" t="s">
        <v>781</v>
      </c>
      <c r="AB42" s="18">
        <v>0</v>
      </c>
      <c r="AC42" s="18">
        <v>0</v>
      </c>
      <c r="AD42" s="18">
        <v>0</v>
      </c>
      <c r="AE42" s="18">
        <v>0</v>
      </c>
      <c r="AF42" s="18">
        <v>0</v>
      </c>
      <c r="AG42" s="18">
        <v>0</v>
      </c>
      <c r="AH42" s="18">
        <v>0</v>
      </c>
      <c r="AI42" s="18">
        <v>0</v>
      </c>
      <c r="AJ42" s="18">
        <v>0</v>
      </c>
      <c r="AK42" s="18">
        <v>0</v>
      </c>
      <c r="AL42" s="18">
        <v>0</v>
      </c>
    </row>
    <row r="43" spans="1:38" ht="60" x14ac:dyDescent="0.25">
      <c r="A43" s="152"/>
      <c r="B43" s="179"/>
      <c r="C43" s="88">
        <v>40</v>
      </c>
      <c r="D43" s="89" t="s">
        <v>328</v>
      </c>
      <c r="E43" s="90" t="s">
        <v>176</v>
      </c>
      <c r="F43" s="20" t="s">
        <v>33</v>
      </c>
      <c r="G43" s="20" t="s">
        <v>89</v>
      </c>
      <c r="H43" s="20" t="s">
        <v>50</v>
      </c>
      <c r="I43" s="91">
        <v>1.63</v>
      </c>
      <c r="J43" s="124"/>
      <c r="K43" s="41">
        <f t="shared" si="0"/>
        <v>0</v>
      </c>
      <c r="L43" s="42" t="str">
        <f t="shared" si="1"/>
        <v>OK</v>
      </c>
      <c r="M43" s="18">
        <v>0</v>
      </c>
      <c r="N43" s="18">
        <v>0</v>
      </c>
      <c r="O43" s="18">
        <v>0</v>
      </c>
      <c r="P43" s="18">
        <v>0</v>
      </c>
      <c r="Q43" s="18">
        <v>0</v>
      </c>
      <c r="R43" s="18">
        <v>0</v>
      </c>
      <c r="S43" s="18">
        <v>0</v>
      </c>
      <c r="T43" s="18">
        <v>0</v>
      </c>
      <c r="U43" s="18">
        <v>0</v>
      </c>
      <c r="V43" s="18">
        <v>0</v>
      </c>
      <c r="W43" s="18">
        <v>0</v>
      </c>
      <c r="X43" s="18">
        <v>0</v>
      </c>
      <c r="Y43" s="18">
        <v>0</v>
      </c>
      <c r="Z43" s="18">
        <v>0</v>
      </c>
      <c r="AA43" s="18">
        <v>0</v>
      </c>
      <c r="AB43" s="18">
        <v>0</v>
      </c>
      <c r="AC43" s="18">
        <v>0</v>
      </c>
      <c r="AD43" s="18">
        <v>0</v>
      </c>
      <c r="AE43" s="18">
        <v>0</v>
      </c>
      <c r="AF43" s="18">
        <v>0</v>
      </c>
      <c r="AG43" s="18">
        <v>0</v>
      </c>
      <c r="AH43" s="18">
        <v>0</v>
      </c>
      <c r="AI43" s="18">
        <v>0</v>
      </c>
      <c r="AJ43" s="18">
        <v>0</v>
      </c>
      <c r="AK43" s="18">
        <v>0</v>
      </c>
      <c r="AL43" s="18">
        <v>0</v>
      </c>
    </row>
    <row r="44" spans="1:38" ht="60" x14ac:dyDescent="0.25">
      <c r="A44" s="152"/>
      <c r="B44" s="179"/>
      <c r="C44" s="88">
        <v>41</v>
      </c>
      <c r="D44" s="89" t="s">
        <v>329</v>
      </c>
      <c r="E44" s="90" t="s">
        <v>177</v>
      </c>
      <c r="F44" s="20" t="s">
        <v>31</v>
      </c>
      <c r="G44" s="20" t="s">
        <v>90</v>
      </c>
      <c r="H44" s="20" t="s">
        <v>51</v>
      </c>
      <c r="I44" s="91">
        <v>3.57</v>
      </c>
      <c r="J44" s="124">
        <v>50</v>
      </c>
      <c r="K44" s="41">
        <f t="shared" si="0"/>
        <v>50</v>
      </c>
      <c r="L44" s="42" t="str">
        <f t="shared" si="1"/>
        <v>OK</v>
      </c>
      <c r="M44" s="18">
        <v>0</v>
      </c>
      <c r="N44" s="18">
        <v>0</v>
      </c>
      <c r="O44" s="18">
        <v>0</v>
      </c>
      <c r="P44" s="18">
        <v>0</v>
      </c>
      <c r="Q44" s="18">
        <v>0</v>
      </c>
      <c r="R44" s="18">
        <v>0</v>
      </c>
      <c r="S44" s="18">
        <v>0</v>
      </c>
      <c r="T44" s="18">
        <v>0</v>
      </c>
      <c r="U44" s="18">
        <v>0</v>
      </c>
      <c r="V44" s="18">
        <v>0</v>
      </c>
      <c r="W44" s="18">
        <v>0</v>
      </c>
      <c r="X44" s="18">
        <v>0</v>
      </c>
      <c r="Y44" s="18">
        <v>0</v>
      </c>
      <c r="Z44" s="18">
        <v>0</v>
      </c>
      <c r="AA44" s="18">
        <v>0</v>
      </c>
      <c r="AB44" s="18">
        <v>0</v>
      </c>
      <c r="AC44" s="18">
        <v>0</v>
      </c>
      <c r="AD44" s="18">
        <v>0</v>
      </c>
      <c r="AE44" s="18">
        <v>0</v>
      </c>
      <c r="AF44" s="18">
        <v>0</v>
      </c>
      <c r="AG44" s="18">
        <v>0</v>
      </c>
      <c r="AH44" s="18">
        <v>0</v>
      </c>
      <c r="AI44" s="18">
        <v>0</v>
      </c>
      <c r="AJ44" s="18">
        <v>0</v>
      </c>
      <c r="AK44" s="18">
        <v>0</v>
      </c>
      <c r="AL44" s="18">
        <v>0</v>
      </c>
    </row>
    <row r="45" spans="1:38" ht="30" x14ac:dyDescent="0.25">
      <c r="A45" s="152"/>
      <c r="B45" s="179"/>
      <c r="C45" s="88">
        <v>42</v>
      </c>
      <c r="D45" s="89" t="s">
        <v>330</v>
      </c>
      <c r="E45" s="90" t="s">
        <v>178</v>
      </c>
      <c r="F45" s="20" t="s">
        <v>31</v>
      </c>
      <c r="G45" s="20" t="s">
        <v>91</v>
      </c>
      <c r="H45" s="20" t="s">
        <v>51</v>
      </c>
      <c r="I45" s="91">
        <v>2.88</v>
      </c>
      <c r="J45" s="124">
        <v>120</v>
      </c>
      <c r="K45" s="41">
        <f t="shared" si="0"/>
        <v>120</v>
      </c>
      <c r="L45" s="42" t="str">
        <f t="shared" si="1"/>
        <v>OK</v>
      </c>
      <c r="M45" s="18">
        <v>0</v>
      </c>
      <c r="N45" s="18">
        <v>0</v>
      </c>
      <c r="O45" s="18">
        <v>0</v>
      </c>
      <c r="P45" s="18">
        <v>0</v>
      </c>
      <c r="Q45" s="18">
        <v>0</v>
      </c>
      <c r="R45" s="18">
        <v>0</v>
      </c>
      <c r="S45" s="18">
        <v>0</v>
      </c>
      <c r="T45" s="18">
        <v>0</v>
      </c>
      <c r="U45" s="18">
        <v>0</v>
      </c>
      <c r="V45" s="18">
        <v>0</v>
      </c>
      <c r="W45" s="18">
        <v>0</v>
      </c>
      <c r="X45" s="18">
        <v>0</v>
      </c>
      <c r="Y45" s="18">
        <v>0</v>
      </c>
      <c r="Z45" s="18">
        <v>0</v>
      </c>
      <c r="AA45" s="18">
        <v>0</v>
      </c>
      <c r="AB45" s="18">
        <v>0</v>
      </c>
      <c r="AC45" s="18">
        <v>0</v>
      </c>
      <c r="AD45" s="18">
        <v>0</v>
      </c>
      <c r="AE45" s="18">
        <v>0</v>
      </c>
      <c r="AF45" s="18">
        <v>0</v>
      </c>
      <c r="AG45" s="18">
        <v>0</v>
      </c>
      <c r="AH45" s="18">
        <v>0</v>
      </c>
      <c r="AI45" s="18">
        <v>0</v>
      </c>
      <c r="AJ45" s="18">
        <v>0</v>
      </c>
      <c r="AK45" s="18">
        <v>0</v>
      </c>
      <c r="AL45" s="18">
        <v>0</v>
      </c>
    </row>
    <row r="46" spans="1:38" ht="30" x14ac:dyDescent="0.25">
      <c r="A46" s="152"/>
      <c r="B46" s="180"/>
      <c r="C46" s="92">
        <v>43</v>
      </c>
      <c r="D46" s="89" t="s">
        <v>331</v>
      </c>
      <c r="E46" s="90" t="s">
        <v>179</v>
      </c>
      <c r="F46" s="20" t="s">
        <v>60</v>
      </c>
      <c r="G46" s="20" t="s">
        <v>85</v>
      </c>
      <c r="H46" s="20" t="s">
        <v>50</v>
      </c>
      <c r="I46" s="91">
        <v>8.8000000000000007</v>
      </c>
      <c r="J46" s="124"/>
      <c r="K46" s="41">
        <f t="shared" si="0"/>
        <v>0</v>
      </c>
      <c r="L46" s="42" t="str">
        <f t="shared" si="1"/>
        <v>OK</v>
      </c>
      <c r="M46" s="18">
        <v>0</v>
      </c>
      <c r="N46" s="18">
        <v>0</v>
      </c>
      <c r="O46" s="18">
        <v>0</v>
      </c>
      <c r="P46" s="18">
        <v>0</v>
      </c>
      <c r="Q46" s="18">
        <v>0</v>
      </c>
      <c r="R46" s="18">
        <v>0</v>
      </c>
      <c r="S46" s="18">
        <v>0</v>
      </c>
      <c r="T46" s="18">
        <v>0</v>
      </c>
      <c r="U46" s="18">
        <v>0</v>
      </c>
      <c r="V46" s="18">
        <v>0</v>
      </c>
      <c r="W46" s="18">
        <v>0</v>
      </c>
      <c r="X46" s="18">
        <v>0</v>
      </c>
      <c r="Y46" s="18">
        <v>0</v>
      </c>
      <c r="Z46" s="18">
        <v>0</v>
      </c>
      <c r="AA46" s="18">
        <v>0</v>
      </c>
      <c r="AB46" s="18">
        <v>0</v>
      </c>
      <c r="AC46" s="18">
        <v>0</v>
      </c>
      <c r="AD46" s="18">
        <v>0</v>
      </c>
      <c r="AE46" s="18">
        <v>0</v>
      </c>
      <c r="AF46" s="18">
        <v>0</v>
      </c>
      <c r="AG46" s="18">
        <v>0</v>
      </c>
      <c r="AH46" s="18">
        <v>0</v>
      </c>
      <c r="AI46" s="18">
        <v>0</v>
      </c>
      <c r="AJ46" s="18">
        <v>0</v>
      </c>
      <c r="AK46" s="18">
        <v>0</v>
      </c>
      <c r="AL46" s="18">
        <v>0</v>
      </c>
    </row>
    <row r="47" spans="1:38" ht="45" x14ac:dyDescent="0.25">
      <c r="A47" s="153" t="s">
        <v>280</v>
      </c>
      <c r="B47" s="181">
        <v>16</v>
      </c>
      <c r="C47" s="87">
        <v>44</v>
      </c>
      <c r="D47" s="83" t="s">
        <v>332</v>
      </c>
      <c r="E47" s="84" t="s">
        <v>180</v>
      </c>
      <c r="F47" s="97" t="s">
        <v>60</v>
      </c>
      <c r="G47" s="97" t="s">
        <v>92</v>
      </c>
      <c r="H47" s="97" t="s">
        <v>50</v>
      </c>
      <c r="I47" s="86">
        <v>21.85</v>
      </c>
      <c r="J47" s="124"/>
      <c r="K47" s="41">
        <f t="shared" si="0"/>
        <v>0</v>
      </c>
      <c r="L47" s="42" t="str">
        <f t="shared" si="1"/>
        <v>OK</v>
      </c>
      <c r="M47" s="18">
        <v>0</v>
      </c>
      <c r="N47" s="18">
        <v>0</v>
      </c>
      <c r="O47" s="18">
        <v>0</v>
      </c>
      <c r="P47" s="18">
        <v>0</v>
      </c>
      <c r="Q47" s="18">
        <v>0</v>
      </c>
      <c r="R47" s="18">
        <v>0</v>
      </c>
      <c r="S47" s="18">
        <v>0</v>
      </c>
      <c r="T47" s="18">
        <v>0</v>
      </c>
      <c r="U47" s="18">
        <v>0</v>
      </c>
      <c r="V47" s="18">
        <v>0</v>
      </c>
      <c r="W47" s="18">
        <v>0</v>
      </c>
      <c r="X47" s="18">
        <v>0</v>
      </c>
      <c r="Y47" s="18">
        <v>0</v>
      </c>
      <c r="Z47" s="18">
        <v>0</v>
      </c>
      <c r="AA47" s="18">
        <v>0</v>
      </c>
      <c r="AB47" s="18">
        <v>0</v>
      </c>
      <c r="AC47" s="18">
        <v>0</v>
      </c>
      <c r="AD47" s="18">
        <v>0</v>
      </c>
      <c r="AE47" s="18">
        <v>0</v>
      </c>
      <c r="AF47" s="18">
        <v>0</v>
      </c>
      <c r="AG47" s="18">
        <v>0</v>
      </c>
      <c r="AH47" s="18">
        <v>0</v>
      </c>
      <c r="AI47" s="18">
        <v>0</v>
      </c>
      <c r="AJ47" s="18">
        <v>0</v>
      </c>
      <c r="AK47" s="18">
        <v>0</v>
      </c>
      <c r="AL47" s="18">
        <v>0</v>
      </c>
    </row>
    <row r="48" spans="1:38" ht="60" x14ac:dyDescent="0.25">
      <c r="A48" s="153"/>
      <c r="B48" s="182"/>
      <c r="C48" s="87">
        <v>45</v>
      </c>
      <c r="D48" s="83" t="s">
        <v>333</v>
      </c>
      <c r="E48" s="84" t="s">
        <v>181</v>
      </c>
      <c r="F48" s="85" t="s">
        <v>30</v>
      </c>
      <c r="G48" s="97" t="s">
        <v>92</v>
      </c>
      <c r="H48" s="85" t="s">
        <v>50</v>
      </c>
      <c r="I48" s="86">
        <v>1.76</v>
      </c>
      <c r="J48" s="124">
        <v>200</v>
      </c>
      <c r="K48" s="41">
        <f t="shared" si="0"/>
        <v>200</v>
      </c>
      <c r="L48" s="42" t="str">
        <f t="shared" si="1"/>
        <v>OK</v>
      </c>
      <c r="M48" s="18">
        <v>0</v>
      </c>
      <c r="N48" s="18">
        <v>0</v>
      </c>
      <c r="O48" s="18">
        <v>0</v>
      </c>
      <c r="P48" s="18">
        <v>0</v>
      </c>
      <c r="Q48" s="18">
        <v>0</v>
      </c>
      <c r="R48" s="18">
        <v>0</v>
      </c>
      <c r="S48" s="18">
        <v>0</v>
      </c>
      <c r="T48" s="18">
        <v>0</v>
      </c>
      <c r="U48" s="18">
        <v>0</v>
      </c>
      <c r="V48" s="18">
        <v>0</v>
      </c>
      <c r="W48" s="18">
        <v>0</v>
      </c>
      <c r="X48" s="18">
        <v>0</v>
      </c>
      <c r="Y48" s="18">
        <v>0</v>
      </c>
      <c r="Z48" s="18">
        <v>0</v>
      </c>
      <c r="AA48" s="18">
        <v>0</v>
      </c>
      <c r="AB48" s="18">
        <v>0</v>
      </c>
      <c r="AC48" s="18">
        <v>0</v>
      </c>
      <c r="AD48" s="18">
        <v>0</v>
      </c>
      <c r="AE48" s="18">
        <v>0</v>
      </c>
      <c r="AF48" s="18">
        <v>0</v>
      </c>
      <c r="AG48" s="18">
        <v>0</v>
      </c>
      <c r="AH48" s="18">
        <v>0</v>
      </c>
      <c r="AI48" s="18">
        <v>0</v>
      </c>
      <c r="AJ48" s="18">
        <v>0</v>
      </c>
      <c r="AK48" s="18">
        <v>0</v>
      </c>
      <c r="AL48" s="18">
        <v>0</v>
      </c>
    </row>
    <row r="49" spans="1:38" ht="120" x14ac:dyDescent="0.25">
      <c r="A49" s="153"/>
      <c r="B49" s="182"/>
      <c r="C49" s="87">
        <v>46</v>
      </c>
      <c r="D49" s="83" t="s">
        <v>334</v>
      </c>
      <c r="E49" s="84" t="s">
        <v>182</v>
      </c>
      <c r="F49" s="85" t="s">
        <v>30</v>
      </c>
      <c r="G49" s="97" t="s">
        <v>92</v>
      </c>
      <c r="H49" s="85" t="s">
        <v>51</v>
      </c>
      <c r="I49" s="86">
        <v>2.54</v>
      </c>
      <c r="J49" s="124"/>
      <c r="K49" s="41">
        <f t="shared" si="0"/>
        <v>0</v>
      </c>
      <c r="L49" s="42" t="str">
        <f t="shared" si="1"/>
        <v>OK</v>
      </c>
      <c r="M49" s="18">
        <v>0</v>
      </c>
      <c r="N49" s="18">
        <v>0</v>
      </c>
      <c r="O49" s="18">
        <v>0</v>
      </c>
      <c r="P49" s="18">
        <v>0</v>
      </c>
      <c r="Q49" s="18">
        <v>0</v>
      </c>
      <c r="R49" s="18">
        <v>0</v>
      </c>
      <c r="S49" s="18">
        <v>0</v>
      </c>
      <c r="T49" s="18">
        <v>0</v>
      </c>
      <c r="U49" s="18">
        <v>0</v>
      </c>
      <c r="V49" s="18">
        <v>0</v>
      </c>
      <c r="W49" s="18">
        <v>0</v>
      </c>
      <c r="X49" s="18">
        <v>0</v>
      </c>
      <c r="Y49" s="18">
        <v>0</v>
      </c>
      <c r="Z49" s="18">
        <v>0</v>
      </c>
      <c r="AA49" s="18">
        <v>0</v>
      </c>
      <c r="AB49" s="18">
        <v>0</v>
      </c>
      <c r="AC49" s="18">
        <v>0</v>
      </c>
      <c r="AD49" s="18">
        <v>0</v>
      </c>
      <c r="AE49" s="18">
        <v>0</v>
      </c>
      <c r="AF49" s="18">
        <v>0</v>
      </c>
      <c r="AG49" s="18">
        <v>0</v>
      </c>
      <c r="AH49" s="18">
        <v>0</v>
      </c>
      <c r="AI49" s="18">
        <v>0</v>
      </c>
      <c r="AJ49" s="18">
        <v>0</v>
      </c>
      <c r="AK49" s="18">
        <v>0</v>
      </c>
      <c r="AL49" s="18">
        <v>0</v>
      </c>
    </row>
    <row r="50" spans="1:38" ht="30" x14ac:dyDescent="0.25">
      <c r="A50" s="153"/>
      <c r="B50" s="182"/>
      <c r="C50" s="87">
        <v>47</v>
      </c>
      <c r="D50" s="98" t="s">
        <v>335</v>
      </c>
      <c r="E50" s="84" t="s">
        <v>183</v>
      </c>
      <c r="F50" s="85" t="s">
        <v>58</v>
      </c>
      <c r="G50" s="97" t="s">
        <v>93</v>
      </c>
      <c r="H50" s="85" t="s">
        <v>50</v>
      </c>
      <c r="I50" s="86">
        <v>3.4</v>
      </c>
      <c r="J50" s="124">
        <v>150</v>
      </c>
      <c r="K50" s="41">
        <f t="shared" si="0"/>
        <v>150</v>
      </c>
      <c r="L50" s="42" t="str">
        <f t="shared" si="1"/>
        <v>OK</v>
      </c>
      <c r="M50" s="18">
        <v>0</v>
      </c>
      <c r="N50" s="18">
        <v>0</v>
      </c>
      <c r="O50" s="18">
        <v>0</v>
      </c>
      <c r="P50" s="18">
        <v>0</v>
      </c>
      <c r="Q50" s="18">
        <v>0</v>
      </c>
      <c r="R50" s="18">
        <v>0</v>
      </c>
      <c r="S50" s="18">
        <v>0</v>
      </c>
      <c r="T50" s="18">
        <v>0</v>
      </c>
      <c r="U50" s="18">
        <v>0</v>
      </c>
      <c r="V50" s="18">
        <v>0</v>
      </c>
      <c r="W50" s="18">
        <v>0</v>
      </c>
      <c r="X50" s="18">
        <v>0</v>
      </c>
      <c r="Y50" s="18">
        <v>0</v>
      </c>
      <c r="Z50" s="18">
        <v>0</v>
      </c>
      <c r="AA50" s="18">
        <v>0</v>
      </c>
      <c r="AB50" s="18">
        <v>0</v>
      </c>
      <c r="AC50" s="18">
        <v>0</v>
      </c>
      <c r="AD50" s="18">
        <v>0</v>
      </c>
      <c r="AE50" s="18">
        <v>0</v>
      </c>
      <c r="AF50" s="18">
        <v>0</v>
      </c>
      <c r="AG50" s="18">
        <v>0</v>
      </c>
      <c r="AH50" s="18">
        <v>0</v>
      </c>
      <c r="AI50" s="18">
        <v>0</v>
      </c>
      <c r="AJ50" s="18">
        <v>0</v>
      </c>
      <c r="AK50" s="18">
        <v>0</v>
      </c>
      <c r="AL50" s="18">
        <v>0</v>
      </c>
    </row>
    <row r="51" spans="1:38" ht="135" x14ac:dyDescent="0.25">
      <c r="A51" s="153"/>
      <c r="B51" s="182"/>
      <c r="C51" s="82">
        <v>48</v>
      </c>
      <c r="D51" s="83" t="s">
        <v>336</v>
      </c>
      <c r="E51" s="84" t="s">
        <v>184</v>
      </c>
      <c r="F51" s="97" t="s">
        <v>30</v>
      </c>
      <c r="G51" s="97" t="s">
        <v>92</v>
      </c>
      <c r="H51" s="97" t="s">
        <v>50</v>
      </c>
      <c r="I51" s="86">
        <v>4.4400000000000004</v>
      </c>
      <c r="J51" s="124">
        <v>300</v>
      </c>
      <c r="K51" s="41">
        <f t="shared" si="0"/>
        <v>300</v>
      </c>
      <c r="L51" s="42" t="str">
        <f t="shared" si="1"/>
        <v>OK</v>
      </c>
      <c r="M51" s="18">
        <v>0</v>
      </c>
      <c r="N51" s="18">
        <v>0</v>
      </c>
      <c r="O51" s="18">
        <v>0</v>
      </c>
      <c r="P51" s="18">
        <v>0</v>
      </c>
      <c r="Q51" s="18">
        <v>0</v>
      </c>
      <c r="R51" s="18">
        <v>0</v>
      </c>
      <c r="S51" s="18">
        <v>0</v>
      </c>
      <c r="T51" s="18">
        <v>0</v>
      </c>
      <c r="U51" s="18">
        <v>0</v>
      </c>
      <c r="V51" s="18">
        <v>0</v>
      </c>
      <c r="W51" s="18">
        <v>0</v>
      </c>
      <c r="X51" s="18">
        <v>0</v>
      </c>
      <c r="Y51" s="18">
        <v>0</v>
      </c>
      <c r="Z51" s="18">
        <v>0</v>
      </c>
      <c r="AA51" s="18">
        <v>0</v>
      </c>
      <c r="AB51" s="18">
        <v>0</v>
      </c>
      <c r="AC51" s="18">
        <v>0</v>
      </c>
      <c r="AD51" s="18">
        <v>0</v>
      </c>
      <c r="AE51" s="18">
        <v>0</v>
      </c>
      <c r="AF51" s="18">
        <v>0</v>
      </c>
      <c r="AG51" s="18">
        <v>0</v>
      </c>
      <c r="AH51" s="18">
        <v>0</v>
      </c>
      <c r="AI51" s="18">
        <v>0</v>
      </c>
      <c r="AJ51" s="18">
        <v>0</v>
      </c>
      <c r="AK51" s="18">
        <v>0</v>
      </c>
      <c r="AL51" s="18">
        <v>0</v>
      </c>
    </row>
    <row r="52" spans="1:38" ht="60" x14ac:dyDescent="0.25">
      <c r="A52" s="153"/>
      <c r="B52" s="183"/>
      <c r="C52" s="87">
        <v>49</v>
      </c>
      <c r="D52" s="98" t="s">
        <v>337</v>
      </c>
      <c r="E52" s="84" t="s">
        <v>185</v>
      </c>
      <c r="F52" s="97" t="s">
        <v>30</v>
      </c>
      <c r="G52" s="97" t="s">
        <v>92</v>
      </c>
      <c r="H52" s="97" t="s">
        <v>50</v>
      </c>
      <c r="I52" s="86">
        <v>6.7</v>
      </c>
      <c r="J52" s="124"/>
      <c r="K52" s="41">
        <f t="shared" si="0"/>
        <v>0</v>
      </c>
      <c r="L52" s="42" t="str">
        <f t="shared" si="1"/>
        <v>OK</v>
      </c>
      <c r="M52" s="18">
        <v>0</v>
      </c>
      <c r="N52" s="18">
        <v>0</v>
      </c>
      <c r="O52" s="18">
        <v>0</v>
      </c>
      <c r="P52" s="18">
        <v>0</v>
      </c>
      <c r="Q52" s="18">
        <v>0</v>
      </c>
      <c r="R52" s="18">
        <v>0</v>
      </c>
      <c r="S52" s="18">
        <v>0</v>
      </c>
      <c r="T52" s="18">
        <v>0</v>
      </c>
      <c r="U52" s="18">
        <v>0</v>
      </c>
      <c r="V52" s="18">
        <v>0</v>
      </c>
      <c r="W52" s="18">
        <v>0</v>
      </c>
      <c r="X52" s="18">
        <v>0</v>
      </c>
      <c r="Y52" s="18">
        <v>0</v>
      </c>
      <c r="Z52" s="18">
        <v>0</v>
      </c>
      <c r="AA52" s="18">
        <v>0</v>
      </c>
      <c r="AB52" s="18">
        <v>0</v>
      </c>
      <c r="AC52" s="18">
        <v>0</v>
      </c>
      <c r="AD52" s="18">
        <v>0</v>
      </c>
      <c r="AE52" s="18">
        <v>0</v>
      </c>
      <c r="AF52" s="18">
        <v>0</v>
      </c>
      <c r="AG52" s="18">
        <v>0</v>
      </c>
      <c r="AH52" s="18">
        <v>0</v>
      </c>
      <c r="AI52" s="18">
        <v>0</v>
      </c>
      <c r="AJ52" s="18">
        <v>0</v>
      </c>
      <c r="AK52" s="18">
        <v>0</v>
      </c>
      <c r="AL52" s="18">
        <v>0</v>
      </c>
    </row>
    <row r="53" spans="1:38" ht="105" x14ac:dyDescent="0.25">
      <c r="A53" s="152" t="s">
        <v>281</v>
      </c>
      <c r="B53" s="178">
        <v>17</v>
      </c>
      <c r="C53" s="92">
        <v>50</v>
      </c>
      <c r="D53" s="89" t="s">
        <v>338</v>
      </c>
      <c r="E53" s="90" t="s">
        <v>186</v>
      </c>
      <c r="F53" s="20" t="s">
        <v>30</v>
      </c>
      <c r="G53" s="20" t="s">
        <v>94</v>
      </c>
      <c r="H53" s="20" t="s">
        <v>51</v>
      </c>
      <c r="I53" s="91">
        <v>38.47</v>
      </c>
      <c r="J53" s="124">
        <v>15</v>
      </c>
      <c r="K53" s="41">
        <f t="shared" si="0"/>
        <v>15</v>
      </c>
      <c r="L53" s="42" t="str">
        <f t="shared" si="1"/>
        <v>OK</v>
      </c>
      <c r="M53" s="18">
        <v>0</v>
      </c>
      <c r="N53" s="18">
        <v>0</v>
      </c>
      <c r="O53" s="18">
        <v>0</v>
      </c>
      <c r="P53" s="18">
        <v>0</v>
      </c>
      <c r="Q53" s="18">
        <v>0</v>
      </c>
      <c r="R53" s="18">
        <v>0</v>
      </c>
      <c r="S53" s="18">
        <v>0</v>
      </c>
      <c r="T53" s="18">
        <v>0</v>
      </c>
      <c r="U53" s="18">
        <v>0</v>
      </c>
      <c r="V53" s="18">
        <v>0</v>
      </c>
      <c r="W53" s="18">
        <v>0</v>
      </c>
      <c r="X53" s="18">
        <v>0</v>
      </c>
      <c r="Y53" s="18">
        <v>0</v>
      </c>
      <c r="Z53" s="18">
        <v>0</v>
      </c>
      <c r="AA53" s="18">
        <v>0</v>
      </c>
      <c r="AB53" s="18">
        <v>0</v>
      </c>
      <c r="AC53" s="18">
        <v>0</v>
      </c>
      <c r="AD53" s="18">
        <v>0</v>
      </c>
      <c r="AE53" s="18">
        <v>0</v>
      </c>
      <c r="AF53" s="18">
        <v>0</v>
      </c>
      <c r="AG53" s="18">
        <v>0</v>
      </c>
      <c r="AH53" s="18">
        <v>0</v>
      </c>
      <c r="AI53" s="18">
        <v>0</v>
      </c>
      <c r="AJ53" s="18">
        <v>0</v>
      </c>
      <c r="AK53" s="18">
        <v>0</v>
      </c>
      <c r="AL53" s="18">
        <v>0</v>
      </c>
    </row>
    <row r="54" spans="1:38" ht="105" x14ac:dyDescent="0.25">
      <c r="A54" s="152"/>
      <c r="B54" s="179"/>
      <c r="C54" s="92">
        <v>51</v>
      </c>
      <c r="D54" s="89" t="s">
        <v>339</v>
      </c>
      <c r="E54" s="90" t="s">
        <v>187</v>
      </c>
      <c r="F54" s="20" t="s">
        <v>30</v>
      </c>
      <c r="G54" s="20" t="s">
        <v>94</v>
      </c>
      <c r="H54" s="20" t="s">
        <v>51</v>
      </c>
      <c r="I54" s="91">
        <v>50.8</v>
      </c>
      <c r="J54" s="124">
        <v>15</v>
      </c>
      <c r="K54" s="41">
        <f t="shared" si="0"/>
        <v>10</v>
      </c>
      <c r="L54" s="42" t="str">
        <f t="shared" si="1"/>
        <v>OK</v>
      </c>
      <c r="M54" s="18">
        <v>0</v>
      </c>
      <c r="N54" s="18">
        <v>0</v>
      </c>
      <c r="O54" s="18">
        <v>0</v>
      </c>
      <c r="P54" s="18">
        <v>0</v>
      </c>
      <c r="Q54" s="18">
        <v>0</v>
      </c>
      <c r="R54" s="18">
        <v>0</v>
      </c>
      <c r="S54" s="18">
        <v>0</v>
      </c>
      <c r="T54" s="18">
        <v>0</v>
      </c>
      <c r="U54" s="18">
        <v>0</v>
      </c>
      <c r="V54" s="18">
        <v>5</v>
      </c>
      <c r="W54" s="18">
        <v>0</v>
      </c>
      <c r="X54" s="18">
        <v>0</v>
      </c>
      <c r="Y54" s="18">
        <v>0</v>
      </c>
      <c r="Z54" s="18">
        <v>0</v>
      </c>
      <c r="AA54" s="18">
        <v>0</v>
      </c>
      <c r="AB54" s="18">
        <v>0</v>
      </c>
      <c r="AC54" s="18">
        <v>0</v>
      </c>
      <c r="AD54" s="18">
        <v>0</v>
      </c>
      <c r="AE54" s="18">
        <v>0</v>
      </c>
      <c r="AF54" s="18">
        <v>0</v>
      </c>
      <c r="AG54" s="18">
        <v>0</v>
      </c>
      <c r="AH54" s="18">
        <v>0</v>
      </c>
      <c r="AI54" s="18">
        <v>0</v>
      </c>
      <c r="AJ54" s="18">
        <v>0</v>
      </c>
      <c r="AK54" s="18">
        <v>0</v>
      </c>
      <c r="AL54" s="18">
        <v>0</v>
      </c>
    </row>
    <row r="55" spans="1:38" ht="60" x14ac:dyDescent="0.25">
      <c r="A55" s="152"/>
      <c r="B55" s="180"/>
      <c r="C55" s="88">
        <v>52</v>
      </c>
      <c r="D55" s="89" t="s">
        <v>340</v>
      </c>
      <c r="E55" s="90" t="s">
        <v>188</v>
      </c>
      <c r="F55" s="20" t="s">
        <v>30</v>
      </c>
      <c r="G55" s="20" t="s">
        <v>94</v>
      </c>
      <c r="H55" s="20" t="s">
        <v>51</v>
      </c>
      <c r="I55" s="91">
        <v>94.06</v>
      </c>
      <c r="J55" s="124"/>
      <c r="K55" s="41">
        <f t="shared" si="0"/>
        <v>0</v>
      </c>
      <c r="L55" s="42" t="str">
        <f t="shared" si="1"/>
        <v>OK</v>
      </c>
      <c r="M55" s="18">
        <v>0</v>
      </c>
      <c r="N55" s="18">
        <v>0</v>
      </c>
      <c r="O55" s="18">
        <v>0</v>
      </c>
      <c r="P55" s="18">
        <v>0</v>
      </c>
      <c r="Q55" s="18">
        <v>0</v>
      </c>
      <c r="R55" s="18">
        <v>0</v>
      </c>
      <c r="S55" s="18">
        <v>0</v>
      </c>
      <c r="T55" s="18">
        <v>0</v>
      </c>
      <c r="U55" s="18">
        <v>0</v>
      </c>
      <c r="V55" s="18">
        <v>0</v>
      </c>
      <c r="W55" s="18">
        <v>0</v>
      </c>
      <c r="X55" s="18">
        <v>0</v>
      </c>
      <c r="Y55" s="18">
        <v>0</v>
      </c>
      <c r="Z55" s="18">
        <v>0</v>
      </c>
      <c r="AA55" s="18">
        <v>0</v>
      </c>
      <c r="AB55" s="18">
        <v>0</v>
      </c>
      <c r="AC55" s="18">
        <v>0</v>
      </c>
      <c r="AD55" s="18">
        <v>0</v>
      </c>
      <c r="AE55" s="18">
        <v>0</v>
      </c>
      <c r="AF55" s="18">
        <v>0</v>
      </c>
      <c r="AG55" s="18">
        <v>0</v>
      </c>
      <c r="AH55" s="18">
        <v>0</v>
      </c>
      <c r="AI55" s="18">
        <v>0</v>
      </c>
      <c r="AJ55" s="18">
        <v>0</v>
      </c>
      <c r="AK55" s="18">
        <v>0</v>
      </c>
      <c r="AL55" s="18">
        <v>0</v>
      </c>
    </row>
    <row r="56" spans="1:38" ht="300" x14ac:dyDescent="0.25">
      <c r="A56" s="153" t="s">
        <v>282</v>
      </c>
      <c r="B56" s="175">
        <v>18</v>
      </c>
      <c r="C56" s="87">
        <v>53</v>
      </c>
      <c r="D56" s="83" t="s">
        <v>425</v>
      </c>
      <c r="E56" s="84" t="s">
        <v>189</v>
      </c>
      <c r="F56" s="85" t="s">
        <v>32</v>
      </c>
      <c r="G56" s="85" t="s">
        <v>43</v>
      </c>
      <c r="H56" s="85" t="s">
        <v>50</v>
      </c>
      <c r="I56" s="86">
        <v>2.52</v>
      </c>
      <c r="J56" s="124">
        <v>450</v>
      </c>
      <c r="K56" s="41">
        <f t="shared" si="0"/>
        <v>210</v>
      </c>
      <c r="L56" s="42" t="str">
        <f t="shared" si="1"/>
        <v>OK</v>
      </c>
      <c r="M56" s="18">
        <v>0</v>
      </c>
      <c r="N56" s="18">
        <v>0</v>
      </c>
      <c r="O56" s="18">
        <v>0</v>
      </c>
      <c r="P56" s="18">
        <v>0</v>
      </c>
      <c r="Q56" s="18">
        <v>0</v>
      </c>
      <c r="R56" s="18">
        <v>0</v>
      </c>
      <c r="S56" s="18">
        <v>0</v>
      </c>
      <c r="T56" s="18">
        <v>0</v>
      </c>
      <c r="U56" s="18">
        <v>0</v>
      </c>
      <c r="V56" s="18">
        <v>0</v>
      </c>
      <c r="W56" s="18">
        <v>0</v>
      </c>
      <c r="X56" s="18">
        <v>0</v>
      </c>
      <c r="Y56" s="18">
        <v>0</v>
      </c>
      <c r="Z56" s="18">
        <v>0</v>
      </c>
      <c r="AA56" s="18">
        <v>0</v>
      </c>
      <c r="AB56" s="18">
        <v>0</v>
      </c>
      <c r="AC56" s="18">
        <v>0</v>
      </c>
      <c r="AD56" s="18">
        <v>240</v>
      </c>
      <c r="AE56" s="18">
        <v>0</v>
      </c>
      <c r="AF56" s="18">
        <v>0</v>
      </c>
      <c r="AG56" s="18">
        <v>0</v>
      </c>
      <c r="AH56" s="18">
        <v>0</v>
      </c>
      <c r="AI56" s="18">
        <v>0</v>
      </c>
      <c r="AJ56" s="18">
        <v>0</v>
      </c>
      <c r="AK56" s="18">
        <v>0</v>
      </c>
      <c r="AL56" s="18">
        <v>0</v>
      </c>
    </row>
    <row r="57" spans="1:38" ht="315" x14ac:dyDescent="0.25">
      <c r="A57" s="153"/>
      <c r="B57" s="176"/>
      <c r="C57" s="87">
        <v>54</v>
      </c>
      <c r="D57" s="83" t="s">
        <v>341</v>
      </c>
      <c r="E57" s="84" t="s">
        <v>190</v>
      </c>
      <c r="F57" s="85" t="s">
        <v>32</v>
      </c>
      <c r="G57" s="85" t="s">
        <v>43</v>
      </c>
      <c r="H57" s="85" t="s">
        <v>50</v>
      </c>
      <c r="I57" s="86">
        <v>2.58</v>
      </c>
      <c r="J57" s="124"/>
      <c r="K57" s="41">
        <f t="shared" si="0"/>
        <v>0</v>
      </c>
      <c r="L57" s="42" t="str">
        <f t="shared" si="1"/>
        <v>OK</v>
      </c>
      <c r="M57" s="18">
        <v>0</v>
      </c>
      <c r="N57" s="18">
        <v>0</v>
      </c>
      <c r="O57" s="18">
        <v>0</v>
      </c>
      <c r="P57" s="18">
        <v>0</v>
      </c>
      <c r="Q57" s="18">
        <v>0</v>
      </c>
      <c r="R57" s="18">
        <v>0</v>
      </c>
      <c r="S57" s="18">
        <v>0</v>
      </c>
      <c r="T57" s="18">
        <v>0</v>
      </c>
      <c r="U57" s="18">
        <v>0</v>
      </c>
      <c r="V57" s="18">
        <v>0</v>
      </c>
      <c r="W57" s="18">
        <v>0</v>
      </c>
      <c r="X57" s="18">
        <v>0</v>
      </c>
      <c r="Y57" s="18">
        <v>0</v>
      </c>
      <c r="Z57" s="18">
        <v>0</v>
      </c>
      <c r="AA57" s="18">
        <v>0</v>
      </c>
      <c r="AB57" s="18">
        <v>0</v>
      </c>
      <c r="AC57" s="18">
        <v>0</v>
      </c>
      <c r="AD57" s="18">
        <v>0</v>
      </c>
      <c r="AE57" s="18">
        <v>0</v>
      </c>
      <c r="AF57" s="18">
        <v>0</v>
      </c>
      <c r="AG57" s="18">
        <v>0</v>
      </c>
      <c r="AH57" s="18">
        <v>0</v>
      </c>
      <c r="AI57" s="18">
        <v>0</v>
      </c>
      <c r="AJ57" s="18">
        <v>0</v>
      </c>
      <c r="AK57" s="18">
        <v>0</v>
      </c>
      <c r="AL57" s="18">
        <v>0</v>
      </c>
    </row>
    <row r="58" spans="1:38" ht="255" x14ac:dyDescent="0.25">
      <c r="A58" s="153"/>
      <c r="B58" s="176"/>
      <c r="C58" s="87">
        <v>55</v>
      </c>
      <c r="D58" s="83" t="s">
        <v>342</v>
      </c>
      <c r="E58" s="84" t="s">
        <v>191</v>
      </c>
      <c r="F58" s="85" t="s">
        <v>30</v>
      </c>
      <c r="G58" s="85" t="s">
        <v>45</v>
      </c>
      <c r="H58" s="85" t="s">
        <v>95</v>
      </c>
      <c r="I58" s="86">
        <v>3.31</v>
      </c>
      <c r="J58" s="124"/>
      <c r="K58" s="41">
        <f t="shared" si="0"/>
        <v>0</v>
      </c>
      <c r="L58" s="42" t="str">
        <f t="shared" si="1"/>
        <v>OK</v>
      </c>
      <c r="M58" s="18">
        <v>0</v>
      </c>
      <c r="N58" s="18">
        <v>0</v>
      </c>
      <c r="O58" s="18">
        <v>0</v>
      </c>
      <c r="P58" s="18">
        <v>0</v>
      </c>
      <c r="Q58" s="18">
        <v>0</v>
      </c>
      <c r="R58" s="18">
        <v>0</v>
      </c>
      <c r="S58" s="18">
        <v>0</v>
      </c>
      <c r="T58" s="18">
        <v>0</v>
      </c>
      <c r="U58" s="18">
        <v>0</v>
      </c>
      <c r="V58" s="18">
        <v>0</v>
      </c>
      <c r="W58" s="18">
        <v>0</v>
      </c>
      <c r="X58" s="18">
        <v>0</v>
      </c>
      <c r="Y58" s="18">
        <v>0</v>
      </c>
      <c r="Z58" s="18">
        <v>0</v>
      </c>
      <c r="AA58" s="18">
        <v>0</v>
      </c>
      <c r="AB58" s="18">
        <v>0</v>
      </c>
      <c r="AC58" s="18">
        <v>0</v>
      </c>
      <c r="AD58" s="18">
        <v>0</v>
      </c>
      <c r="AE58" s="18">
        <v>0</v>
      </c>
      <c r="AF58" s="18">
        <v>0</v>
      </c>
      <c r="AG58" s="18">
        <v>0</v>
      </c>
      <c r="AH58" s="18">
        <v>0</v>
      </c>
      <c r="AI58" s="18">
        <v>0</v>
      </c>
      <c r="AJ58" s="18">
        <v>0</v>
      </c>
      <c r="AK58" s="18">
        <v>0</v>
      </c>
      <c r="AL58" s="18">
        <v>0</v>
      </c>
    </row>
    <row r="59" spans="1:38" ht="105" x14ac:dyDescent="0.25">
      <c r="A59" s="153"/>
      <c r="B59" s="177"/>
      <c r="C59" s="87">
        <v>56</v>
      </c>
      <c r="D59" s="83" t="s">
        <v>343</v>
      </c>
      <c r="E59" s="84" t="s">
        <v>192</v>
      </c>
      <c r="F59" s="97" t="s">
        <v>60</v>
      </c>
      <c r="G59" s="97" t="s">
        <v>96</v>
      </c>
      <c r="H59" s="97" t="s">
        <v>50</v>
      </c>
      <c r="I59" s="86">
        <v>5.7</v>
      </c>
      <c r="J59" s="124"/>
      <c r="K59" s="41">
        <f t="shared" si="0"/>
        <v>0</v>
      </c>
      <c r="L59" s="42" t="str">
        <f t="shared" si="1"/>
        <v>OK</v>
      </c>
      <c r="M59" s="18">
        <v>0</v>
      </c>
      <c r="N59" s="18">
        <v>0</v>
      </c>
      <c r="O59" s="18">
        <v>0</v>
      </c>
      <c r="P59" s="18">
        <v>0</v>
      </c>
      <c r="Q59" s="18">
        <v>0</v>
      </c>
      <c r="R59" s="18">
        <v>0</v>
      </c>
      <c r="S59" s="18">
        <v>0</v>
      </c>
      <c r="T59" s="18">
        <v>0</v>
      </c>
      <c r="U59" s="18">
        <v>0</v>
      </c>
      <c r="V59" s="18">
        <v>0</v>
      </c>
      <c r="W59" s="18">
        <v>0</v>
      </c>
      <c r="X59" s="18">
        <v>0</v>
      </c>
      <c r="Y59" s="18">
        <v>0</v>
      </c>
      <c r="Z59" s="18">
        <v>0</v>
      </c>
      <c r="AA59" s="18">
        <v>0</v>
      </c>
      <c r="AB59" s="18">
        <v>0</v>
      </c>
      <c r="AC59" s="18">
        <v>0</v>
      </c>
      <c r="AD59" s="18">
        <v>0</v>
      </c>
      <c r="AE59" s="18">
        <v>0</v>
      </c>
      <c r="AF59" s="18">
        <v>0</v>
      </c>
      <c r="AG59" s="18">
        <v>0</v>
      </c>
      <c r="AH59" s="18">
        <v>0</v>
      </c>
      <c r="AI59" s="18">
        <v>0</v>
      </c>
      <c r="AJ59" s="18">
        <v>0</v>
      </c>
      <c r="AK59" s="18">
        <v>0</v>
      </c>
      <c r="AL59" s="18">
        <v>0</v>
      </c>
    </row>
    <row r="60" spans="1:38" ht="45" x14ac:dyDescent="0.25">
      <c r="A60" s="152" t="s">
        <v>283</v>
      </c>
      <c r="B60" s="178">
        <v>19</v>
      </c>
      <c r="C60" s="88">
        <v>57</v>
      </c>
      <c r="D60" s="50" t="s">
        <v>344</v>
      </c>
      <c r="E60" s="90" t="s">
        <v>193</v>
      </c>
      <c r="F60" s="94" t="s">
        <v>60</v>
      </c>
      <c r="G60" s="94" t="s">
        <v>97</v>
      </c>
      <c r="H60" s="94" t="s">
        <v>50</v>
      </c>
      <c r="I60" s="91">
        <v>23</v>
      </c>
      <c r="J60" s="124"/>
      <c r="K60" s="41">
        <f t="shared" si="0"/>
        <v>0</v>
      </c>
      <c r="L60" s="42" t="str">
        <f t="shared" si="1"/>
        <v>OK</v>
      </c>
      <c r="M60" s="18">
        <v>0</v>
      </c>
      <c r="N60" s="18">
        <v>0</v>
      </c>
      <c r="O60" s="18">
        <v>0</v>
      </c>
      <c r="P60" s="18">
        <v>0</v>
      </c>
      <c r="Q60" s="18">
        <v>0</v>
      </c>
      <c r="R60" s="18">
        <v>0</v>
      </c>
      <c r="S60" s="18">
        <v>0</v>
      </c>
      <c r="T60" s="18">
        <v>0</v>
      </c>
      <c r="U60" s="18">
        <v>0</v>
      </c>
      <c r="V60" s="18">
        <v>0</v>
      </c>
      <c r="W60" s="18">
        <v>0</v>
      </c>
      <c r="X60" s="18">
        <v>0</v>
      </c>
      <c r="Y60" s="18">
        <v>0</v>
      </c>
      <c r="Z60" s="18">
        <v>0</v>
      </c>
      <c r="AA60" s="18">
        <v>0</v>
      </c>
      <c r="AB60" s="18">
        <v>0</v>
      </c>
      <c r="AC60" s="18">
        <v>0</v>
      </c>
      <c r="AD60" s="18">
        <v>0</v>
      </c>
      <c r="AE60" s="18">
        <v>0</v>
      </c>
      <c r="AF60" s="18">
        <v>0</v>
      </c>
      <c r="AG60" s="18">
        <v>0</v>
      </c>
      <c r="AH60" s="18">
        <v>0</v>
      </c>
      <c r="AI60" s="18">
        <v>0</v>
      </c>
      <c r="AJ60" s="18">
        <v>0</v>
      </c>
      <c r="AK60" s="18">
        <v>0</v>
      </c>
      <c r="AL60" s="18">
        <v>0</v>
      </c>
    </row>
    <row r="61" spans="1:38" ht="30" x14ac:dyDescent="0.25">
      <c r="A61" s="152"/>
      <c r="B61" s="179"/>
      <c r="C61" s="92">
        <v>58</v>
      </c>
      <c r="D61" s="50" t="s">
        <v>345</v>
      </c>
      <c r="E61" s="90" t="s">
        <v>194</v>
      </c>
      <c r="F61" s="94" t="s">
        <v>60</v>
      </c>
      <c r="G61" s="94" t="s">
        <v>98</v>
      </c>
      <c r="H61" s="94" t="s">
        <v>50</v>
      </c>
      <c r="I61" s="91">
        <v>42.6</v>
      </c>
      <c r="J61" s="124">
        <v>5</v>
      </c>
      <c r="K61" s="41">
        <f t="shared" si="0"/>
        <v>0</v>
      </c>
      <c r="L61" s="42" t="str">
        <f t="shared" si="1"/>
        <v>OK</v>
      </c>
      <c r="M61" s="18">
        <v>0</v>
      </c>
      <c r="N61" s="18">
        <v>0</v>
      </c>
      <c r="O61" s="18">
        <v>0</v>
      </c>
      <c r="P61" s="18">
        <v>0</v>
      </c>
      <c r="Q61" s="18">
        <v>5</v>
      </c>
      <c r="R61" s="18">
        <v>0</v>
      </c>
      <c r="S61" s="18">
        <v>0</v>
      </c>
      <c r="T61" s="18">
        <v>0</v>
      </c>
      <c r="U61" s="18">
        <v>0</v>
      </c>
      <c r="V61" s="18">
        <v>0</v>
      </c>
      <c r="W61" s="18">
        <v>0</v>
      </c>
      <c r="X61" s="18">
        <v>0</v>
      </c>
      <c r="Y61" s="18">
        <v>0</v>
      </c>
      <c r="Z61" s="18">
        <v>0</v>
      </c>
      <c r="AA61" s="18">
        <v>0</v>
      </c>
      <c r="AB61" s="18">
        <v>0</v>
      </c>
      <c r="AC61" s="18">
        <v>0</v>
      </c>
      <c r="AD61" s="18">
        <v>0</v>
      </c>
      <c r="AE61" s="18">
        <v>0</v>
      </c>
      <c r="AF61" s="18">
        <v>0</v>
      </c>
      <c r="AG61" s="18">
        <v>0</v>
      </c>
      <c r="AH61" s="18">
        <v>0</v>
      </c>
      <c r="AI61" s="18">
        <v>0</v>
      </c>
      <c r="AJ61" s="18">
        <v>0</v>
      </c>
      <c r="AK61" s="18">
        <v>0</v>
      </c>
      <c r="AL61" s="18">
        <v>0</v>
      </c>
    </row>
    <row r="62" spans="1:38" ht="45" x14ac:dyDescent="0.25">
      <c r="A62" s="152"/>
      <c r="B62" s="179"/>
      <c r="C62" s="92">
        <v>59</v>
      </c>
      <c r="D62" s="50" t="s">
        <v>346</v>
      </c>
      <c r="E62" s="90" t="s">
        <v>195</v>
      </c>
      <c r="F62" s="94" t="s">
        <v>60</v>
      </c>
      <c r="G62" s="94" t="s">
        <v>99</v>
      </c>
      <c r="H62" s="94" t="s">
        <v>50</v>
      </c>
      <c r="I62" s="91">
        <v>16.5</v>
      </c>
      <c r="J62" s="124">
        <v>20</v>
      </c>
      <c r="K62" s="41">
        <f t="shared" si="0"/>
        <v>0</v>
      </c>
      <c r="L62" s="42" t="str">
        <f t="shared" si="1"/>
        <v>OK</v>
      </c>
      <c r="M62" s="18">
        <v>0</v>
      </c>
      <c r="N62" s="18">
        <v>0</v>
      </c>
      <c r="O62" s="18">
        <v>0</v>
      </c>
      <c r="P62" s="18">
        <v>0</v>
      </c>
      <c r="Q62" s="18">
        <v>20</v>
      </c>
      <c r="R62" s="18">
        <v>0</v>
      </c>
      <c r="S62" s="18">
        <v>0</v>
      </c>
      <c r="T62" s="18">
        <v>0</v>
      </c>
      <c r="U62" s="18">
        <v>0</v>
      </c>
      <c r="V62" s="18">
        <v>0</v>
      </c>
      <c r="W62" s="18">
        <v>0</v>
      </c>
      <c r="X62" s="18">
        <v>0</v>
      </c>
      <c r="Y62" s="18">
        <v>0</v>
      </c>
      <c r="Z62" s="18">
        <v>0</v>
      </c>
      <c r="AA62" s="18">
        <v>0</v>
      </c>
      <c r="AB62" s="18">
        <v>0</v>
      </c>
      <c r="AC62" s="18">
        <v>0</v>
      </c>
      <c r="AD62" s="18">
        <v>0</v>
      </c>
      <c r="AE62" s="18">
        <v>0</v>
      </c>
      <c r="AF62" s="18">
        <v>0</v>
      </c>
      <c r="AG62" s="18">
        <v>0</v>
      </c>
      <c r="AH62" s="18">
        <v>0</v>
      </c>
      <c r="AI62" s="18">
        <v>0</v>
      </c>
      <c r="AJ62" s="18">
        <v>0</v>
      </c>
      <c r="AK62" s="18">
        <v>0</v>
      </c>
      <c r="AL62" s="18">
        <v>0</v>
      </c>
    </row>
    <row r="63" spans="1:38" ht="30" x14ac:dyDescent="0.25">
      <c r="A63" s="152"/>
      <c r="B63" s="180"/>
      <c r="C63" s="88">
        <v>60</v>
      </c>
      <c r="D63" s="50" t="s">
        <v>347</v>
      </c>
      <c r="E63" s="90" t="s">
        <v>196</v>
      </c>
      <c r="F63" s="94" t="s">
        <v>60</v>
      </c>
      <c r="G63" s="94" t="s">
        <v>97</v>
      </c>
      <c r="H63" s="94" t="s">
        <v>50</v>
      </c>
      <c r="I63" s="91">
        <v>52.84</v>
      </c>
      <c r="J63" s="124">
        <v>25</v>
      </c>
      <c r="K63" s="41">
        <f t="shared" si="0"/>
        <v>25</v>
      </c>
      <c r="L63" s="42" t="str">
        <f t="shared" si="1"/>
        <v>OK</v>
      </c>
      <c r="M63" s="18">
        <v>0</v>
      </c>
      <c r="N63" s="18">
        <v>0</v>
      </c>
      <c r="O63" s="18">
        <v>0</v>
      </c>
      <c r="P63" s="18">
        <v>0</v>
      </c>
      <c r="Q63" s="18">
        <v>0</v>
      </c>
      <c r="R63" s="18">
        <v>0</v>
      </c>
      <c r="S63" s="18">
        <v>0</v>
      </c>
      <c r="T63" s="18">
        <v>0</v>
      </c>
      <c r="U63" s="18">
        <v>0</v>
      </c>
      <c r="V63" s="18">
        <v>0</v>
      </c>
      <c r="W63" s="18">
        <v>0</v>
      </c>
      <c r="X63" s="18">
        <v>0</v>
      </c>
      <c r="Y63" s="18">
        <v>0</v>
      </c>
      <c r="Z63" s="18">
        <v>0</v>
      </c>
      <c r="AA63" s="18">
        <v>0</v>
      </c>
      <c r="AB63" s="18">
        <v>0</v>
      </c>
      <c r="AC63" s="18">
        <v>0</v>
      </c>
      <c r="AD63" s="18">
        <v>0</v>
      </c>
      <c r="AE63" s="18">
        <v>0</v>
      </c>
      <c r="AF63" s="18">
        <v>0</v>
      </c>
      <c r="AG63" s="18">
        <v>0</v>
      </c>
      <c r="AH63" s="18">
        <v>0</v>
      </c>
      <c r="AI63" s="18">
        <v>0</v>
      </c>
      <c r="AJ63" s="18">
        <v>0</v>
      </c>
      <c r="AK63" s="18">
        <v>0</v>
      </c>
      <c r="AL63" s="18">
        <v>0</v>
      </c>
    </row>
    <row r="64" spans="1:38" ht="30" x14ac:dyDescent="0.25">
      <c r="A64" s="153" t="s">
        <v>283</v>
      </c>
      <c r="B64" s="175">
        <v>20</v>
      </c>
      <c r="C64" s="87">
        <v>61</v>
      </c>
      <c r="D64" s="98" t="s">
        <v>348</v>
      </c>
      <c r="E64" s="84" t="s">
        <v>197</v>
      </c>
      <c r="F64" s="97" t="s">
        <v>60</v>
      </c>
      <c r="G64" s="97" t="s">
        <v>98</v>
      </c>
      <c r="H64" s="97" t="s">
        <v>50</v>
      </c>
      <c r="I64" s="86">
        <v>110</v>
      </c>
      <c r="J64" s="124">
        <v>5</v>
      </c>
      <c r="K64" s="41">
        <f t="shared" si="0"/>
        <v>5</v>
      </c>
      <c r="L64" s="42" t="str">
        <f t="shared" si="1"/>
        <v>OK</v>
      </c>
      <c r="M64" s="18">
        <v>0</v>
      </c>
      <c r="N64" s="18">
        <v>0</v>
      </c>
      <c r="O64" s="18">
        <v>0</v>
      </c>
      <c r="P64" s="18">
        <v>0</v>
      </c>
      <c r="Q64" s="18">
        <v>0</v>
      </c>
      <c r="R64" s="18">
        <v>0</v>
      </c>
      <c r="S64" s="18">
        <v>0</v>
      </c>
      <c r="T64" s="18">
        <v>0</v>
      </c>
      <c r="U64" s="18">
        <v>0</v>
      </c>
      <c r="V64" s="18">
        <v>0</v>
      </c>
      <c r="W64" s="18">
        <v>0</v>
      </c>
      <c r="X64" s="18">
        <v>0</v>
      </c>
      <c r="Y64" s="18">
        <v>0</v>
      </c>
      <c r="Z64" s="18">
        <v>0</v>
      </c>
      <c r="AA64" s="18">
        <v>0</v>
      </c>
      <c r="AB64" s="18">
        <v>0</v>
      </c>
      <c r="AC64" s="18">
        <v>0</v>
      </c>
      <c r="AD64" s="18">
        <v>0</v>
      </c>
      <c r="AE64" s="18">
        <v>0</v>
      </c>
      <c r="AF64" s="18">
        <v>0</v>
      </c>
      <c r="AG64" s="18">
        <v>0</v>
      </c>
      <c r="AH64" s="18">
        <v>0</v>
      </c>
      <c r="AI64" s="18">
        <v>0</v>
      </c>
      <c r="AJ64" s="18">
        <v>0</v>
      </c>
      <c r="AK64" s="18">
        <v>0</v>
      </c>
      <c r="AL64" s="18">
        <v>0</v>
      </c>
    </row>
    <row r="65" spans="1:38" ht="75" customHeight="1" x14ac:dyDescent="0.25">
      <c r="A65" s="153"/>
      <c r="B65" s="176"/>
      <c r="C65" s="87">
        <v>62</v>
      </c>
      <c r="D65" s="98" t="s">
        <v>349</v>
      </c>
      <c r="E65" s="84" t="s">
        <v>198</v>
      </c>
      <c r="F65" s="97" t="s">
        <v>60</v>
      </c>
      <c r="G65" s="97" t="s">
        <v>87</v>
      </c>
      <c r="H65" s="97" t="s">
        <v>50</v>
      </c>
      <c r="I65" s="86">
        <v>50</v>
      </c>
      <c r="J65" s="124"/>
      <c r="K65" s="41">
        <f t="shared" si="0"/>
        <v>0</v>
      </c>
      <c r="L65" s="42" t="str">
        <f t="shared" si="1"/>
        <v>OK</v>
      </c>
      <c r="M65" s="18">
        <v>0</v>
      </c>
      <c r="N65" s="18">
        <v>0</v>
      </c>
      <c r="O65" s="18">
        <v>0</v>
      </c>
      <c r="P65" s="18">
        <v>0</v>
      </c>
      <c r="Q65" s="18">
        <v>0</v>
      </c>
      <c r="R65" s="18">
        <v>0</v>
      </c>
      <c r="S65" s="18">
        <v>0</v>
      </c>
      <c r="T65" s="18">
        <v>0</v>
      </c>
      <c r="U65" s="18">
        <v>0</v>
      </c>
      <c r="V65" s="18">
        <v>0</v>
      </c>
      <c r="W65" s="18">
        <v>0</v>
      </c>
      <c r="X65" s="18">
        <v>0</v>
      </c>
      <c r="Y65" s="18">
        <v>0</v>
      </c>
      <c r="Z65" s="18">
        <v>0</v>
      </c>
      <c r="AA65" s="18">
        <v>0</v>
      </c>
      <c r="AB65" s="18">
        <v>0</v>
      </c>
      <c r="AC65" s="18">
        <v>0</v>
      </c>
      <c r="AD65" s="18">
        <v>0</v>
      </c>
      <c r="AE65" s="18">
        <v>0</v>
      </c>
      <c r="AF65" s="18">
        <v>0</v>
      </c>
      <c r="AG65" s="18">
        <v>0</v>
      </c>
      <c r="AH65" s="18">
        <v>0</v>
      </c>
      <c r="AI65" s="18">
        <v>0</v>
      </c>
      <c r="AJ65" s="18">
        <v>0</v>
      </c>
      <c r="AK65" s="18">
        <v>0</v>
      </c>
      <c r="AL65" s="18">
        <v>0</v>
      </c>
    </row>
    <row r="66" spans="1:38" ht="60" x14ac:dyDescent="0.25">
      <c r="A66" s="153"/>
      <c r="B66" s="176"/>
      <c r="C66" s="82">
        <v>63</v>
      </c>
      <c r="D66" s="98" t="s">
        <v>350</v>
      </c>
      <c r="E66" s="84" t="s">
        <v>199</v>
      </c>
      <c r="F66" s="97" t="s">
        <v>60</v>
      </c>
      <c r="G66" s="97" t="s">
        <v>100</v>
      </c>
      <c r="H66" s="97" t="s">
        <v>50</v>
      </c>
      <c r="I66" s="86">
        <v>59.65</v>
      </c>
      <c r="J66" s="124">
        <v>10</v>
      </c>
      <c r="K66" s="41">
        <f t="shared" si="0"/>
        <v>10</v>
      </c>
      <c r="L66" s="42" t="str">
        <f t="shared" si="1"/>
        <v>OK</v>
      </c>
      <c r="M66" s="18">
        <v>0</v>
      </c>
      <c r="N66" s="18">
        <v>0</v>
      </c>
      <c r="O66" s="18">
        <v>0</v>
      </c>
      <c r="P66" s="18">
        <v>0</v>
      </c>
      <c r="Q66" s="18">
        <v>0</v>
      </c>
      <c r="R66" s="18">
        <v>0</v>
      </c>
      <c r="S66" s="18">
        <v>0</v>
      </c>
      <c r="T66" s="18">
        <v>0</v>
      </c>
      <c r="U66" s="18">
        <v>0</v>
      </c>
      <c r="V66" s="18">
        <v>0</v>
      </c>
      <c r="W66" s="18">
        <v>0</v>
      </c>
      <c r="X66" s="18">
        <v>0</v>
      </c>
      <c r="Y66" s="18">
        <v>0</v>
      </c>
      <c r="Z66" s="18">
        <v>0</v>
      </c>
      <c r="AA66" s="18">
        <v>0</v>
      </c>
      <c r="AB66" s="18">
        <v>0</v>
      </c>
      <c r="AC66" s="18">
        <v>0</v>
      </c>
      <c r="AD66" s="18">
        <v>0</v>
      </c>
      <c r="AE66" s="18">
        <v>0</v>
      </c>
      <c r="AF66" s="18">
        <v>0</v>
      </c>
      <c r="AG66" s="18">
        <v>0</v>
      </c>
      <c r="AH66" s="18">
        <v>0</v>
      </c>
      <c r="AI66" s="18">
        <v>0</v>
      </c>
      <c r="AJ66" s="18">
        <v>0</v>
      </c>
      <c r="AK66" s="18">
        <v>0</v>
      </c>
      <c r="AL66" s="18">
        <v>0</v>
      </c>
    </row>
    <row r="67" spans="1:38" ht="45" x14ac:dyDescent="0.25">
      <c r="A67" s="153"/>
      <c r="B67" s="177"/>
      <c r="C67" s="87">
        <v>64</v>
      </c>
      <c r="D67" s="98" t="s">
        <v>351</v>
      </c>
      <c r="E67" s="84" t="s">
        <v>200</v>
      </c>
      <c r="F67" s="97" t="s">
        <v>60</v>
      </c>
      <c r="G67" s="97" t="s">
        <v>97</v>
      </c>
      <c r="H67" s="97" t="s">
        <v>50</v>
      </c>
      <c r="I67" s="86">
        <v>15</v>
      </c>
      <c r="J67" s="124">
        <v>100</v>
      </c>
      <c r="K67" s="41">
        <f t="shared" si="0"/>
        <v>40</v>
      </c>
      <c r="L67" s="42" t="str">
        <f t="shared" si="1"/>
        <v>OK</v>
      </c>
      <c r="M67" s="18">
        <v>0</v>
      </c>
      <c r="N67" s="18">
        <v>0</v>
      </c>
      <c r="O67" s="18">
        <v>0</v>
      </c>
      <c r="P67" s="18">
        <v>0</v>
      </c>
      <c r="Q67" s="18">
        <v>60</v>
      </c>
      <c r="R67" s="18">
        <v>0</v>
      </c>
      <c r="S67" s="18">
        <v>0</v>
      </c>
      <c r="T67" s="18">
        <v>0</v>
      </c>
      <c r="U67" s="18">
        <v>0</v>
      </c>
      <c r="V67" s="18">
        <v>0</v>
      </c>
      <c r="W67" s="18">
        <v>0</v>
      </c>
      <c r="X67" s="18">
        <v>0</v>
      </c>
      <c r="Y67" s="18">
        <v>0</v>
      </c>
      <c r="Z67" s="18">
        <v>0</v>
      </c>
      <c r="AA67" s="18">
        <v>0</v>
      </c>
      <c r="AB67" s="18">
        <v>0</v>
      </c>
      <c r="AC67" s="18">
        <v>0</v>
      </c>
      <c r="AD67" s="18">
        <v>0</v>
      </c>
      <c r="AE67" s="18">
        <v>0</v>
      </c>
      <c r="AF67" s="18">
        <v>0</v>
      </c>
      <c r="AG67" s="18">
        <v>0</v>
      </c>
      <c r="AH67" s="18">
        <v>0</v>
      </c>
      <c r="AI67" s="18">
        <v>0</v>
      </c>
      <c r="AJ67" s="18">
        <v>0</v>
      </c>
      <c r="AK67" s="18">
        <v>0</v>
      </c>
      <c r="AL67" s="18">
        <v>0</v>
      </c>
    </row>
    <row r="68" spans="1:38" ht="105" x14ac:dyDescent="0.25">
      <c r="A68" s="152" t="s">
        <v>282</v>
      </c>
      <c r="B68" s="178">
        <v>21</v>
      </c>
      <c r="C68" s="88">
        <v>65</v>
      </c>
      <c r="D68" s="89" t="s">
        <v>352</v>
      </c>
      <c r="E68" s="90" t="s">
        <v>201</v>
      </c>
      <c r="F68" s="20" t="s">
        <v>41</v>
      </c>
      <c r="G68" s="20" t="s">
        <v>101</v>
      </c>
      <c r="H68" s="20" t="s">
        <v>50</v>
      </c>
      <c r="I68" s="91">
        <v>2.34</v>
      </c>
      <c r="J68" s="124"/>
      <c r="K68" s="41">
        <f t="shared" si="0"/>
        <v>0</v>
      </c>
      <c r="L68" s="42" t="str">
        <f t="shared" si="1"/>
        <v>OK</v>
      </c>
      <c r="M68" s="18">
        <v>0</v>
      </c>
      <c r="N68" s="18">
        <v>0</v>
      </c>
      <c r="O68" s="18">
        <v>0</v>
      </c>
      <c r="P68" s="18">
        <v>0</v>
      </c>
      <c r="Q68" s="18">
        <v>0</v>
      </c>
      <c r="R68" s="18">
        <v>0</v>
      </c>
      <c r="S68" s="18">
        <v>0</v>
      </c>
      <c r="T68" s="18">
        <v>0</v>
      </c>
      <c r="U68" s="18">
        <v>0</v>
      </c>
      <c r="V68" s="18">
        <v>0</v>
      </c>
      <c r="W68" s="18">
        <v>0</v>
      </c>
      <c r="X68" s="18">
        <v>0</v>
      </c>
      <c r="Y68" s="18">
        <v>0</v>
      </c>
      <c r="Z68" s="18">
        <v>0</v>
      </c>
      <c r="AA68" s="18">
        <v>0</v>
      </c>
      <c r="AB68" s="18">
        <v>0</v>
      </c>
      <c r="AC68" s="18">
        <v>0</v>
      </c>
      <c r="AD68" s="18">
        <v>0</v>
      </c>
      <c r="AE68" s="18">
        <v>0</v>
      </c>
      <c r="AF68" s="18">
        <v>0</v>
      </c>
      <c r="AG68" s="18">
        <v>0</v>
      </c>
      <c r="AH68" s="18">
        <v>0</v>
      </c>
      <c r="AI68" s="18">
        <v>0</v>
      </c>
      <c r="AJ68" s="18">
        <v>0</v>
      </c>
      <c r="AK68" s="18">
        <v>0</v>
      </c>
      <c r="AL68" s="18">
        <v>0</v>
      </c>
    </row>
    <row r="69" spans="1:38" ht="105" x14ac:dyDescent="0.25">
      <c r="A69" s="152"/>
      <c r="B69" s="179"/>
      <c r="C69" s="92">
        <v>66</v>
      </c>
      <c r="D69" s="89" t="s">
        <v>353</v>
      </c>
      <c r="E69" s="90" t="s">
        <v>202</v>
      </c>
      <c r="F69" s="20" t="s">
        <v>41</v>
      </c>
      <c r="G69" s="20" t="s">
        <v>101</v>
      </c>
      <c r="H69" s="20" t="s">
        <v>50</v>
      </c>
      <c r="I69" s="91">
        <v>2.33</v>
      </c>
      <c r="J69" s="124">
        <v>200</v>
      </c>
      <c r="K69" s="41">
        <f t="shared" ref="K69:K132" si="2">J69-(SUM(M69:AL69))</f>
        <v>140</v>
      </c>
      <c r="L69" s="42" t="str">
        <f t="shared" ref="L69:L136" si="3">IF(K69&lt;0,"ATENÇÃO","OK")</f>
        <v>OK</v>
      </c>
      <c r="M69" s="18">
        <v>0</v>
      </c>
      <c r="N69" s="18">
        <v>0</v>
      </c>
      <c r="O69" s="18">
        <v>0</v>
      </c>
      <c r="P69" s="18">
        <v>0</v>
      </c>
      <c r="Q69" s="18">
        <v>0</v>
      </c>
      <c r="R69" s="18">
        <v>0</v>
      </c>
      <c r="S69" s="18">
        <v>0</v>
      </c>
      <c r="T69" s="18">
        <v>0</v>
      </c>
      <c r="U69" s="18">
        <v>0</v>
      </c>
      <c r="V69" s="18">
        <v>0</v>
      </c>
      <c r="W69" s="18">
        <v>0</v>
      </c>
      <c r="X69" s="18">
        <v>0</v>
      </c>
      <c r="Y69" s="18">
        <v>0</v>
      </c>
      <c r="Z69" s="18">
        <v>0</v>
      </c>
      <c r="AA69" s="18">
        <v>0</v>
      </c>
      <c r="AB69" s="18">
        <v>0</v>
      </c>
      <c r="AC69" s="18">
        <v>0</v>
      </c>
      <c r="AD69" s="18">
        <v>60</v>
      </c>
      <c r="AE69" s="18">
        <v>0</v>
      </c>
      <c r="AF69" s="18">
        <v>0</v>
      </c>
      <c r="AG69" s="18">
        <v>0</v>
      </c>
      <c r="AH69" s="18">
        <v>0</v>
      </c>
      <c r="AI69" s="18">
        <v>0</v>
      </c>
      <c r="AJ69" s="18">
        <v>0</v>
      </c>
      <c r="AK69" s="18">
        <v>0</v>
      </c>
      <c r="AL69" s="18">
        <v>0</v>
      </c>
    </row>
    <row r="70" spans="1:38" ht="105" x14ac:dyDescent="0.25">
      <c r="A70" s="152"/>
      <c r="B70" s="179"/>
      <c r="C70" s="92">
        <v>67</v>
      </c>
      <c r="D70" s="89" t="s">
        <v>354</v>
      </c>
      <c r="E70" s="90" t="s">
        <v>203</v>
      </c>
      <c r="F70" s="20" t="s">
        <v>41</v>
      </c>
      <c r="G70" s="20" t="s">
        <v>101</v>
      </c>
      <c r="H70" s="20" t="s">
        <v>50</v>
      </c>
      <c r="I70" s="91">
        <v>2.34</v>
      </c>
      <c r="J70" s="124">
        <v>200</v>
      </c>
      <c r="K70" s="41">
        <f t="shared" si="2"/>
        <v>30</v>
      </c>
      <c r="L70" s="42" t="str">
        <f t="shared" si="3"/>
        <v>OK</v>
      </c>
      <c r="M70" s="18">
        <v>0</v>
      </c>
      <c r="N70" s="18">
        <v>0</v>
      </c>
      <c r="O70" s="18">
        <v>0</v>
      </c>
      <c r="P70" s="18">
        <v>0</v>
      </c>
      <c r="Q70" s="18">
        <v>0</v>
      </c>
      <c r="R70" s="18">
        <v>0</v>
      </c>
      <c r="S70" s="18">
        <v>0</v>
      </c>
      <c r="T70" s="18">
        <v>30</v>
      </c>
      <c r="U70" s="18">
        <v>0</v>
      </c>
      <c r="V70" s="18">
        <v>0</v>
      </c>
      <c r="W70" s="18">
        <v>0</v>
      </c>
      <c r="X70" s="18">
        <v>0</v>
      </c>
      <c r="Y70" s="18">
        <v>0</v>
      </c>
      <c r="Z70" s="18">
        <v>0</v>
      </c>
      <c r="AA70" s="18">
        <v>0</v>
      </c>
      <c r="AB70" s="18">
        <v>0</v>
      </c>
      <c r="AC70" s="18">
        <v>0</v>
      </c>
      <c r="AD70" s="18">
        <v>60</v>
      </c>
      <c r="AE70" s="18">
        <v>0</v>
      </c>
      <c r="AF70" s="18">
        <v>0</v>
      </c>
      <c r="AG70" s="18">
        <v>0</v>
      </c>
      <c r="AH70" s="18">
        <v>0</v>
      </c>
      <c r="AI70" s="18">
        <v>80</v>
      </c>
      <c r="AJ70" s="18">
        <v>0</v>
      </c>
      <c r="AK70" s="18">
        <v>0</v>
      </c>
      <c r="AL70" s="18">
        <v>0</v>
      </c>
    </row>
    <row r="71" spans="1:38" ht="45" x14ac:dyDescent="0.25">
      <c r="A71" s="152"/>
      <c r="B71" s="179"/>
      <c r="C71" s="88">
        <v>68</v>
      </c>
      <c r="D71" s="50" t="s">
        <v>355</v>
      </c>
      <c r="E71" s="90" t="s">
        <v>204</v>
      </c>
      <c r="F71" s="94" t="s">
        <v>58</v>
      </c>
      <c r="G71" s="94" t="s">
        <v>102</v>
      </c>
      <c r="H71" s="94" t="s">
        <v>103</v>
      </c>
      <c r="I71" s="91">
        <v>20.350000000000001</v>
      </c>
      <c r="J71" s="124">
        <v>30</v>
      </c>
      <c r="K71" s="41">
        <f t="shared" si="2"/>
        <v>30</v>
      </c>
      <c r="L71" s="42" t="str">
        <f t="shared" si="3"/>
        <v>OK</v>
      </c>
      <c r="M71" s="18">
        <v>0</v>
      </c>
      <c r="N71" s="18">
        <v>0</v>
      </c>
      <c r="O71" s="18">
        <v>0</v>
      </c>
      <c r="P71" s="18">
        <v>0</v>
      </c>
      <c r="Q71" s="18">
        <v>0</v>
      </c>
      <c r="R71" s="18">
        <v>0</v>
      </c>
      <c r="S71" s="18">
        <v>0</v>
      </c>
      <c r="T71" s="18">
        <v>0</v>
      </c>
      <c r="U71" s="18">
        <v>0</v>
      </c>
      <c r="V71" s="18">
        <v>0</v>
      </c>
      <c r="W71" s="18">
        <v>0</v>
      </c>
      <c r="X71" s="18">
        <v>0</v>
      </c>
      <c r="Y71" s="18">
        <v>0</v>
      </c>
      <c r="Z71" s="18">
        <v>0</v>
      </c>
      <c r="AA71" s="18">
        <v>0</v>
      </c>
      <c r="AB71" s="18">
        <v>0</v>
      </c>
      <c r="AC71" s="18">
        <v>0</v>
      </c>
      <c r="AD71" s="18">
        <v>0</v>
      </c>
      <c r="AE71" s="18">
        <v>0</v>
      </c>
      <c r="AF71" s="18">
        <v>0</v>
      </c>
      <c r="AG71" s="18">
        <v>0</v>
      </c>
      <c r="AH71" s="18">
        <v>0</v>
      </c>
      <c r="AI71" s="18">
        <v>0</v>
      </c>
      <c r="AJ71" s="18">
        <v>0</v>
      </c>
      <c r="AK71" s="18">
        <v>0</v>
      </c>
      <c r="AL71" s="18">
        <v>0</v>
      </c>
    </row>
    <row r="72" spans="1:38" ht="45" x14ac:dyDescent="0.25">
      <c r="A72" s="152"/>
      <c r="B72" s="179"/>
      <c r="C72" s="92">
        <v>69</v>
      </c>
      <c r="D72" s="50" t="s">
        <v>356</v>
      </c>
      <c r="E72" s="90" t="s">
        <v>205</v>
      </c>
      <c r="F72" s="94" t="s">
        <v>58</v>
      </c>
      <c r="G72" s="94" t="s">
        <v>102</v>
      </c>
      <c r="H72" s="94" t="s">
        <v>103</v>
      </c>
      <c r="I72" s="91">
        <v>20.350000000000001</v>
      </c>
      <c r="J72" s="124">
        <v>30</v>
      </c>
      <c r="K72" s="41">
        <f t="shared" si="2"/>
        <v>30</v>
      </c>
      <c r="L72" s="42" t="str">
        <f t="shared" si="3"/>
        <v>OK</v>
      </c>
      <c r="M72" s="18">
        <v>0</v>
      </c>
      <c r="N72" s="18">
        <v>0</v>
      </c>
      <c r="O72" s="18">
        <v>0</v>
      </c>
      <c r="P72" s="18">
        <v>0</v>
      </c>
      <c r="Q72" s="18">
        <v>0</v>
      </c>
      <c r="R72" s="18">
        <v>0</v>
      </c>
      <c r="S72" s="18">
        <v>0</v>
      </c>
      <c r="T72" s="18">
        <v>0</v>
      </c>
      <c r="U72" s="18">
        <v>0</v>
      </c>
      <c r="V72" s="18">
        <v>0</v>
      </c>
      <c r="W72" s="18">
        <v>0</v>
      </c>
      <c r="X72" s="18">
        <v>0</v>
      </c>
      <c r="Y72" s="18">
        <v>0</v>
      </c>
      <c r="Z72" s="18">
        <v>0</v>
      </c>
      <c r="AA72" s="18">
        <v>0</v>
      </c>
      <c r="AB72" s="18">
        <v>0</v>
      </c>
      <c r="AC72" s="18">
        <v>0</v>
      </c>
      <c r="AD72" s="18">
        <v>0</v>
      </c>
      <c r="AE72" s="18">
        <v>0</v>
      </c>
      <c r="AF72" s="18">
        <v>0</v>
      </c>
      <c r="AG72" s="18">
        <v>0</v>
      </c>
      <c r="AH72" s="18">
        <v>0</v>
      </c>
      <c r="AI72" s="18">
        <v>0</v>
      </c>
      <c r="AJ72" s="18">
        <v>0</v>
      </c>
      <c r="AK72" s="18">
        <v>0</v>
      </c>
      <c r="AL72" s="18">
        <v>0</v>
      </c>
    </row>
    <row r="73" spans="1:38" ht="45" x14ac:dyDescent="0.25">
      <c r="A73" s="152"/>
      <c r="B73" s="179"/>
      <c r="C73" s="92">
        <v>70</v>
      </c>
      <c r="D73" s="50" t="s">
        <v>357</v>
      </c>
      <c r="E73" s="90" t="s">
        <v>206</v>
      </c>
      <c r="F73" s="94" t="s">
        <v>65</v>
      </c>
      <c r="G73" s="94" t="s">
        <v>102</v>
      </c>
      <c r="H73" s="94" t="s">
        <v>103</v>
      </c>
      <c r="I73" s="91">
        <v>20.350000000000001</v>
      </c>
      <c r="J73" s="124">
        <v>30</v>
      </c>
      <c r="K73" s="41">
        <f t="shared" si="2"/>
        <v>30</v>
      </c>
      <c r="L73" s="42" t="str">
        <f t="shared" si="3"/>
        <v>OK</v>
      </c>
      <c r="M73" s="18">
        <v>0</v>
      </c>
      <c r="N73" s="18">
        <v>0</v>
      </c>
      <c r="O73" s="18">
        <v>0</v>
      </c>
      <c r="P73" s="18">
        <v>0</v>
      </c>
      <c r="Q73" s="18">
        <v>0</v>
      </c>
      <c r="R73" s="18">
        <v>0</v>
      </c>
      <c r="S73" s="18">
        <v>0</v>
      </c>
      <c r="T73" s="18">
        <v>0</v>
      </c>
      <c r="U73" s="18">
        <v>0</v>
      </c>
      <c r="V73" s="18">
        <v>0</v>
      </c>
      <c r="W73" s="18">
        <v>0</v>
      </c>
      <c r="X73" s="18">
        <v>0</v>
      </c>
      <c r="Y73" s="18">
        <v>0</v>
      </c>
      <c r="Z73" s="18">
        <v>0</v>
      </c>
      <c r="AA73" s="18">
        <v>0</v>
      </c>
      <c r="AB73" s="18">
        <v>0</v>
      </c>
      <c r="AC73" s="18">
        <v>0</v>
      </c>
      <c r="AD73" s="18">
        <v>0</v>
      </c>
      <c r="AE73" s="18">
        <v>0</v>
      </c>
      <c r="AF73" s="18">
        <v>0</v>
      </c>
      <c r="AG73" s="18">
        <v>0</v>
      </c>
      <c r="AH73" s="18">
        <v>0</v>
      </c>
      <c r="AI73" s="18">
        <v>0</v>
      </c>
      <c r="AJ73" s="18">
        <v>0</v>
      </c>
      <c r="AK73" s="18">
        <v>0</v>
      </c>
      <c r="AL73" s="18">
        <v>0</v>
      </c>
    </row>
    <row r="74" spans="1:38" ht="30" x14ac:dyDescent="0.25">
      <c r="A74" s="152"/>
      <c r="B74" s="180"/>
      <c r="C74" s="88">
        <v>71</v>
      </c>
      <c r="D74" s="50" t="s">
        <v>358</v>
      </c>
      <c r="E74" s="90" t="s">
        <v>207</v>
      </c>
      <c r="F74" s="94" t="s">
        <v>60</v>
      </c>
      <c r="G74" s="94" t="s">
        <v>102</v>
      </c>
      <c r="H74" s="94" t="s">
        <v>104</v>
      </c>
      <c r="I74" s="91">
        <v>0.31</v>
      </c>
      <c r="J74" s="124">
        <v>200</v>
      </c>
      <c r="K74" s="41">
        <f t="shared" si="2"/>
        <v>200</v>
      </c>
      <c r="L74" s="42" t="str">
        <f t="shared" si="3"/>
        <v>OK</v>
      </c>
      <c r="M74" s="18">
        <v>0</v>
      </c>
      <c r="N74" s="18">
        <v>0</v>
      </c>
      <c r="O74" s="18">
        <v>0</v>
      </c>
      <c r="P74" s="18">
        <v>0</v>
      </c>
      <c r="Q74" s="18">
        <v>0</v>
      </c>
      <c r="R74" s="18">
        <v>0</v>
      </c>
      <c r="S74" s="18">
        <v>0</v>
      </c>
      <c r="T74" s="18">
        <v>0</v>
      </c>
      <c r="U74" s="18">
        <v>0</v>
      </c>
      <c r="V74" s="18">
        <v>0</v>
      </c>
      <c r="W74" s="18">
        <v>0</v>
      </c>
      <c r="X74" s="18">
        <v>0</v>
      </c>
      <c r="Y74" s="18">
        <v>0</v>
      </c>
      <c r="Z74" s="18">
        <v>0</v>
      </c>
      <c r="AA74" s="18">
        <v>0</v>
      </c>
      <c r="AB74" s="18">
        <v>0</v>
      </c>
      <c r="AC74" s="18">
        <v>0</v>
      </c>
      <c r="AD74" s="18">
        <v>0</v>
      </c>
      <c r="AE74" s="18">
        <v>0</v>
      </c>
      <c r="AF74" s="18">
        <v>0</v>
      </c>
      <c r="AG74" s="18">
        <v>0</v>
      </c>
      <c r="AH74" s="18">
        <v>0</v>
      </c>
      <c r="AI74" s="18">
        <v>0</v>
      </c>
      <c r="AJ74" s="18">
        <v>0</v>
      </c>
      <c r="AK74" s="18">
        <v>0</v>
      </c>
      <c r="AL74" s="18">
        <v>0</v>
      </c>
    </row>
    <row r="75" spans="1:38" ht="45" x14ac:dyDescent="0.25">
      <c r="A75" s="153" t="s">
        <v>283</v>
      </c>
      <c r="B75" s="175">
        <v>22</v>
      </c>
      <c r="C75" s="87">
        <v>72</v>
      </c>
      <c r="D75" s="100" t="s">
        <v>359</v>
      </c>
      <c r="E75" s="84" t="s">
        <v>208</v>
      </c>
      <c r="F75" s="85" t="s">
        <v>30</v>
      </c>
      <c r="G75" s="85" t="s">
        <v>87</v>
      </c>
      <c r="H75" s="85" t="s">
        <v>50</v>
      </c>
      <c r="I75" s="86">
        <v>250</v>
      </c>
      <c r="J75" s="125">
        <v>6</v>
      </c>
      <c r="K75" s="41">
        <f t="shared" si="2"/>
        <v>0</v>
      </c>
      <c r="L75" s="42" t="str">
        <f t="shared" si="3"/>
        <v>OK</v>
      </c>
      <c r="M75" s="18">
        <v>0</v>
      </c>
      <c r="N75" s="18">
        <v>0</v>
      </c>
      <c r="O75" s="18">
        <v>0</v>
      </c>
      <c r="P75" s="18">
        <v>0</v>
      </c>
      <c r="Q75" s="18">
        <v>0</v>
      </c>
      <c r="R75" s="18">
        <v>0</v>
      </c>
      <c r="S75" s="18">
        <v>0</v>
      </c>
      <c r="T75" s="18">
        <v>0</v>
      </c>
      <c r="U75" s="18">
        <v>0</v>
      </c>
      <c r="V75" s="18">
        <v>0</v>
      </c>
      <c r="W75" s="18">
        <v>4</v>
      </c>
      <c r="X75" s="18">
        <v>2</v>
      </c>
      <c r="Y75" s="18">
        <v>0</v>
      </c>
      <c r="Z75" s="18">
        <v>0</v>
      </c>
      <c r="AA75" s="18">
        <v>0</v>
      </c>
      <c r="AB75" s="18">
        <v>0</v>
      </c>
      <c r="AC75" s="18">
        <v>0</v>
      </c>
      <c r="AD75" s="18">
        <v>0</v>
      </c>
      <c r="AE75" s="18">
        <v>0</v>
      </c>
      <c r="AF75" s="18">
        <v>0</v>
      </c>
      <c r="AG75" s="18">
        <v>0</v>
      </c>
      <c r="AH75" s="18">
        <v>0</v>
      </c>
      <c r="AI75" s="18">
        <v>0</v>
      </c>
      <c r="AJ75" s="18">
        <v>0</v>
      </c>
      <c r="AK75" s="18">
        <v>0</v>
      </c>
      <c r="AL75" s="18">
        <v>0</v>
      </c>
    </row>
    <row r="76" spans="1:38" ht="75" x14ac:dyDescent="0.25">
      <c r="A76" s="153"/>
      <c r="B76" s="176"/>
      <c r="C76" s="87">
        <v>73</v>
      </c>
      <c r="D76" s="98" t="s">
        <v>360</v>
      </c>
      <c r="E76" s="84" t="s">
        <v>209</v>
      </c>
      <c r="F76" s="97" t="s">
        <v>60</v>
      </c>
      <c r="G76" s="85" t="s">
        <v>87</v>
      </c>
      <c r="H76" s="97" t="s">
        <v>50</v>
      </c>
      <c r="I76" s="86">
        <v>30</v>
      </c>
      <c r="J76" s="124">
        <v>20</v>
      </c>
      <c r="K76" s="41">
        <f t="shared" si="2"/>
        <v>10</v>
      </c>
      <c r="L76" s="42" t="str">
        <f t="shared" si="3"/>
        <v>OK</v>
      </c>
      <c r="M76" s="18">
        <v>0</v>
      </c>
      <c r="N76" s="18">
        <v>0</v>
      </c>
      <c r="O76" s="18">
        <v>0</v>
      </c>
      <c r="P76" s="18">
        <v>0</v>
      </c>
      <c r="Q76" s="18">
        <v>10</v>
      </c>
      <c r="R76" s="18">
        <v>0</v>
      </c>
      <c r="S76" s="18">
        <v>0</v>
      </c>
      <c r="T76" s="18">
        <v>0</v>
      </c>
      <c r="U76" s="18">
        <v>0</v>
      </c>
      <c r="V76" s="18">
        <v>0</v>
      </c>
      <c r="W76" s="18">
        <v>0</v>
      </c>
      <c r="X76" s="18">
        <v>0</v>
      </c>
      <c r="Y76" s="18">
        <v>0</v>
      </c>
      <c r="Z76" s="18">
        <v>0</v>
      </c>
      <c r="AA76" s="18">
        <v>0</v>
      </c>
      <c r="AB76" s="18">
        <v>0</v>
      </c>
      <c r="AC76" s="18">
        <v>0</v>
      </c>
      <c r="AD76" s="18">
        <v>0</v>
      </c>
      <c r="AE76" s="18">
        <v>0</v>
      </c>
      <c r="AF76" s="18">
        <v>0</v>
      </c>
      <c r="AG76" s="18">
        <v>0</v>
      </c>
      <c r="AH76" s="18">
        <v>0</v>
      </c>
      <c r="AI76" s="18">
        <v>0</v>
      </c>
      <c r="AJ76" s="18">
        <v>0</v>
      </c>
      <c r="AK76" s="18">
        <v>0</v>
      </c>
      <c r="AL76" s="18">
        <v>0</v>
      </c>
    </row>
    <row r="77" spans="1:38" ht="30" x14ac:dyDescent="0.25">
      <c r="A77" s="153"/>
      <c r="B77" s="176"/>
      <c r="C77" s="82">
        <v>74</v>
      </c>
      <c r="D77" s="98" t="s">
        <v>361</v>
      </c>
      <c r="E77" s="84" t="s">
        <v>210</v>
      </c>
      <c r="F77" s="97" t="s">
        <v>60</v>
      </c>
      <c r="G77" s="85" t="s">
        <v>87</v>
      </c>
      <c r="H77" s="97" t="s">
        <v>50</v>
      </c>
      <c r="I77" s="86">
        <v>15</v>
      </c>
      <c r="J77" s="124">
        <v>150</v>
      </c>
      <c r="K77" s="41">
        <f t="shared" si="2"/>
        <v>100</v>
      </c>
      <c r="L77" s="42" t="str">
        <f t="shared" si="3"/>
        <v>OK</v>
      </c>
      <c r="M77" s="18">
        <v>0</v>
      </c>
      <c r="N77" s="18">
        <v>0</v>
      </c>
      <c r="O77" s="18">
        <v>0</v>
      </c>
      <c r="P77" s="18">
        <v>0</v>
      </c>
      <c r="Q77" s="18">
        <v>50</v>
      </c>
      <c r="R77" s="18">
        <v>0</v>
      </c>
      <c r="S77" s="18">
        <v>0</v>
      </c>
      <c r="T77" s="18">
        <v>0</v>
      </c>
      <c r="U77" s="18">
        <v>0</v>
      </c>
      <c r="V77" s="18">
        <v>0</v>
      </c>
      <c r="W77" s="18">
        <v>0</v>
      </c>
      <c r="X77" s="18">
        <v>0</v>
      </c>
      <c r="Y77" s="18">
        <v>0</v>
      </c>
      <c r="Z77" s="18">
        <v>0</v>
      </c>
      <c r="AA77" s="18">
        <v>0</v>
      </c>
      <c r="AB77" s="18">
        <v>0</v>
      </c>
      <c r="AC77" s="18">
        <v>0</v>
      </c>
      <c r="AD77" s="18">
        <v>0</v>
      </c>
      <c r="AE77" s="18">
        <v>0</v>
      </c>
      <c r="AF77" s="18">
        <v>0</v>
      </c>
      <c r="AG77" s="18">
        <v>0</v>
      </c>
      <c r="AH77" s="18">
        <v>0</v>
      </c>
      <c r="AI77" s="18">
        <v>0</v>
      </c>
      <c r="AJ77" s="18">
        <v>0</v>
      </c>
      <c r="AK77" s="18">
        <v>0</v>
      </c>
      <c r="AL77" s="18">
        <v>0</v>
      </c>
    </row>
    <row r="78" spans="1:38" x14ac:dyDescent="0.25">
      <c r="A78" s="153"/>
      <c r="B78" s="176"/>
      <c r="C78" s="87">
        <v>75</v>
      </c>
      <c r="D78" s="98" t="s">
        <v>362</v>
      </c>
      <c r="E78" s="84" t="s">
        <v>211</v>
      </c>
      <c r="F78" s="97" t="s">
        <v>60</v>
      </c>
      <c r="G78" s="85" t="s">
        <v>87</v>
      </c>
      <c r="H78" s="97" t="s">
        <v>50</v>
      </c>
      <c r="I78" s="86">
        <v>10</v>
      </c>
      <c r="J78" s="124">
        <v>20</v>
      </c>
      <c r="K78" s="41">
        <f t="shared" si="2"/>
        <v>20</v>
      </c>
      <c r="L78" s="42" t="str">
        <f t="shared" si="3"/>
        <v>OK</v>
      </c>
      <c r="M78" s="18">
        <v>0</v>
      </c>
      <c r="N78" s="18">
        <v>0</v>
      </c>
      <c r="O78" s="18">
        <v>0</v>
      </c>
      <c r="P78" s="18">
        <v>0</v>
      </c>
      <c r="Q78" s="18">
        <v>0</v>
      </c>
      <c r="R78" s="18">
        <v>0</v>
      </c>
      <c r="S78" s="18">
        <v>0</v>
      </c>
      <c r="T78" s="18">
        <v>0</v>
      </c>
      <c r="U78" s="18">
        <v>0</v>
      </c>
      <c r="V78" s="18">
        <v>0</v>
      </c>
      <c r="W78" s="18">
        <v>0</v>
      </c>
      <c r="X78" s="18">
        <v>0</v>
      </c>
      <c r="Y78" s="18">
        <v>0</v>
      </c>
      <c r="Z78" s="18">
        <v>0</v>
      </c>
      <c r="AA78" s="18">
        <v>0</v>
      </c>
      <c r="AB78" s="18">
        <v>0</v>
      </c>
      <c r="AC78" s="18">
        <v>0</v>
      </c>
      <c r="AD78" s="18">
        <v>0</v>
      </c>
      <c r="AE78" s="18">
        <v>0</v>
      </c>
      <c r="AF78" s="18">
        <v>0</v>
      </c>
      <c r="AG78" s="18">
        <v>0</v>
      </c>
      <c r="AH78" s="18">
        <v>0</v>
      </c>
      <c r="AI78" s="18">
        <v>0</v>
      </c>
      <c r="AJ78" s="18">
        <v>0</v>
      </c>
      <c r="AK78" s="18">
        <v>0</v>
      </c>
      <c r="AL78" s="18">
        <v>0</v>
      </c>
    </row>
    <row r="79" spans="1:38" ht="60" x14ac:dyDescent="0.25">
      <c r="A79" s="153"/>
      <c r="B79" s="176"/>
      <c r="C79" s="87">
        <v>76</v>
      </c>
      <c r="D79" s="98" t="s">
        <v>363</v>
      </c>
      <c r="E79" s="84" t="s">
        <v>212</v>
      </c>
      <c r="F79" s="97" t="s">
        <v>60</v>
      </c>
      <c r="G79" s="85" t="s">
        <v>87</v>
      </c>
      <c r="H79" s="97" t="s">
        <v>50</v>
      </c>
      <c r="I79" s="86">
        <v>50</v>
      </c>
      <c r="J79" s="124"/>
      <c r="K79" s="41">
        <f t="shared" si="2"/>
        <v>0</v>
      </c>
      <c r="L79" s="42" t="str">
        <f t="shared" si="3"/>
        <v>OK</v>
      </c>
      <c r="M79" s="18">
        <v>0</v>
      </c>
      <c r="N79" s="18">
        <v>0</v>
      </c>
      <c r="O79" s="18">
        <v>0</v>
      </c>
      <c r="P79" s="18">
        <v>0</v>
      </c>
      <c r="Q79" s="18">
        <v>0</v>
      </c>
      <c r="R79" s="18">
        <v>0</v>
      </c>
      <c r="S79" s="18">
        <v>0</v>
      </c>
      <c r="T79" s="18">
        <v>0</v>
      </c>
      <c r="U79" s="18">
        <v>0</v>
      </c>
      <c r="V79" s="18">
        <v>0</v>
      </c>
      <c r="W79" s="18">
        <v>0</v>
      </c>
      <c r="X79" s="18">
        <v>0</v>
      </c>
      <c r="Y79" s="18">
        <v>0</v>
      </c>
      <c r="Z79" s="18">
        <v>0</v>
      </c>
      <c r="AA79" s="18">
        <v>0</v>
      </c>
      <c r="AB79" s="18">
        <v>0</v>
      </c>
      <c r="AC79" s="18">
        <v>0</v>
      </c>
      <c r="AD79" s="18">
        <v>0</v>
      </c>
      <c r="AE79" s="18">
        <v>0</v>
      </c>
      <c r="AF79" s="18">
        <v>0</v>
      </c>
      <c r="AG79" s="18">
        <v>0</v>
      </c>
      <c r="AH79" s="18">
        <v>0</v>
      </c>
      <c r="AI79" s="18">
        <v>0</v>
      </c>
      <c r="AJ79" s="18">
        <v>0</v>
      </c>
      <c r="AK79" s="18">
        <v>0</v>
      </c>
      <c r="AL79" s="18">
        <v>0</v>
      </c>
    </row>
    <row r="80" spans="1:38" ht="30" x14ac:dyDescent="0.25">
      <c r="A80" s="153"/>
      <c r="B80" s="177"/>
      <c r="C80" s="82">
        <v>77</v>
      </c>
      <c r="D80" s="98" t="s">
        <v>364</v>
      </c>
      <c r="E80" s="84" t="s">
        <v>213</v>
      </c>
      <c r="F80" s="97" t="s">
        <v>60</v>
      </c>
      <c r="G80" s="85" t="s">
        <v>87</v>
      </c>
      <c r="H80" s="97" t="s">
        <v>50</v>
      </c>
      <c r="I80" s="86">
        <v>25</v>
      </c>
      <c r="J80" s="124">
        <v>15</v>
      </c>
      <c r="K80" s="41">
        <f t="shared" si="2"/>
        <v>0</v>
      </c>
      <c r="L80" s="42" t="str">
        <f t="shared" si="3"/>
        <v>OK</v>
      </c>
      <c r="M80" s="18">
        <v>0</v>
      </c>
      <c r="N80" s="18">
        <v>0</v>
      </c>
      <c r="O80" s="18">
        <v>0</v>
      </c>
      <c r="P80" s="18">
        <v>0</v>
      </c>
      <c r="Q80" s="18">
        <v>15</v>
      </c>
      <c r="R80" s="18">
        <v>0</v>
      </c>
      <c r="S80" s="18">
        <v>0</v>
      </c>
      <c r="T80" s="18">
        <v>0</v>
      </c>
      <c r="U80" s="18">
        <v>0</v>
      </c>
      <c r="V80" s="18">
        <v>0</v>
      </c>
      <c r="W80" s="18">
        <v>0</v>
      </c>
      <c r="X80" s="18">
        <v>0</v>
      </c>
      <c r="Y80" s="18">
        <v>0</v>
      </c>
      <c r="Z80" s="18">
        <v>0</v>
      </c>
      <c r="AA80" s="18">
        <v>0</v>
      </c>
      <c r="AB80" s="18">
        <v>0</v>
      </c>
      <c r="AC80" s="18">
        <v>0</v>
      </c>
      <c r="AD80" s="18">
        <v>0</v>
      </c>
      <c r="AE80" s="18">
        <v>0</v>
      </c>
      <c r="AF80" s="18">
        <v>0</v>
      </c>
      <c r="AG80" s="18">
        <v>0</v>
      </c>
      <c r="AH80" s="18">
        <v>0</v>
      </c>
      <c r="AI80" s="18">
        <v>0</v>
      </c>
      <c r="AJ80" s="18">
        <v>0</v>
      </c>
      <c r="AK80" s="18">
        <v>0</v>
      </c>
      <c r="AL80" s="18">
        <v>0</v>
      </c>
    </row>
    <row r="81" spans="1:38" ht="180" x14ac:dyDescent="0.25">
      <c r="A81" s="72" t="s">
        <v>280</v>
      </c>
      <c r="B81" s="101">
        <v>23</v>
      </c>
      <c r="C81" s="92">
        <v>78</v>
      </c>
      <c r="D81" s="89" t="s">
        <v>426</v>
      </c>
      <c r="E81" s="90" t="s">
        <v>214</v>
      </c>
      <c r="F81" s="20" t="s">
        <v>58</v>
      </c>
      <c r="G81" s="20" t="s">
        <v>105</v>
      </c>
      <c r="H81" s="20" t="s">
        <v>50</v>
      </c>
      <c r="I81" s="91">
        <v>3.79</v>
      </c>
      <c r="J81" s="124"/>
      <c r="K81" s="41">
        <f t="shared" si="2"/>
        <v>0</v>
      </c>
      <c r="L81" s="42" t="str">
        <f t="shared" si="3"/>
        <v>OK</v>
      </c>
      <c r="M81" s="18">
        <v>0</v>
      </c>
      <c r="N81" s="18">
        <v>0</v>
      </c>
      <c r="O81" s="18">
        <v>0</v>
      </c>
      <c r="P81" s="18">
        <v>0</v>
      </c>
      <c r="Q81" s="18">
        <v>0</v>
      </c>
      <c r="R81" s="18">
        <v>0</v>
      </c>
      <c r="S81" s="18">
        <v>0</v>
      </c>
      <c r="T81" s="18">
        <v>0</v>
      </c>
      <c r="U81" s="18">
        <v>0</v>
      </c>
      <c r="V81" s="18">
        <v>0</v>
      </c>
      <c r="W81" s="18">
        <v>0</v>
      </c>
      <c r="X81" s="18">
        <v>0</v>
      </c>
      <c r="Y81" s="18">
        <v>0</v>
      </c>
      <c r="Z81" s="18">
        <v>0</v>
      </c>
      <c r="AA81" s="18">
        <v>0</v>
      </c>
      <c r="AB81" s="18">
        <v>0</v>
      </c>
      <c r="AC81" s="18">
        <v>0</v>
      </c>
      <c r="AD81" s="18">
        <v>0</v>
      </c>
      <c r="AE81" s="18">
        <v>0</v>
      </c>
      <c r="AF81" s="18">
        <v>0</v>
      </c>
      <c r="AG81" s="18">
        <v>0</v>
      </c>
      <c r="AH81" s="18">
        <v>0</v>
      </c>
      <c r="AI81" s="18">
        <v>0</v>
      </c>
      <c r="AJ81" s="18">
        <v>0</v>
      </c>
      <c r="AK81" s="18">
        <v>0</v>
      </c>
      <c r="AL81" s="18">
        <v>0</v>
      </c>
    </row>
    <row r="82" spans="1:38" ht="240" customHeight="1" x14ac:dyDescent="0.25">
      <c r="A82" s="153" t="s">
        <v>276</v>
      </c>
      <c r="B82" s="175">
        <v>24</v>
      </c>
      <c r="C82" s="87">
        <v>79</v>
      </c>
      <c r="D82" s="83" t="s">
        <v>365</v>
      </c>
      <c r="E82" s="84" t="s">
        <v>215</v>
      </c>
      <c r="F82" s="85" t="s">
        <v>30</v>
      </c>
      <c r="G82" s="85" t="s">
        <v>46</v>
      </c>
      <c r="H82" s="85" t="s">
        <v>50</v>
      </c>
      <c r="I82" s="86">
        <v>1.08</v>
      </c>
      <c r="J82" s="124"/>
      <c r="K82" s="41">
        <f t="shared" si="2"/>
        <v>0</v>
      </c>
      <c r="L82" s="42" t="str">
        <f t="shared" si="3"/>
        <v>OK</v>
      </c>
      <c r="M82" s="18">
        <v>0</v>
      </c>
      <c r="N82" s="18">
        <v>0</v>
      </c>
      <c r="O82" s="18">
        <v>0</v>
      </c>
      <c r="P82" s="18">
        <v>0</v>
      </c>
      <c r="Q82" s="18">
        <v>0</v>
      </c>
      <c r="R82" s="18">
        <v>0</v>
      </c>
      <c r="S82" s="18">
        <v>0</v>
      </c>
      <c r="T82" s="18">
        <v>0</v>
      </c>
      <c r="U82" s="18">
        <v>0</v>
      </c>
      <c r="V82" s="18">
        <v>0</v>
      </c>
      <c r="W82" s="18">
        <v>0</v>
      </c>
      <c r="X82" s="18">
        <v>0</v>
      </c>
      <c r="Y82" s="18">
        <v>0</v>
      </c>
      <c r="Z82" s="18">
        <v>0</v>
      </c>
      <c r="AA82" s="18">
        <v>0</v>
      </c>
      <c r="AB82" s="18">
        <v>0</v>
      </c>
      <c r="AC82" s="18">
        <v>0</v>
      </c>
      <c r="AD82" s="18">
        <v>0</v>
      </c>
      <c r="AE82" s="18">
        <v>0</v>
      </c>
      <c r="AF82" s="18">
        <v>0</v>
      </c>
      <c r="AG82" s="18">
        <v>0</v>
      </c>
      <c r="AH82" s="18">
        <v>0</v>
      </c>
      <c r="AI82" s="18">
        <v>0</v>
      </c>
      <c r="AJ82" s="18">
        <v>0</v>
      </c>
      <c r="AK82" s="18">
        <v>0</v>
      </c>
      <c r="AL82" s="18">
        <v>0</v>
      </c>
    </row>
    <row r="83" spans="1:38" ht="165" x14ac:dyDescent="0.25">
      <c r="A83" s="153"/>
      <c r="B83" s="176"/>
      <c r="C83" s="82">
        <v>80</v>
      </c>
      <c r="D83" s="83" t="s">
        <v>366</v>
      </c>
      <c r="E83" s="84" t="s">
        <v>216</v>
      </c>
      <c r="F83" s="85" t="s">
        <v>30</v>
      </c>
      <c r="G83" s="85" t="s">
        <v>46</v>
      </c>
      <c r="H83" s="85" t="s">
        <v>50</v>
      </c>
      <c r="I83" s="86">
        <v>1.35</v>
      </c>
      <c r="J83" s="124">
        <v>25</v>
      </c>
      <c r="K83" s="41">
        <f t="shared" si="2"/>
        <v>0</v>
      </c>
      <c r="L83" s="42" t="str">
        <f t="shared" si="3"/>
        <v>OK</v>
      </c>
      <c r="M83" s="18">
        <v>0</v>
      </c>
      <c r="N83" s="18">
        <v>0</v>
      </c>
      <c r="O83" s="18">
        <v>25</v>
      </c>
      <c r="P83" s="18">
        <v>0</v>
      </c>
      <c r="Q83" s="18">
        <v>0</v>
      </c>
      <c r="R83" s="18">
        <v>0</v>
      </c>
      <c r="S83" s="18">
        <v>0</v>
      </c>
      <c r="T83" s="18">
        <v>0</v>
      </c>
      <c r="U83" s="18">
        <v>0</v>
      </c>
      <c r="V83" s="18">
        <v>0</v>
      </c>
      <c r="W83" s="18">
        <v>0</v>
      </c>
      <c r="X83" s="18">
        <v>0</v>
      </c>
      <c r="Y83" s="18">
        <v>0</v>
      </c>
      <c r="Z83" s="18">
        <v>0</v>
      </c>
      <c r="AA83" s="18">
        <v>0</v>
      </c>
      <c r="AB83" s="18">
        <v>0</v>
      </c>
      <c r="AC83" s="18">
        <v>0</v>
      </c>
      <c r="AD83" s="18">
        <v>0</v>
      </c>
      <c r="AE83" s="18">
        <v>0</v>
      </c>
      <c r="AF83" s="18">
        <v>0</v>
      </c>
      <c r="AG83" s="18">
        <v>0</v>
      </c>
      <c r="AH83" s="18">
        <v>0</v>
      </c>
      <c r="AI83" s="18">
        <v>0</v>
      </c>
      <c r="AJ83" s="18">
        <v>0</v>
      </c>
      <c r="AK83" s="18">
        <v>0</v>
      </c>
      <c r="AL83" s="18">
        <v>0</v>
      </c>
    </row>
    <row r="84" spans="1:38" ht="195" x14ac:dyDescent="0.25">
      <c r="A84" s="153"/>
      <c r="B84" s="176"/>
      <c r="C84" s="87">
        <v>81</v>
      </c>
      <c r="D84" s="102" t="s">
        <v>367</v>
      </c>
      <c r="E84" s="84" t="s">
        <v>217</v>
      </c>
      <c r="F84" s="85" t="s">
        <v>30</v>
      </c>
      <c r="G84" s="85" t="s">
        <v>47</v>
      </c>
      <c r="H84" s="85" t="s">
        <v>50</v>
      </c>
      <c r="I84" s="86">
        <v>4.75</v>
      </c>
      <c r="J84" s="124">
        <v>100</v>
      </c>
      <c r="K84" s="41">
        <f t="shared" si="2"/>
        <v>0</v>
      </c>
      <c r="L84" s="42" t="str">
        <f t="shared" si="3"/>
        <v>OK</v>
      </c>
      <c r="M84" s="18">
        <v>0</v>
      </c>
      <c r="N84" s="18">
        <v>0</v>
      </c>
      <c r="O84" s="18">
        <v>50</v>
      </c>
      <c r="P84" s="18">
        <v>0</v>
      </c>
      <c r="Q84" s="18">
        <v>0</v>
      </c>
      <c r="R84" s="18">
        <v>0</v>
      </c>
      <c r="S84" s="18">
        <v>0</v>
      </c>
      <c r="T84" s="18">
        <v>0</v>
      </c>
      <c r="U84" s="18">
        <v>0</v>
      </c>
      <c r="V84" s="18">
        <v>0</v>
      </c>
      <c r="W84" s="18">
        <v>0</v>
      </c>
      <c r="X84" s="18">
        <v>0</v>
      </c>
      <c r="Y84" s="18">
        <v>0</v>
      </c>
      <c r="Z84" s="18">
        <v>25</v>
      </c>
      <c r="AA84" s="18">
        <v>0</v>
      </c>
      <c r="AB84" s="18">
        <v>0</v>
      </c>
      <c r="AC84" s="18">
        <v>0</v>
      </c>
      <c r="AD84" s="18">
        <v>0</v>
      </c>
      <c r="AE84" s="18">
        <v>0</v>
      </c>
      <c r="AF84" s="18">
        <v>0</v>
      </c>
      <c r="AG84" s="18">
        <v>0</v>
      </c>
      <c r="AH84" s="18">
        <v>0</v>
      </c>
      <c r="AI84" s="18">
        <v>0</v>
      </c>
      <c r="AJ84" s="18">
        <v>25</v>
      </c>
      <c r="AK84" s="18">
        <v>0</v>
      </c>
      <c r="AL84" s="18">
        <v>0</v>
      </c>
    </row>
    <row r="85" spans="1:38" ht="90" customHeight="1" x14ac:dyDescent="0.25">
      <c r="A85" s="153"/>
      <c r="B85" s="177"/>
      <c r="C85" s="87">
        <v>82</v>
      </c>
      <c r="D85" s="83" t="s">
        <v>368</v>
      </c>
      <c r="E85" s="84" t="s">
        <v>218</v>
      </c>
      <c r="F85" s="85" t="s">
        <v>30</v>
      </c>
      <c r="G85" s="85" t="s">
        <v>106</v>
      </c>
      <c r="H85" s="85" t="s">
        <v>50</v>
      </c>
      <c r="I85" s="86">
        <v>1.25</v>
      </c>
      <c r="J85" s="124"/>
      <c r="K85" s="41">
        <f t="shared" si="2"/>
        <v>0</v>
      </c>
      <c r="L85" s="42" t="str">
        <f t="shared" si="3"/>
        <v>OK</v>
      </c>
      <c r="M85" s="18">
        <v>0</v>
      </c>
      <c r="N85" s="18">
        <v>0</v>
      </c>
      <c r="O85" s="18">
        <v>0</v>
      </c>
      <c r="P85" s="18">
        <v>0</v>
      </c>
      <c r="Q85" s="18">
        <v>0</v>
      </c>
      <c r="R85" s="18">
        <v>0</v>
      </c>
      <c r="S85" s="18">
        <v>0</v>
      </c>
      <c r="T85" s="18">
        <v>0</v>
      </c>
      <c r="U85" s="18">
        <v>0</v>
      </c>
      <c r="V85" s="18">
        <v>0</v>
      </c>
      <c r="W85" s="18">
        <v>0</v>
      </c>
      <c r="X85" s="18">
        <v>0</v>
      </c>
      <c r="Y85" s="18">
        <v>0</v>
      </c>
      <c r="Z85" s="18">
        <v>0</v>
      </c>
      <c r="AA85" s="18">
        <v>0</v>
      </c>
      <c r="AB85" s="18">
        <v>0</v>
      </c>
      <c r="AC85" s="18">
        <v>0</v>
      </c>
      <c r="AD85" s="18">
        <v>0</v>
      </c>
      <c r="AE85" s="18">
        <v>0</v>
      </c>
      <c r="AF85" s="18">
        <v>0</v>
      </c>
      <c r="AG85" s="18">
        <v>0</v>
      </c>
      <c r="AH85" s="18">
        <v>0</v>
      </c>
      <c r="AI85" s="18">
        <v>0</v>
      </c>
      <c r="AJ85" s="18">
        <v>0</v>
      </c>
      <c r="AK85" s="18">
        <v>0</v>
      </c>
      <c r="AL85" s="18">
        <v>0</v>
      </c>
    </row>
    <row r="86" spans="1:38" ht="135" x14ac:dyDescent="0.25">
      <c r="A86" s="152" t="s">
        <v>282</v>
      </c>
      <c r="B86" s="172">
        <v>25</v>
      </c>
      <c r="C86" s="103">
        <v>83</v>
      </c>
      <c r="D86" s="77" t="s">
        <v>369</v>
      </c>
      <c r="E86" s="78" t="s">
        <v>219</v>
      </c>
      <c r="F86" s="79" t="s">
        <v>38</v>
      </c>
      <c r="G86" s="79" t="s">
        <v>43</v>
      </c>
      <c r="H86" s="79" t="s">
        <v>50</v>
      </c>
      <c r="I86" s="80">
        <v>17.55</v>
      </c>
      <c r="J86" s="124">
        <v>60</v>
      </c>
      <c r="K86" s="41">
        <f t="shared" si="2"/>
        <v>0</v>
      </c>
      <c r="L86" s="42" t="str">
        <f t="shared" si="3"/>
        <v>OK</v>
      </c>
      <c r="M86" s="18">
        <v>0</v>
      </c>
      <c r="N86" s="18">
        <v>0</v>
      </c>
      <c r="O86" s="18">
        <v>0</v>
      </c>
      <c r="P86" s="18">
        <v>0</v>
      </c>
      <c r="Q86" s="18">
        <v>0</v>
      </c>
      <c r="R86" s="18">
        <v>0</v>
      </c>
      <c r="S86" s="18">
        <v>0</v>
      </c>
      <c r="T86" s="18">
        <v>30</v>
      </c>
      <c r="U86" s="18">
        <v>0</v>
      </c>
      <c r="V86" s="18">
        <v>0</v>
      </c>
      <c r="W86" s="18">
        <v>0</v>
      </c>
      <c r="X86" s="18">
        <v>0</v>
      </c>
      <c r="Y86" s="18">
        <v>0</v>
      </c>
      <c r="Z86" s="18">
        <v>0</v>
      </c>
      <c r="AA86" s="18">
        <v>0</v>
      </c>
      <c r="AB86" s="18">
        <v>0</v>
      </c>
      <c r="AC86" s="18">
        <v>0</v>
      </c>
      <c r="AD86" s="18">
        <v>30</v>
      </c>
      <c r="AE86" s="18">
        <v>0</v>
      </c>
      <c r="AF86" s="18">
        <v>0</v>
      </c>
      <c r="AG86" s="18">
        <v>0</v>
      </c>
      <c r="AH86" s="18">
        <v>0</v>
      </c>
      <c r="AI86" s="18">
        <v>0</v>
      </c>
      <c r="AJ86" s="18">
        <v>0</v>
      </c>
      <c r="AK86" s="18">
        <v>0</v>
      </c>
      <c r="AL86" s="18">
        <v>0</v>
      </c>
    </row>
    <row r="87" spans="1:38" ht="150" x14ac:dyDescent="0.25">
      <c r="A87" s="152"/>
      <c r="B87" s="173"/>
      <c r="C87" s="76">
        <v>84</v>
      </c>
      <c r="D87" s="77" t="s">
        <v>427</v>
      </c>
      <c r="E87" s="78" t="s">
        <v>220</v>
      </c>
      <c r="F87" s="104" t="s">
        <v>30</v>
      </c>
      <c r="G87" s="104" t="s">
        <v>43</v>
      </c>
      <c r="H87" s="78" t="s">
        <v>107</v>
      </c>
      <c r="I87" s="80">
        <v>13.02</v>
      </c>
      <c r="J87" s="124"/>
      <c r="K87" s="41">
        <f t="shared" si="2"/>
        <v>0</v>
      </c>
      <c r="L87" s="42" t="str">
        <f t="shared" si="3"/>
        <v>OK</v>
      </c>
      <c r="M87" s="18">
        <v>0</v>
      </c>
      <c r="N87" s="18">
        <v>0</v>
      </c>
      <c r="O87" s="18">
        <v>0</v>
      </c>
      <c r="P87" s="18">
        <v>0</v>
      </c>
      <c r="Q87" s="18">
        <v>0</v>
      </c>
      <c r="R87" s="18">
        <v>0</v>
      </c>
      <c r="S87" s="18">
        <v>0</v>
      </c>
      <c r="T87" s="18">
        <v>0</v>
      </c>
      <c r="U87" s="18">
        <v>0</v>
      </c>
      <c r="V87" s="18">
        <v>0</v>
      </c>
      <c r="W87" s="18">
        <v>0</v>
      </c>
      <c r="X87" s="18">
        <v>0</v>
      </c>
      <c r="Y87" s="18">
        <v>0</v>
      </c>
      <c r="Z87" s="18">
        <v>0</v>
      </c>
      <c r="AA87" s="18">
        <v>0</v>
      </c>
      <c r="AB87" s="18">
        <v>0</v>
      </c>
      <c r="AC87" s="18">
        <v>0</v>
      </c>
      <c r="AD87" s="18">
        <v>0</v>
      </c>
      <c r="AE87" s="18">
        <v>0</v>
      </c>
      <c r="AF87" s="18">
        <v>0</v>
      </c>
      <c r="AG87" s="18">
        <v>0</v>
      </c>
      <c r="AH87" s="18">
        <v>0</v>
      </c>
      <c r="AI87" s="18">
        <v>0</v>
      </c>
      <c r="AJ87" s="18">
        <v>0</v>
      </c>
      <c r="AK87" s="18">
        <v>0</v>
      </c>
      <c r="AL87" s="18">
        <v>0</v>
      </c>
    </row>
    <row r="88" spans="1:38" ht="75" x14ac:dyDescent="0.25">
      <c r="A88" s="152"/>
      <c r="B88" s="174"/>
      <c r="C88" s="76">
        <v>85</v>
      </c>
      <c r="D88" s="77" t="s">
        <v>428</v>
      </c>
      <c r="E88" s="78" t="s">
        <v>221</v>
      </c>
      <c r="F88" s="104" t="s">
        <v>30</v>
      </c>
      <c r="G88" s="104" t="s">
        <v>48</v>
      </c>
      <c r="H88" s="78" t="s">
        <v>108</v>
      </c>
      <c r="I88" s="80">
        <v>25.04</v>
      </c>
      <c r="J88" s="124"/>
      <c r="K88" s="41">
        <f t="shared" si="2"/>
        <v>0</v>
      </c>
      <c r="L88" s="42" t="str">
        <f t="shared" si="3"/>
        <v>OK</v>
      </c>
      <c r="M88" s="18">
        <v>0</v>
      </c>
      <c r="N88" s="18">
        <v>0</v>
      </c>
      <c r="O88" s="18">
        <v>0</v>
      </c>
      <c r="P88" s="18">
        <v>0</v>
      </c>
      <c r="Q88" s="18">
        <v>0</v>
      </c>
      <c r="R88" s="18">
        <v>0</v>
      </c>
      <c r="S88" s="18">
        <v>0</v>
      </c>
      <c r="T88" s="18">
        <v>0</v>
      </c>
      <c r="U88" s="18">
        <v>0</v>
      </c>
      <c r="V88" s="18">
        <v>0</v>
      </c>
      <c r="W88" s="18">
        <v>0</v>
      </c>
      <c r="X88" s="18">
        <v>0</v>
      </c>
      <c r="Y88" s="18">
        <v>0</v>
      </c>
      <c r="Z88" s="18">
        <v>0</v>
      </c>
      <c r="AA88" s="18">
        <v>0</v>
      </c>
      <c r="AB88" s="18">
        <v>0</v>
      </c>
      <c r="AC88" s="18">
        <v>0</v>
      </c>
      <c r="AD88" s="18">
        <v>0</v>
      </c>
      <c r="AE88" s="18">
        <v>0</v>
      </c>
      <c r="AF88" s="18">
        <v>0</v>
      </c>
      <c r="AG88" s="18">
        <v>0</v>
      </c>
      <c r="AH88" s="18">
        <v>0</v>
      </c>
      <c r="AI88" s="18">
        <v>0</v>
      </c>
      <c r="AJ88" s="18">
        <v>0</v>
      </c>
      <c r="AK88" s="18">
        <v>0</v>
      </c>
      <c r="AL88" s="18">
        <v>0</v>
      </c>
    </row>
    <row r="89" spans="1:38" ht="150" x14ac:dyDescent="0.25">
      <c r="A89" s="153" t="s">
        <v>282</v>
      </c>
      <c r="B89" s="175">
        <v>26</v>
      </c>
      <c r="C89" s="82">
        <v>86</v>
      </c>
      <c r="D89" s="83" t="s">
        <v>370</v>
      </c>
      <c r="E89" s="84" t="s">
        <v>222</v>
      </c>
      <c r="F89" s="97" t="s">
        <v>30</v>
      </c>
      <c r="G89" s="97" t="s">
        <v>43</v>
      </c>
      <c r="H89" s="85" t="s">
        <v>50</v>
      </c>
      <c r="I89" s="86">
        <v>13.52</v>
      </c>
      <c r="J89" s="124"/>
      <c r="K89" s="41">
        <f t="shared" si="2"/>
        <v>0</v>
      </c>
      <c r="L89" s="42" t="str">
        <f t="shared" si="3"/>
        <v>OK</v>
      </c>
      <c r="M89" s="18">
        <v>0</v>
      </c>
      <c r="N89" s="18">
        <v>0</v>
      </c>
      <c r="O89" s="18">
        <v>0</v>
      </c>
      <c r="P89" s="18">
        <v>0</v>
      </c>
      <c r="Q89" s="18">
        <v>0</v>
      </c>
      <c r="R89" s="18">
        <v>0</v>
      </c>
      <c r="S89" s="18">
        <v>0</v>
      </c>
      <c r="T89" s="18">
        <v>0</v>
      </c>
      <c r="U89" s="18">
        <v>0</v>
      </c>
      <c r="V89" s="18">
        <v>0</v>
      </c>
      <c r="W89" s="18">
        <v>0</v>
      </c>
      <c r="X89" s="18">
        <v>0</v>
      </c>
      <c r="Y89" s="18">
        <v>0</v>
      </c>
      <c r="Z89" s="18">
        <v>0</v>
      </c>
      <c r="AA89" s="18">
        <v>0</v>
      </c>
      <c r="AB89" s="18">
        <v>0</v>
      </c>
      <c r="AC89" s="18">
        <v>0</v>
      </c>
      <c r="AD89" s="18">
        <v>0</v>
      </c>
      <c r="AE89" s="18">
        <v>0</v>
      </c>
      <c r="AF89" s="18">
        <v>0</v>
      </c>
      <c r="AG89" s="18">
        <v>0</v>
      </c>
      <c r="AH89" s="18">
        <v>0</v>
      </c>
      <c r="AI89" s="18">
        <v>0</v>
      </c>
      <c r="AJ89" s="18">
        <v>0</v>
      </c>
      <c r="AK89" s="18">
        <v>0</v>
      </c>
      <c r="AL89" s="18">
        <v>0</v>
      </c>
    </row>
    <row r="90" spans="1:38" ht="30" x14ac:dyDescent="0.25">
      <c r="A90" s="153"/>
      <c r="B90" s="177"/>
      <c r="C90" s="87">
        <v>87</v>
      </c>
      <c r="D90" s="98" t="s">
        <v>371</v>
      </c>
      <c r="E90" s="84" t="s">
        <v>223</v>
      </c>
      <c r="F90" s="97" t="s">
        <v>30</v>
      </c>
      <c r="G90" s="97" t="s">
        <v>109</v>
      </c>
      <c r="H90" s="85" t="s">
        <v>110</v>
      </c>
      <c r="I90" s="86">
        <v>25.3</v>
      </c>
      <c r="J90" s="124">
        <v>25</v>
      </c>
      <c r="K90" s="41">
        <f t="shared" si="2"/>
        <v>25</v>
      </c>
      <c r="L90" s="42" t="str">
        <f t="shared" si="3"/>
        <v>OK</v>
      </c>
      <c r="M90" s="18">
        <v>0</v>
      </c>
      <c r="N90" s="18">
        <v>0</v>
      </c>
      <c r="O90" s="18">
        <v>0</v>
      </c>
      <c r="P90" s="18">
        <v>0</v>
      </c>
      <c r="Q90" s="18">
        <v>0</v>
      </c>
      <c r="R90" s="18">
        <v>0</v>
      </c>
      <c r="S90" s="18">
        <v>0</v>
      </c>
      <c r="T90" s="18">
        <v>0</v>
      </c>
      <c r="U90" s="18">
        <v>0</v>
      </c>
      <c r="V90" s="18">
        <v>0</v>
      </c>
      <c r="W90" s="18">
        <v>0</v>
      </c>
      <c r="X90" s="18">
        <v>0</v>
      </c>
      <c r="Y90" s="18">
        <v>0</v>
      </c>
      <c r="Z90" s="18">
        <v>0</v>
      </c>
      <c r="AA90" s="18">
        <v>0</v>
      </c>
      <c r="AB90" s="18">
        <v>0</v>
      </c>
      <c r="AC90" s="18">
        <v>0</v>
      </c>
      <c r="AD90" s="18">
        <v>0</v>
      </c>
      <c r="AE90" s="18">
        <v>0</v>
      </c>
      <c r="AF90" s="18">
        <v>0</v>
      </c>
      <c r="AG90" s="18">
        <v>0</v>
      </c>
      <c r="AH90" s="18">
        <v>0</v>
      </c>
      <c r="AI90" s="18">
        <v>0</v>
      </c>
      <c r="AJ90" s="18">
        <v>0</v>
      </c>
      <c r="AK90" s="18">
        <v>0</v>
      </c>
      <c r="AL90" s="18">
        <v>0</v>
      </c>
    </row>
    <row r="91" spans="1:38" ht="165" x14ac:dyDescent="0.25">
      <c r="A91" s="72" t="s">
        <v>272</v>
      </c>
      <c r="B91" s="75">
        <v>27</v>
      </c>
      <c r="C91" s="76">
        <v>88</v>
      </c>
      <c r="D91" s="77" t="s">
        <v>429</v>
      </c>
      <c r="E91" s="78" t="s">
        <v>224</v>
      </c>
      <c r="F91" s="104" t="s">
        <v>33</v>
      </c>
      <c r="G91" s="104" t="s">
        <v>111</v>
      </c>
      <c r="H91" s="104" t="s">
        <v>50</v>
      </c>
      <c r="I91" s="80">
        <v>59.1</v>
      </c>
      <c r="J91" s="124">
        <v>60</v>
      </c>
      <c r="K91" s="41">
        <f t="shared" si="2"/>
        <v>40</v>
      </c>
      <c r="L91" s="42" t="str">
        <f t="shared" si="3"/>
        <v>OK</v>
      </c>
      <c r="M91" s="18">
        <v>0</v>
      </c>
      <c r="N91" s="18">
        <v>0</v>
      </c>
      <c r="O91" s="18">
        <v>0</v>
      </c>
      <c r="P91" s="18">
        <v>0</v>
      </c>
      <c r="Q91" s="18">
        <v>0</v>
      </c>
      <c r="R91" s="18">
        <v>0</v>
      </c>
      <c r="S91" s="18">
        <v>0</v>
      </c>
      <c r="T91" s="18">
        <v>0</v>
      </c>
      <c r="U91" s="18">
        <v>0</v>
      </c>
      <c r="V91" s="18">
        <v>0</v>
      </c>
      <c r="W91" s="18">
        <v>0</v>
      </c>
      <c r="X91" s="18">
        <v>0</v>
      </c>
      <c r="Y91" s="18">
        <v>0</v>
      </c>
      <c r="Z91" s="18">
        <v>0</v>
      </c>
      <c r="AA91" s="18">
        <v>0</v>
      </c>
      <c r="AB91" s="18">
        <v>0</v>
      </c>
      <c r="AC91" s="18">
        <v>0</v>
      </c>
      <c r="AD91" s="18">
        <v>0</v>
      </c>
      <c r="AE91" s="18">
        <v>0</v>
      </c>
      <c r="AF91" s="18">
        <v>0</v>
      </c>
      <c r="AG91" s="18">
        <v>0</v>
      </c>
      <c r="AH91" s="18">
        <v>20</v>
      </c>
      <c r="AI91" s="18">
        <v>0</v>
      </c>
      <c r="AJ91" s="18">
        <v>0</v>
      </c>
      <c r="AK91" s="18">
        <v>0</v>
      </c>
      <c r="AL91" s="18">
        <v>0</v>
      </c>
    </row>
    <row r="92" spans="1:38" ht="165" x14ac:dyDescent="0.25">
      <c r="A92" s="153" t="s">
        <v>284</v>
      </c>
      <c r="B92" s="175">
        <v>28</v>
      </c>
      <c r="C92" s="82">
        <v>89</v>
      </c>
      <c r="D92" s="83" t="s">
        <v>430</v>
      </c>
      <c r="E92" s="84" t="s">
        <v>225</v>
      </c>
      <c r="F92" s="97" t="s">
        <v>33</v>
      </c>
      <c r="G92" s="97" t="s">
        <v>112</v>
      </c>
      <c r="H92" s="97" t="s">
        <v>50</v>
      </c>
      <c r="I92" s="86">
        <v>9.5</v>
      </c>
      <c r="J92" s="124"/>
      <c r="K92" s="41">
        <f t="shared" si="2"/>
        <v>0</v>
      </c>
      <c r="L92" s="42" t="str">
        <f t="shared" si="3"/>
        <v>OK</v>
      </c>
      <c r="M92" s="18">
        <v>0</v>
      </c>
      <c r="N92" s="18">
        <v>0</v>
      </c>
      <c r="O92" s="18">
        <v>0</v>
      </c>
      <c r="P92" s="18">
        <v>0</v>
      </c>
      <c r="Q92" s="18">
        <v>0</v>
      </c>
      <c r="R92" s="18">
        <v>0</v>
      </c>
      <c r="S92" s="18">
        <v>0</v>
      </c>
      <c r="T92" s="18">
        <v>0</v>
      </c>
      <c r="U92" s="18">
        <v>0</v>
      </c>
      <c r="V92" s="18">
        <v>0</v>
      </c>
      <c r="W92" s="18">
        <v>0</v>
      </c>
      <c r="X92" s="18">
        <v>0</v>
      </c>
      <c r="Y92" s="18">
        <v>0</v>
      </c>
      <c r="Z92" s="18">
        <v>0</v>
      </c>
      <c r="AA92" s="18">
        <v>0</v>
      </c>
      <c r="AB92" s="18">
        <v>0</v>
      </c>
      <c r="AC92" s="18">
        <v>0</v>
      </c>
      <c r="AD92" s="18">
        <v>0</v>
      </c>
      <c r="AE92" s="18">
        <v>0</v>
      </c>
      <c r="AF92" s="18">
        <v>0</v>
      </c>
      <c r="AG92" s="18">
        <v>0</v>
      </c>
      <c r="AH92" s="18">
        <v>0</v>
      </c>
      <c r="AI92" s="18">
        <v>0</v>
      </c>
      <c r="AJ92" s="18">
        <v>0</v>
      </c>
      <c r="AK92" s="18">
        <v>0</v>
      </c>
      <c r="AL92" s="18">
        <v>0</v>
      </c>
    </row>
    <row r="93" spans="1:38" ht="150" x14ac:dyDescent="0.25">
      <c r="A93" s="153"/>
      <c r="B93" s="176"/>
      <c r="C93" s="87">
        <v>90</v>
      </c>
      <c r="D93" s="83" t="s">
        <v>431</v>
      </c>
      <c r="E93" s="84" t="s">
        <v>226</v>
      </c>
      <c r="F93" s="97" t="s">
        <v>33</v>
      </c>
      <c r="G93" s="97" t="s">
        <v>112</v>
      </c>
      <c r="H93" s="97" t="s">
        <v>50</v>
      </c>
      <c r="I93" s="86">
        <v>15.36</v>
      </c>
      <c r="J93" s="124">
        <v>120</v>
      </c>
      <c r="K93" s="41">
        <f t="shared" si="2"/>
        <v>0</v>
      </c>
      <c r="L93" s="42" t="str">
        <f t="shared" si="3"/>
        <v>OK</v>
      </c>
      <c r="M93" s="18">
        <v>0</v>
      </c>
      <c r="N93" s="18">
        <v>0</v>
      </c>
      <c r="O93" s="18">
        <v>0</v>
      </c>
      <c r="P93" s="18">
        <v>0</v>
      </c>
      <c r="Q93" s="18">
        <v>0</v>
      </c>
      <c r="R93" s="18">
        <v>0</v>
      </c>
      <c r="S93" s="18">
        <v>0</v>
      </c>
      <c r="T93" s="18">
        <v>0</v>
      </c>
      <c r="U93" s="18">
        <v>0</v>
      </c>
      <c r="V93" s="18">
        <v>0</v>
      </c>
      <c r="W93" s="18">
        <v>0</v>
      </c>
      <c r="X93" s="18">
        <v>0</v>
      </c>
      <c r="Y93" s="18">
        <v>0</v>
      </c>
      <c r="Z93" s="18">
        <v>0</v>
      </c>
      <c r="AA93" s="18">
        <v>0</v>
      </c>
      <c r="AB93" s="18">
        <v>0</v>
      </c>
      <c r="AC93" s="18">
        <v>0</v>
      </c>
      <c r="AD93" s="18">
        <v>0</v>
      </c>
      <c r="AE93" s="18">
        <v>120</v>
      </c>
      <c r="AF93" s="18">
        <v>0</v>
      </c>
      <c r="AG93" s="18">
        <v>0</v>
      </c>
      <c r="AH93" s="18">
        <v>0</v>
      </c>
      <c r="AI93" s="18">
        <v>0</v>
      </c>
      <c r="AJ93" s="18">
        <v>0</v>
      </c>
      <c r="AK93" s="18">
        <v>0</v>
      </c>
      <c r="AL93" s="18">
        <v>0</v>
      </c>
    </row>
    <row r="94" spans="1:38" ht="165" x14ac:dyDescent="0.25">
      <c r="A94" s="153"/>
      <c r="B94" s="177"/>
      <c r="C94" s="87">
        <v>91</v>
      </c>
      <c r="D94" s="98" t="s">
        <v>432</v>
      </c>
      <c r="E94" s="84" t="s">
        <v>227</v>
      </c>
      <c r="F94" s="97" t="s">
        <v>33</v>
      </c>
      <c r="G94" s="97" t="s">
        <v>112</v>
      </c>
      <c r="H94" s="97" t="s">
        <v>50</v>
      </c>
      <c r="I94" s="86">
        <v>24.69</v>
      </c>
      <c r="J94" s="124"/>
      <c r="K94" s="41">
        <f t="shared" si="2"/>
        <v>0</v>
      </c>
      <c r="L94" s="42" t="str">
        <f t="shared" si="3"/>
        <v>OK</v>
      </c>
      <c r="M94" s="18">
        <v>0</v>
      </c>
      <c r="N94" s="18">
        <v>0</v>
      </c>
      <c r="O94" s="18">
        <v>0</v>
      </c>
      <c r="P94" s="18">
        <v>0</v>
      </c>
      <c r="Q94" s="18">
        <v>0</v>
      </c>
      <c r="R94" s="18">
        <v>0</v>
      </c>
      <c r="S94" s="18">
        <v>0</v>
      </c>
      <c r="T94" s="18">
        <v>0</v>
      </c>
      <c r="U94" s="18">
        <v>0</v>
      </c>
      <c r="V94" s="18">
        <v>0</v>
      </c>
      <c r="W94" s="18">
        <v>0</v>
      </c>
      <c r="X94" s="18">
        <v>0</v>
      </c>
      <c r="Y94" s="18">
        <v>0</v>
      </c>
      <c r="Z94" s="18">
        <v>0</v>
      </c>
      <c r="AA94" s="18">
        <v>0</v>
      </c>
      <c r="AB94" s="18">
        <v>0</v>
      </c>
      <c r="AC94" s="18">
        <v>0</v>
      </c>
      <c r="AD94" s="18">
        <v>0</v>
      </c>
      <c r="AE94" s="18">
        <v>0</v>
      </c>
      <c r="AF94" s="18">
        <v>0</v>
      </c>
      <c r="AG94" s="18">
        <v>0</v>
      </c>
      <c r="AH94" s="18">
        <v>0</v>
      </c>
      <c r="AI94" s="18">
        <v>0</v>
      </c>
      <c r="AJ94" s="18">
        <v>0</v>
      </c>
      <c r="AK94" s="18">
        <v>0</v>
      </c>
      <c r="AL94" s="18">
        <v>0</v>
      </c>
    </row>
    <row r="95" spans="1:38" ht="225" x14ac:dyDescent="0.25">
      <c r="A95" s="105" t="s">
        <v>272</v>
      </c>
      <c r="B95" s="75">
        <v>29</v>
      </c>
      <c r="C95" s="103">
        <v>92</v>
      </c>
      <c r="D95" s="77" t="s">
        <v>372</v>
      </c>
      <c r="E95" s="78" t="s">
        <v>228</v>
      </c>
      <c r="F95" s="104" t="s">
        <v>59</v>
      </c>
      <c r="G95" s="104" t="s">
        <v>111</v>
      </c>
      <c r="H95" s="104" t="s">
        <v>50</v>
      </c>
      <c r="I95" s="80">
        <v>129.19999999999999</v>
      </c>
      <c r="J95" s="124">
        <v>30</v>
      </c>
      <c r="K95" s="41">
        <f t="shared" si="2"/>
        <v>6</v>
      </c>
      <c r="L95" s="42" t="str">
        <f t="shared" si="3"/>
        <v>OK</v>
      </c>
      <c r="M95" s="18">
        <v>0</v>
      </c>
      <c r="N95" s="18">
        <v>24</v>
      </c>
      <c r="O95" s="18">
        <v>0</v>
      </c>
      <c r="P95" s="18">
        <v>0</v>
      </c>
      <c r="Q95" s="18">
        <v>0</v>
      </c>
      <c r="R95" s="18">
        <v>0</v>
      </c>
      <c r="S95" s="18">
        <v>0</v>
      </c>
      <c r="T95" s="18">
        <v>0</v>
      </c>
      <c r="U95" s="18">
        <v>0</v>
      </c>
      <c r="V95" s="18">
        <v>0</v>
      </c>
      <c r="W95" s="18">
        <v>0</v>
      </c>
      <c r="X95" s="18">
        <v>0</v>
      </c>
      <c r="Y95" s="18">
        <v>0</v>
      </c>
      <c r="Z95" s="18">
        <v>0</v>
      </c>
      <c r="AA95" s="18">
        <v>0</v>
      </c>
      <c r="AB95" s="18">
        <v>0</v>
      </c>
      <c r="AC95" s="18">
        <v>0</v>
      </c>
      <c r="AD95" s="18">
        <v>0</v>
      </c>
      <c r="AE95" s="18">
        <v>0</v>
      </c>
      <c r="AF95" s="18">
        <v>0</v>
      </c>
      <c r="AG95" s="18">
        <v>0</v>
      </c>
      <c r="AH95" s="18">
        <v>0</v>
      </c>
      <c r="AI95" s="18">
        <v>0</v>
      </c>
      <c r="AJ95" s="18">
        <v>0</v>
      </c>
      <c r="AK95" s="18">
        <v>0</v>
      </c>
      <c r="AL95" s="18">
        <v>0</v>
      </c>
    </row>
    <row r="96" spans="1:38" ht="120" x14ac:dyDescent="0.25">
      <c r="A96" s="153" t="s">
        <v>277</v>
      </c>
      <c r="B96" s="175">
        <v>30</v>
      </c>
      <c r="C96" s="87">
        <v>93</v>
      </c>
      <c r="D96" s="83" t="s">
        <v>373</v>
      </c>
      <c r="E96" s="84" t="s">
        <v>229</v>
      </c>
      <c r="F96" s="85" t="s">
        <v>64</v>
      </c>
      <c r="G96" s="85" t="s">
        <v>113</v>
      </c>
      <c r="H96" s="85" t="s">
        <v>50</v>
      </c>
      <c r="I96" s="86">
        <v>2.97</v>
      </c>
      <c r="J96" s="124">
        <v>240</v>
      </c>
      <c r="K96" s="41">
        <f t="shared" si="2"/>
        <v>240</v>
      </c>
      <c r="L96" s="42" t="str">
        <f t="shared" si="3"/>
        <v>OK</v>
      </c>
      <c r="M96" s="18">
        <v>0</v>
      </c>
      <c r="N96" s="18">
        <v>0</v>
      </c>
      <c r="O96" s="18">
        <v>0</v>
      </c>
      <c r="P96" s="18">
        <v>0</v>
      </c>
      <c r="Q96" s="18">
        <v>0</v>
      </c>
      <c r="R96" s="18">
        <v>0</v>
      </c>
      <c r="S96" s="18">
        <v>0</v>
      </c>
      <c r="T96" s="18">
        <v>0</v>
      </c>
      <c r="U96" s="18">
        <v>0</v>
      </c>
      <c r="V96" s="18">
        <v>0</v>
      </c>
      <c r="W96" s="18">
        <v>0</v>
      </c>
      <c r="X96" s="18">
        <v>0</v>
      </c>
      <c r="Y96" s="18">
        <v>0</v>
      </c>
      <c r="Z96" s="18">
        <v>0</v>
      </c>
      <c r="AA96" s="18">
        <v>0</v>
      </c>
      <c r="AB96" s="18">
        <v>0</v>
      </c>
      <c r="AC96" s="18">
        <v>0</v>
      </c>
      <c r="AD96" s="18">
        <v>0</v>
      </c>
      <c r="AE96" s="18">
        <v>0</v>
      </c>
      <c r="AF96" s="18">
        <v>0</v>
      </c>
      <c r="AG96" s="18">
        <v>0</v>
      </c>
      <c r="AH96" s="18">
        <v>0</v>
      </c>
      <c r="AI96" s="18">
        <v>0</v>
      </c>
      <c r="AJ96" s="18">
        <v>0</v>
      </c>
      <c r="AK96" s="18">
        <v>0</v>
      </c>
      <c r="AL96" s="18">
        <v>0</v>
      </c>
    </row>
    <row r="97" spans="1:38" ht="210" x14ac:dyDescent="0.25">
      <c r="A97" s="153"/>
      <c r="B97" s="177"/>
      <c r="C97" s="87">
        <v>94</v>
      </c>
      <c r="D97" s="83" t="s">
        <v>374</v>
      </c>
      <c r="E97" s="84" t="s">
        <v>230</v>
      </c>
      <c r="F97" s="85" t="s">
        <v>64</v>
      </c>
      <c r="G97" s="85" t="s">
        <v>44</v>
      </c>
      <c r="H97" s="85" t="s">
        <v>50</v>
      </c>
      <c r="I97" s="86">
        <v>1.56</v>
      </c>
      <c r="J97" s="124"/>
      <c r="K97" s="41">
        <f t="shared" si="2"/>
        <v>0</v>
      </c>
      <c r="L97" s="42" t="str">
        <f t="shared" si="3"/>
        <v>OK</v>
      </c>
      <c r="M97" s="18">
        <v>0</v>
      </c>
      <c r="N97" s="18">
        <v>0</v>
      </c>
      <c r="O97" s="18">
        <v>0</v>
      </c>
      <c r="P97" s="18">
        <v>0</v>
      </c>
      <c r="Q97" s="18">
        <v>0</v>
      </c>
      <c r="R97" s="18">
        <v>0</v>
      </c>
      <c r="S97" s="18">
        <v>0</v>
      </c>
      <c r="T97" s="18">
        <v>0</v>
      </c>
      <c r="U97" s="18">
        <v>0</v>
      </c>
      <c r="V97" s="18">
        <v>0</v>
      </c>
      <c r="W97" s="18">
        <v>0</v>
      </c>
      <c r="X97" s="18">
        <v>0</v>
      </c>
      <c r="Y97" s="18">
        <v>0</v>
      </c>
      <c r="Z97" s="18">
        <v>0</v>
      </c>
      <c r="AA97" s="18">
        <v>0</v>
      </c>
      <c r="AB97" s="18">
        <v>0</v>
      </c>
      <c r="AC97" s="18">
        <v>0</v>
      </c>
      <c r="AD97" s="18">
        <v>0</v>
      </c>
      <c r="AE97" s="18">
        <v>0</v>
      </c>
      <c r="AF97" s="18">
        <v>0</v>
      </c>
      <c r="AG97" s="18">
        <v>0</v>
      </c>
      <c r="AH97" s="18">
        <v>0</v>
      </c>
      <c r="AI97" s="18">
        <v>0</v>
      </c>
      <c r="AJ97" s="18">
        <v>0</v>
      </c>
      <c r="AK97" s="18">
        <v>0</v>
      </c>
      <c r="AL97" s="18">
        <v>0</v>
      </c>
    </row>
    <row r="98" spans="1:38" ht="90" customHeight="1" x14ac:dyDescent="0.25">
      <c r="A98" s="152" t="s">
        <v>279</v>
      </c>
      <c r="B98" s="172">
        <v>31</v>
      </c>
      <c r="C98" s="103">
        <v>95</v>
      </c>
      <c r="D98" s="77" t="s">
        <v>375</v>
      </c>
      <c r="E98" s="78" t="s">
        <v>231</v>
      </c>
      <c r="F98" s="104" t="s">
        <v>30</v>
      </c>
      <c r="G98" s="104" t="s">
        <v>84</v>
      </c>
      <c r="H98" s="104" t="s">
        <v>50</v>
      </c>
      <c r="I98" s="80">
        <v>7.92</v>
      </c>
      <c r="J98" s="124">
        <v>200</v>
      </c>
      <c r="K98" s="41">
        <f t="shared" si="2"/>
        <v>200</v>
      </c>
      <c r="L98" s="42" t="str">
        <f t="shared" si="3"/>
        <v>OK</v>
      </c>
      <c r="M98" s="18">
        <v>0</v>
      </c>
      <c r="N98" s="18">
        <v>0</v>
      </c>
      <c r="O98" s="18">
        <v>0</v>
      </c>
      <c r="P98" s="18">
        <v>0</v>
      </c>
      <c r="Q98" s="18">
        <v>0</v>
      </c>
      <c r="R98" s="18">
        <v>0</v>
      </c>
      <c r="S98" s="18">
        <v>0</v>
      </c>
      <c r="T98" s="18">
        <v>0</v>
      </c>
      <c r="U98" s="18">
        <v>0</v>
      </c>
      <c r="V98" s="18">
        <v>0</v>
      </c>
      <c r="W98" s="18">
        <v>0</v>
      </c>
      <c r="X98" s="18">
        <v>0</v>
      </c>
      <c r="Y98" s="18">
        <v>0</v>
      </c>
      <c r="Z98" s="18">
        <v>0</v>
      </c>
      <c r="AA98" s="18">
        <v>0</v>
      </c>
      <c r="AB98" s="18">
        <v>0</v>
      </c>
      <c r="AC98" s="18">
        <v>0</v>
      </c>
      <c r="AD98" s="18">
        <v>0</v>
      </c>
      <c r="AE98" s="18">
        <v>0</v>
      </c>
      <c r="AF98" s="18">
        <v>0</v>
      </c>
      <c r="AG98" s="18">
        <v>0</v>
      </c>
      <c r="AH98" s="18">
        <v>0</v>
      </c>
      <c r="AI98" s="18">
        <v>0</v>
      </c>
      <c r="AJ98" s="18">
        <v>0</v>
      </c>
      <c r="AK98" s="18">
        <v>0</v>
      </c>
      <c r="AL98" s="18">
        <v>0</v>
      </c>
    </row>
    <row r="99" spans="1:38" ht="30" x14ac:dyDescent="0.25">
      <c r="A99" s="152"/>
      <c r="B99" s="174"/>
      <c r="C99" s="76">
        <v>96</v>
      </c>
      <c r="D99" s="77" t="s">
        <v>376</v>
      </c>
      <c r="E99" s="78" t="s">
        <v>232</v>
      </c>
      <c r="F99" s="104" t="s">
        <v>30</v>
      </c>
      <c r="G99" s="104" t="s">
        <v>85</v>
      </c>
      <c r="H99" s="104" t="s">
        <v>50</v>
      </c>
      <c r="I99" s="80">
        <v>12.51</v>
      </c>
      <c r="J99" s="124">
        <v>60</v>
      </c>
      <c r="K99" s="41">
        <f t="shared" si="2"/>
        <v>60</v>
      </c>
      <c r="L99" s="42" t="str">
        <f t="shared" si="3"/>
        <v>OK</v>
      </c>
      <c r="M99" s="18">
        <v>0</v>
      </c>
      <c r="N99" s="18">
        <v>0</v>
      </c>
      <c r="O99" s="18">
        <v>0</v>
      </c>
      <c r="P99" s="18">
        <v>0</v>
      </c>
      <c r="Q99" s="18">
        <v>0</v>
      </c>
      <c r="R99" s="18">
        <v>0</v>
      </c>
      <c r="S99" s="18">
        <v>0</v>
      </c>
      <c r="T99" s="18">
        <v>0</v>
      </c>
      <c r="U99" s="18">
        <v>0</v>
      </c>
      <c r="V99" s="18">
        <v>0</v>
      </c>
      <c r="W99" s="18">
        <v>0</v>
      </c>
      <c r="X99" s="18">
        <v>0</v>
      </c>
      <c r="Y99" s="18">
        <v>0</v>
      </c>
      <c r="Z99" s="18">
        <v>0</v>
      </c>
      <c r="AA99" s="18">
        <v>0</v>
      </c>
      <c r="AB99" s="18">
        <v>0</v>
      </c>
      <c r="AC99" s="18">
        <v>0</v>
      </c>
      <c r="AD99" s="18">
        <v>0</v>
      </c>
      <c r="AE99" s="18">
        <v>0</v>
      </c>
      <c r="AF99" s="18">
        <v>0</v>
      </c>
      <c r="AG99" s="18">
        <v>0</v>
      </c>
      <c r="AH99" s="18">
        <v>0</v>
      </c>
      <c r="AI99" s="18">
        <v>0</v>
      </c>
      <c r="AJ99" s="18">
        <v>0</v>
      </c>
      <c r="AK99" s="18">
        <v>0</v>
      </c>
      <c r="AL99" s="18">
        <v>0</v>
      </c>
    </row>
    <row r="100" spans="1:38" ht="30" x14ac:dyDescent="0.25">
      <c r="A100" s="153" t="s">
        <v>279</v>
      </c>
      <c r="B100" s="175">
        <v>32</v>
      </c>
      <c r="C100" s="87">
        <v>97</v>
      </c>
      <c r="D100" s="100" t="s">
        <v>377</v>
      </c>
      <c r="E100" s="84" t="s">
        <v>233</v>
      </c>
      <c r="F100" s="97" t="s">
        <v>60</v>
      </c>
      <c r="G100" s="97" t="s">
        <v>99</v>
      </c>
      <c r="H100" s="97" t="s">
        <v>51</v>
      </c>
      <c r="I100" s="86">
        <v>27.01</v>
      </c>
      <c r="J100" s="124"/>
      <c r="K100" s="41">
        <f t="shared" si="2"/>
        <v>0</v>
      </c>
      <c r="L100" s="42" t="str">
        <f t="shared" si="3"/>
        <v>OK</v>
      </c>
      <c r="M100" s="18">
        <v>0</v>
      </c>
      <c r="N100" s="18">
        <v>0</v>
      </c>
      <c r="O100" s="18">
        <v>0</v>
      </c>
      <c r="P100" s="18">
        <v>0</v>
      </c>
      <c r="Q100" s="18">
        <v>0</v>
      </c>
      <c r="R100" s="18">
        <v>0</v>
      </c>
      <c r="S100" s="18">
        <v>0</v>
      </c>
      <c r="T100" s="18">
        <v>0</v>
      </c>
      <c r="U100" s="18">
        <v>0</v>
      </c>
      <c r="V100" s="18">
        <v>0</v>
      </c>
      <c r="W100" s="18">
        <v>0</v>
      </c>
      <c r="X100" s="18">
        <v>0</v>
      </c>
      <c r="Y100" s="18">
        <v>0</v>
      </c>
      <c r="Z100" s="18">
        <v>0</v>
      </c>
      <c r="AA100" s="18">
        <v>0</v>
      </c>
      <c r="AB100" s="18">
        <v>0</v>
      </c>
      <c r="AC100" s="18">
        <v>0</v>
      </c>
      <c r="AD100" s="18">
        <v>0</v>
      </c>
      <c r="AE100" s="18">
        <v>0</v>
      </c>
      <c r="AF100" s="18">
        <v>0</v>
      </c>
      <c r="AG100" s="18">
        <v>0</v>
      </c>
      <c r="AH100" s="18">
        <v>0</v>
      </c>
      <c r="AI100" s="18">
        <v>0</v>
      </c>
      <c r="AJ100" s="18">
        <v>0</v>
      </c>
      <c r="AK100" s="18">
        <v>0</v>
      </c>
      <c r="AL100" s="18">
        <v>0</v>
      </c>
    </row>
    <row r="101" spans="1:38" x14ac:dyDescent="0.25">
      <c r="A101" s="153"/>
      <c r="B101" s="176"/>
      <c r="C101" s="82">
        <v>98</v>
      </c>
      <c r="D101" s="83" t="s">
        <v>378</v>
      </c>
      <c r="E101" s="84" t="s">
        <v>234</v>
      </c>
      <c r="F101" s="97" t="s">
        <v>60</v>
      </c>
      <c r="G101" s="97" t="s">
        <v>114</v>
      </c>
      <c r="H101" s="97" t="s">
        <v>51</v>
      </c>
      <c r="I101" s="86">
        <v>45.44</v>
      </c>
      <c r="J101" s="124"/>
      <c r="K101" s="41">
        <f t="shared" si="2"/>
        <v>0</v>
      </c>
      <c r="L101" s="42" t="str">
        <f t="shared" si="3"/>
        <v>OK</v>
      </c>
      <c r="M101" s="18">
        <v>0</v>
      </c>
      <c r="N101" s="18">
        <v>0</v>
      </c>
      <c r="O101" s="18">
        <v>0</v>
      </c>
      <c r="P101" s="18">
        <v>0</v>
      </c>
      <c r="Q101" s="18">
        <v>0</v>
      </c>
      <c r="R101" s="18">
        <v>0</v>
      </c>
      <c r="S101" s="18">
        <v>0</v>
      </c>
      <c r="T101" s="18">
        <v>0</v>
      </c>
      <c r="U101" s="18">
        <v>0</v>
      </c>
      <c r="V101" s="18">
        <v>0</v>
      </c>
      <c r="W101" s="18">
        <v>0</v>
      </c>
      <c r="X101" s="18">
        <v>0</v>
      </c>
      <c r="Y101" s="18">
        <v>0</v>
      </c>
      <c r="Z101" s="18">
        <v>0</v>
      </c>
      <c r="AA101" s="18">
        <v>0</v>
      </c>
      <c r="AB101" s="18">
        <v>0</v>
      </c>
      <c r="AC101" s="18">
        <v>0</v>
      </c>
      <c r="AD101" s="18">
        <v>0</v>
      </c>
      <c r="AE101" s="18">
        <v>0</v>
      </c>
      <c r="AF101" s="18">
        <v>0</v>
      </c>
      <c r="AG101" s="18">
        <v>0</v>
      </c>
      <c r="AH101" s="18">
        <v>0</v>
      </c>
      <c r="AI101" s="18">
        <v>0</v>
      </c>
      <c r="AJ101" s="18">
        <v>0</v>
      </c>
      <c r="AK101" s="18">
        <v>0</v>
      </c>
      <c r="AL101" s="18">
        <v>0</v>
      </c>
    </row>
    <row r="102" spans="1:38" x14ac:dyDescent="0.25">
      <c r="A102" s="153"/>
      <c r="B102" s="176"/>
      <c r="C102" s="87">
        <v>99</v>
      </c>
      <c r="D102" s="83" t="s">
        <v>379</v>
      </c>
      <c r="E102" s="84" t="s">
        <v>235</v>
      </c>
      <c r="F102" s="97" t="s">
        <v>30</v>
      </c>
      <c r="G102" s="97" t="s">
        <v>114</v>
      </c>
      <c r="H102" s="97" t="s">
        <v>51</v>
      </c>
      <c r="I102" s="86">
        <v>89</v>
      </c>
      <c r="J102" s="124"/>
      <c r="K102" s="41">
        <f t="shared" si="2"/>
        <v>0</v>
      </c>
      <c r="L102" s="42" t="str">
        <f t="shared" si="3"/>
        <v>OK</v>
      </c>
      <c r="M102" s="18">
        <v>0</v>
      </c>
      <c r="N102" s="18">
        <v>0</v>
      </c>
      <c r="O102" s="18">
        <v>0</v>
      </c>
      <c r="P102" s="18">
        <v>0</v>
      </c>
      <c r="Q102" s="18">
        <v>0</v>
      </c>
      <c r="R102" s="18">
        <v>0</v>
      </c>
      <c r="S102" s="18">
        <v>0</v>
      </c>
      <c r="T102" s="18">
        <v>0</v>
      </c>
      <c r="U102" s="18">
        <v>0</v>
      </c>
      <c r="V102" s="18">
        <v>0</v>
      </c>
      <c r="W102" s="18">
        <v>0</v>
      </c>
      <c r="X102" s="18">
        <v>0</v>
      </c>
      <c r="Y102" s="18">
        <v>0</v>
      </c>
      <c r="Z102" s="18">
        <v>0</v>
      </c>
      <c r="AA102" s="18">
        <v>0</v>
      </c>
      <c r="AB102" s="18">
        <v>0</v>
      </c>
      <c r="AC102" s="18">
        <v>0</v>
      </c>
      <c r="AD102" s="18">
        <v>0</v>
      </c>
      <c r="AE102" s="18">
        <v>0</v>
      </c>
      <c r="AF102" s="18">
        <v>0</v>
      </c>
      <c r="AG102" s="18">
        <v>0</v>
      </c>
      <c r="AH102" s="18">
        <v>0</v>
      </c>
      <c r="AI102" s="18">
        <v>0</v>
      </c>
      <c r="AJ102" s="18">
        <v>0</v>
      </c>
      <c r="AK102" s="18">
        <v>0</v>
      </c>
      <c r="AL102" s="18">
        <v>0</v>
      </c>
    </row>
    <row r="103" spans="1:38" ht="30" x14ac:dyDescent="0.25">
      <c r="A103" s="153"/>
      <c r="B103" s="176"/>
      <c r="C103" s="87">
        <v>100</v>
      </c>
      <c r="D103" s="98" t="s">
        <v>380</v>
      </c>
      <c r="E103" s="84" t="s">
        <v>236</v>
      </c>
      <c r="F103" s="97" t="s">
        <v>30</v>
      </c>
      <c r="G103" s="97" t="s">
        <v>115</v>
      </c>
      <c r="H103" s="97" t="s">
        <v>51</v>
      </c>
      <c r="I103" s="86">
        <v>62.39</v>
      </c>
      <c r="J103" s="124"/>
      <c r="K103" s="41">
        <f t="shared" si="2"/>
        <v>0</v>
      </c>
      <c r="L103" s="42" t="str">
        <f t="shared" si="3"/>
        <v>OK</v>
      </c>
      <c r="M103" s="18">
        <v>0</v>
      </c>
      <c r="N103" s="18">
        <v>0</v>
      </c>
      <c r="O103" s="18">
        <v>0</v>
      </c>
      <c r="P103" s="18">
        <v>0</v>
      </c>
      <c r="Q103" s="18">
        <v>0</v>
      </c>
      <c r="R103" s="18">
        <v>0</v>
      </c>
      <c r="S103" s="18">
        <v>0</v>
      </c>
      <c r="T103" s="18">
        <v>0</v>
      </c>
      <c r="U103" s="18">
        <v>0</v>
      </c>
      <c r="V103" s="18">
        <v>0</v>
      </c>
      <c r="W103" s="18">
        <v>0</v>
      </c>
      <c r="X103" s="18">
        <v>0</v>
      </c>
      <c r="Y103" s="18">
        <v>0</v>
      </c>
      <c r="Z103" s="18">
        <v>0</v>
      </c>
      <c r="AA103" s="18">
        <v>0</v>
      </c>
      <c r="AB103" s="18">
        <v>0</v>
      </c>
      <c r="AC103" s="18">
        <v>0</v>
      </c>
      <c r="AD103" s="18">
        <v>0</v>
      </c>
      <c r="AE103" s="18">
        <v>0</v>
      </c>
      <c r="AF103" s="18">
        <v>0</v>
      </c>
      <c r="AG103" s="18">
        <v>0</v>
      </c>
      <c r="AH103" s="18">
        <v>0</v>
      </c>
      <c r="AI103" s="18">
        <v>0</v>
      </c>
      <c r="AJ103" s="18">
        <v>0</v>
      </c>
      <c r="AK103" s="18">
        <v>0</v>
      </c>
      <c r="AL103" s="18">
        <v>0</v>
      </c>
    </row>
    <row r="104" spans="1:38" x14ac:dyDescent="0.25">
      <c r="A104" s="153"/>
      <c r="B104" s="177"/>
      <c r="C104" s="82">
        <v>101</v>
      </c>
      <c r="D104" s="98" t="s">
        <v>381</v>
      </c>
      <c r="E104" s="84" t="s">
        <v>237</v>
      </c>
      <c r="F104" s="97" t="s">
        <v>60</v>
      </c>
      <c r="G104" s="97" t="s">
        <v>116</v>
      </c>
      <c r="H104" s="97" t="s">
        <v>51</v>
      </c>
      <c r="I104" s="86">
        <v>3.02</v>
      </c>
      <c r="J104" s="124"/>
      <c r="K104" s="41">
        <f t="shared" si="2"/>
        <v>0</v>
      </c>
      <c r="L104" s="42" t="str">
        <f t="shared" si="3"/>
        <v>OK</v>
      </c>
      <c r="M104" s="18">
        <v>0</v>
      </c>
      <c r="N104" s="18">
        <v>0</v>
      </c>
      <c r="O104" s="18">
        <v>0</v>
      </c>
      <c r="P104" s="18">
        <v>0</v>
      </c>
      <c r="Q104" s="18">
        <v>0</v>
      </c>
      <c r="R104" s="18">
        <v>0</v>
      </c>
      <c r="S104" s="18">
        <v>0</v>
      </c>
      <c r="T104" s="18">
        <v>0</v>
      </c>
      <c r="U104" s="18">
        <v>0</v>
      </c>
      <c r="V104" s="18">
        <v>0</v>
      </c>
      <c r="W104" s="18">
        <v>0</v>
      </c>
      <c r="X104" s="18">
        <v>0</v>
      </c>
      <c r="Y104" s="18">
        <v>0</v>
      </c>
      <c r="Z104" s="18">
        <v>0</v>
      </c>
      <c r="AA104" s="18">
        <v>0</v>
      </c>
      <c r="AB104" s="18">
        <v>0</v>
      </c>
      <c r="AC104" s="18">
        <v>0</v>
      </c>
      <c r="AD104" s="18">
        <v>0</v>
      </c>
      <c r="AE104" s="18">
        <v>0</v>
      </c>
      <c r="AF104" s="18">
        <v>0</v>
      </c>
      <c r="AG104" s="18">
        <v>0</v>
      </c>
      <c r="AH104" s="18">
        <v>0</v>
      </c>
      <c r="AI104" s="18">
        <v>0</v>
      </c>
      <c r="AJ104" s="18">
        <v>0</v>
      </c>
      <c r="AK104" s="18">
        <v>0</v>
      </c>
      <c r="AL104" s="18">
        <v>0</v>
      </c>
    </row>
    <row r="105" spans="1:38" ht="75" x14ac:dyDescent="0.25">
      <c r="A105" s="72" t="s">
        <v>278</v>
      </c>
      <c r="B105" s="75">
        <v>33</v>
      </c>
      <c r="C105" s="76">
        <v>102</v>
      </c>
      <c r="D105" s="106" t="s">
        <v>382</v>
      </c>
      <c r="E105" s="78" t="s">
        <v>238</v>
      </c>
      <c r="F105" s="104" t="s">
        <v>66</v>
      </c>
      <c r="G105" s="104" t="s">
        <v>117</v>
      </c>
      <c r="H105" s="104" t="s">
        <v>118</v>
      </c>
      <c r="I105" s="80">
        <v>205.12</v>
      </c>
      <c r="J105" s="124"/>
      <c r="K105" s="41">
        <f t="shared" si="2"/>
        <v>0</v>
      </c>
      <c r="L105" s="42" t="str">
        <f t="shared" si="3"/>
        <v>OK</v>
      </c>
      <c r="M105" s="18">
        <v>0</v>
      </c>
      <c r="N105" s="18">
        <v>0</v>
      </c>
      <c r="O105" s="18">
        <v>0</v>
      </c>
      <c r="P105" s="18">
        <v>0</v>
      </c>
      <c r="Q105" s="18">
        <v>0</v>
      </c>
      <c r="R105" s="18">
        <v>0</v>
      </c>
      <c r="S105" s="18">
        <v>0</v>
      </c>
      <c r="T105" s="18">
        <v>0</v>
      </c>
      <c r="U105" s="18">
        <v>0</v>
      </c>
      <c r="V105" s="18">
        <v>0</v>
      </c>
      <c r="W105" s="18">
        <v>0</v>
      </c>
      <c r="X105" s="18">
        <v>0</v>
      </c>
      <c r="Y105" s="18">
        <v>0</v>
      </c>
      <c r="Z105" s="18">
        <v>0</v>
      </c>
      <c r="AA105" s="18">
        <v>0</v>
      </c>
      <c r="AB105" s="18">
        <v>0</v>
      </c>
      <c r="AC105" s="18">
        <v>0</v>
      </c>
      <c r="AD105" s="18">
        <v>0</v>
      </c>
      <c r="AE105" s="18">
        <v>0</v>
      </c>
      <c r="AF105" s="18">
        <v>0</v>
      </c>
      <c r="AG105" s="18">
        <v>0</v>
      </c>
      <c r="AH105" s="18">
        <v>0</v>
      </c>
      <c r="AI105" s="18">
        <v>0</v>
      </c>
      <c r="AJ105" s="18">
        <v>0</v>
      </c>
      <c r="AK105" s="18">
        <v>0</v>
      </c>
      <c r="AL105" s="18">
        <v>0</v>
      </c>
    </row>
    <row r="106" spans="1:38" ht="75" x14ac:dyDescent="0.25">
      <c r="A106" s="153" t="s">
        <v>281</v>
      </c>
      <c r="B106" s="175">
        <v>34</v>
      </c>
      <c r="C106" s="87">
        <v>103</v>
      </c>
      <c r="D106" s="98" t="s">
        <v>383</v>
      </c>
      <c r="E106" s="84" t="s">
        <v>239</v>
      </c>
      <c r="F106" s="97" t="s">
        <v>30</v>
      </c>
      <c r="G106" s="97" t="s">
        <v>119</v>
      </c>
      <c r="H106" s="97" t="s">
        <v>51</v>
      </c>
      <c r="I106" s="86">
        <v>23.5</v>
      </c>
      <c r="J106" s="124">
        <v>10</v>
      </c>
      <c r="K106" s="41">
        <f t="shared" si="2"/>
        <v>10</v>
      </c>
      <c r="L106" s="42" t="str">
        <f t="shared" si="3"/>
        <v>OK</v>
      </c>
      <c r="M106" s="18">
        <v>0</v>
      </c>
      <c r="N106" s="18">
        <v>0</v>
      </c>
      <c r="O106" s="18">
        <v>0</v>
      </c>
      <c r="P106" s="18">
        <v>0</v>
      </c>
      <c r="Q106" s="18">
        <v>0</v>
      </c>
      <c r="R106" s="18">
        <v>0</v>
      </c>
      <c r="S106" s="18">
        <v>0</v>
      </c>
      <c r="T106" s="18">
        <v>0</v>
      </c>
      <c r="U106" s="18">
        <v>0</v>
      </c>
      <c r="V106" s="18">
        <v>0</v>
      </c>
      <c r="W106" s="18">
        <v>0</v>
      </c>
      <c r="X106" s="18">
        <v>0</v>
      </c>
      <c r="Y106" s="18">
        <v>0</v>
      </c>
      <c r="Z106" s="18">
        <v>0</v>
      </c>
      <c r="AA106" s="18">
        <v>0</v>
      </c>
      <c r="AB106" s="18">
        <v>0</v>
      </c>
      <c r="AC106" s="18">
        <v>0</v>
      </c>
      <c r="AD106" s="18">
        <v>0</v>
      </c>
      <c r="AE106" s="18">
        <v>0</v>
      </c>
      <c r="AF106" s="18">
        <v>0</v>
      </c>
      <c r="AG106" s="18">
        <v>0</v>
      </c>
      <c r="AH106" s="18">
        <v>0</v>
      </c>
      <c r="AI106" s="18">
        <v>0</v>
      </c>
      <c r="AJ106" s="18">
        <v>0</v>
      </c>
      <c r="AK106" s="18">
        <v>0</v>
      </c>
      <c r="AL106" s="18">
        <v>0</v>
      </c>
    </row>
    <row r="107" spans="1:38" ht="60" x14ac:dyDescent="0.25">
      <c r="A107" s="153"/>
      <c r="B107" s="177"/>
      <c r="C107" s="82">
        <v>104</v>
      </c>
      <c r="D107" s="98" t="s">
        <v>384</v>
      </c>
      <c r="E107" s="84" t="s">
        <v>240</v>
      </c>
      <c r="F107" s="97" t="s">
        <v>30</v>
      </c>
      <c r="G107" s="97" t="s">
        <v>98</v>
      </c>
      <c r="H107" s="97" t="s">
        <v>51</v>
      </c>
      <c r="I107" s="86">
        <v>55.970999999999997</v>
      </c>
      <c r="J107" s="124"/>
      <c r="K107" s="41">
        <f t="shared" si="2"/>
        <v>0</v>
      </c>
      <c r="L107" s="42" t="str">
        <f t="shared" si="3"/>
        <v>OK</v>
      </c>
      <c r="M107" s="18">
        <v>0</v>
      </c>
      <c r="N107" s="18">
        <v>0</v>
      </c>
      <c r="O107" s="18">
        <v>0</v>
      </c>
      <c r="P107" s="18">
        <v>0</v>
      </c>
      <c r="Q107" s="18">
        <v>0</v>
      </c>
      <c r="R107" s="18">
        <v>0</v>
      </c>
      <c r="S107" s="18">
        <v>0</v>
      </c>
      <c r="T107" s="18">
        <v>0</v>
      </c>
      <c r="U107" s="18">
        <v>0</v>
      </c>
      <c r="V107" s="18">
        <v>0</v>
      </c>
      <c r="W107" s="18">
        <v>0</v>
      </c>
      <c r="X107" s="18">
        <v>0</v>
      </c>
      <c r="Y107" s="18">
        <v>0</v>
      </c>
      <c r="Z107" s="18">
        <v>0</v>
      </c>
      <c r="AA107" s="18">
        <v>0</v>
      </c>
      <c r="AB107" s="18">
        <v>0</v>
      </c>
      <c r="AC107" s="18">
        <v>0</v>
      </c>
      <c r="AD107" s="18">
        <v>0</v>
      </c>
      <c r="AE107" s="18">
        <v>0</v>
      </c>
      <c r="AF107" s="18">
        <v>0</v>
      </c>
      <c r="AG107" s="18">
        <v>0</v>
      </c>
      <c r="AH107" s="18">
        <v>0</v>
      </c>
      <c r="AI107" s="18">
        <v>0</v>
      </c>
      <c r="AJ107" s="18">
        <v>0</v>
      </c>
      <c r="AK107" s="18">
        <v>0</v>
      </c>
      <c r="AL107" s="18">
        <v>0</v>
      </c>
    </row>
    <row r="108" spans="1:38" ht="90" x14ac:dyDescent="0.25">
      <c r="A108" s="72" t="s">
        <v>283</v>
      </c>
      <c r="B108" s="75">
        <v>35</v>
      </c>
      <c r="C108" s="76">
        <v>105</v>
      </c>
      <c r="D108" s="106" t="s">
        <v>385</v>
      </c>
      <c r="E108" s="78" t="s">
        <v>241</v>
      </c>
      <c r="F108" s="104" t="s">
        <v>30</v>
      </c>
      <c r="G108" s="104" t="s">
        <v>119</v>
      </c>
      <c r="H108" s="104" t="s">
        <v>51</v>
      </c>
      <c r="I108" s="80">
        <v>65</v>
      </c>
      <c r="J108" s="124">
        <v>10</v>
      </c>
      <c r="K108" s="41">
        <f t="shared" si="2"/>
        <v>10</v>
      </c>
      <c r="L108" s="42" t="str">
        <f t="shared" si="3"/>
        <v>OK</v>
      </c>
      <c r="M108" s="18">
        <v>0</v>
      </c>
      <c r="N108" s="18">
        <v>0</v>
      </c>
      <c r="O108" s="18">
        <v>0</v>
      </c>
      <c r="P108" s="18">
        <v>0</v>
      </c>
      <c r="Q108" s="18">
        <v>0</v>
      </c>
      <c r="R108" s="18">
        <v>0</v>
      </c>
      <c r="S108" s="18">
        <v>0</v>
      </c>
      <c r="T108" s="18">
        <v>0</v>
      </c>
      <c r="U108" s="18">
        <v>0</v>
      </c>
      <c r="V108" s="18">
        <v>0</v>
      </c>
      <c r="W108" s="18">
        <v>0</v>
      </c>
      <c r="X108" s="18">
        <v>0</v>
      </c>
      <c r="Y108" s="18">
        <v>0</v>
      </c>
      <c r="Z108" s="18">
        <v>0</v>
      </c>
      <c r="AA108" s="18">
        <v>0</v>
      </c>
      <c r="AB108" s="18">
        <v>0</v>
      </c>
      <c r="AC108" s="18">
        <v>0</v>
      </c>
      <c r="AD108" s="18">
        <v>0</v>
      </c>
      <c r="AE108" s="18">
        <v>0</v>
      </c>
      <c r="AF108" s="18">
        <v>0</v>
      </c>
      <c r="AG108" s="18">
        <v>0</v>
      </c>
      <c r="AH108" s="18">
        <v>0</v>
      </c>
      <c r="AI108" s="18">
        <v>0</v>
      </c>
      <c r="AJ108" s="18">
        <v>0</v>
      </c>
      <c r="AK108" s="18">
        <v>0</v>
      </c>
      <c r="AL108" s="18">
        <v>0</v>
      </c>
    </row>
    <row r="109" spans="1:38" ht="30" x14ac:dyDescent="0.25">
      <c r="A109" s="153" t="s">
        <v>285</v>
      </c>
      <c r="B109" s="175">
        <v>36</v>
      </c>
      <c r="C109" s="87">
        <v>106</v>
      </c>
      <c r="D109" s="98" t="s">
        <v>386</v>
      </c>
      <c r="E109" s="84" t="s">
        <v>242</v>
      </c>
      <c r="F109" s="97" t="s">
        <v>58</v>
      </c>
      <c r="G109" s="97" t="s">
        <v>120</v>
      </c>
      <c r="H109" s="97" t="s">
        <v>51</v>
      </c>
      <c r="I109" s="86">
        <v>5.86</v>
      </c>
      <c r="J109" s="124"/>
      <c r="K109" s="41">
        <f t="shared" si="2"/>
        <v>0</v>
      </c>
      <c r="L109" s="42" t="str">
        <f t="shared" si="3"/>
        <v>OK</v>
      </c>
      <c r="M109" s="18">
        <v>0</v>
      </c>
      <c r="N109" s="18">
        <v>0</v>
      </c>
      <c r="O109" s="18">
        <v>0</v>
      </c>
      <c r="P109" s="18">
        <v>0</v>
      </c>
      <c r="Q109" s="18">
        <v>0</v>
      </c>
      <c r="R109" s="18">
        <v>0</v>
      </c>
      <c r="S109" s="18">
        <v>0</v>
      </c>
      <c r="T109" s="18">
        <v>0</v>
      </c>
      <c r="U109" s="18">
        <v>0</v>
      </c>
      <c r="V109" s="18">
        <v>0</v>
      </c>
      <c r="W109" s="18">
        <v>0</v>
      </c>
      <c r="X109" s="18">
        <v>0</v>
      </c>
      <c r="Y109" s="18">
        <v>0</v>
      </c>
      <c r="Z109" s="18">
        <v>0</v>
      </c>
      <c r="AA109" s="18">
        <v>0</v>
      </c>
      <c r="AB109" s="18">
        <v>0</v>
      </c>
      <c r="AC109" s="18">
        <v>0</v>
      </c>
      <c r="AD109" s="18">
        <v>0</v>
      </c>
      <c r="AE109" s="18">
        <v>0</v>
      </c>
      <c r="AF109" s="18">
        <v>0</v>
      </c>
      <c r="AG109" s="18">
        <v>0</v>
      </c>
      <c r="AH109" s="18">
        <v>0</v>
      </c>
      <c r="AI109" s="18">
        <v>0</v>
      </c>
      <c r="AJ109" s="18">
        <v>0</v>
      </c>
      <c r="AK109" s="18">
        <v>0</v>
      </c>
      <c r="AL109" s="18">
        <v>0</v>
      </c>
    </row>
    <row r="110" spans="1:38" ht="30" x14ac:dyDescent="0.25">
      <c r="A110" s="153"/>
      <c r="B110" s="176"/>
      <c r="C110" s="82">
        <v>107</v>
      </c>
      <c r="D110" s="100" t="s">
        <v>387</v>
      </c>
      <c r="E110" s="84" t="s">
        <v>243</v>
      </c>
      <c r="F110" s="97" t="s">
        <v>60</v>
      </c>
      <c r="G110" s="97" t="s">
        <v>121</v>
      </c>
      <c r="H110" s="97" t="s">
        <v>51</v>
      </c>
      <c r="I110" s="86">
        <v>3.08</v>
      </c>
      <c r="J110" s="124"/>
      <c r="K110" s="41">
        <f t="shared" si="2"/>
        <v>0</v>
      </c>
      <c r="L110" s="42" t="str">
        <f t="shared" si="3"/>
        <v>OK</v>
      </c>
      <c r="M110" s="18">
        <v>0</v>
      </c>
      <c r="N110" s="18">
        <v>0</v>
      </c>
      <c r="O110" s="18">
        <v>0</v>
      </c>
      <c r="P110" s="18">
        <v>0</v>
      </c>
      <c r="Q110" s="18">
        <v>0</v>
      </c>
      <c r="R110" s="18">
        <v>0</v>
      </c>
      <c r="S110" s="18">
        <v>0</v>
      </c>
      <c r="T110" s="18">
        <v>0</v>
      </c>
      <c r="U110" s="18">
        <v>0</v>
      </c>
      <c r="V110" s="18">
        <v>0</v>
      </c>
      <c r="W110" s="18">
        <v>0</v>
      </c>
      <c r="X110" s="18">
        <v>0</v>
      </c>
      <c r="Y110" s="18">
        <v>0</v>
      </c>
      <c r="Z110" s="18">
        <v>0</v>
      </c>
      <c r="AA110" s="18">
        <v>0</v>
      </c>
      <c r="AB110" s="18">
        <v>0</v>
      </c>
      <c r="AC110" s="18">
        <v>0</v>
      </c>
      <c r="AD110" s="18">
        <v>0</v>
      </c>
      <c r="AE110" s="18">
        <v>0</v>
      </c>
      <c r="AF110" s="18">
        <v>0</v>
      </c>
      <c r="AG110" s="18">
        <v>0</v>
      </c>
      <c r="AH110" s="18">
        <v>0</v>
      </c>
      <c r="AI110" s="18">
        <v>0</v>
      </c>
      <c r="AJ110" s="18">
        <v>0</v>
      </c>
      <c r="AK110" s="18">
        <v>0</v>
      </c>
      <c r="AL110" s="18">
        <v>0</v>
      </c>
    </row>
    <row r="111" spans="1:38" ht="60" x14ac:dyDescent="0.25">
      <c r="A111" s="153"/>
      <c r="B111" s="176"/>
      <c r="C111" s="87">
        <v>108</v>
      </c>
      <c r="D111" s="98" t="s">
        <v>388</v>
      </c>
      <c r="E111" s="84" t="s">
        <v>244</v>
      </c>
      <c r="F111" s="97" t="s">
        <v>60</v>
      </c>
      <c r="G111" s="97" t="s">
        <v>122</v>
      </c>
      <c r="H111" s="97" t="s">
        <v>51</v>
      </c>
      <c r="I111" s="86">
        <v>7.49</v>
      </c>
      <c r="J111" s="124">
        <v>10</v>
      </c>
      <c r="K111" s="41">
        <f t="shared" si="2"/>
        <v>10</v>
      </c>
      <c r="L111" s="42" t="str">
        <f t="shared" si="3"/>
        <v>OK</v>
      </c>
      <c r="M111" s="18">
        <v>0</v>
      </c>
      <c r="N111" s="18">
        <v>0</v>
      </c>
      <c r="O111" s="18">
        <v>0</v>
      </c>
      <c r="P111" s="18">
        <v>0</v>
      </c>
      <c r="Q111" s="18">
        <v>0</v>
      </c>
      <c r="R111" s="18">
        <v>0</v>
      </c>
      <c r="S111" s="18">
        <v>0</v>
      </c>
      <c r="T111" s="18">
        <v>0</v>
      </c>
      <c r="U111" s="18">
        <v>0</v>
      </c>
      <c r="V111" s="18">
        <v>0</v>
      </c>
      <c r="W111" s="18">
        <v>0</v>
      </c>
      <c r="X111" s="18">
        <v>0</v>
      </c>
      <c r="Y111" s="18">
        <v>0</v>
      </c>
      <c r="Z111" s="18">
        <v>0</v>
      </c>
      <c r="AA111" s="18">
        <v>0</v>
      </c>
      <c r="AB111" s="18">
        <v>0</v>
      </c>
      <c r="AC111" s="18">
        <v>0</v>
      </c>
      <c r="AD111" s="18">
        <v>0</v>
      </c>
      <c r="AE111" s="18">
        <v>0</v>
      </c>
      <c r="AF111" s="18">
        <v>0</v>
      </c>
      <c r="AG111" s="18">
        <v>0</v>
      </c>
      <c r="AH111" s="18">
        <v>0</v>
      </c>
      <c r="AI111" s="18">
        <v>0</v>
      </c>
      <c r="AJ111" s="18">
        <v>0</v>
      </c>
      <c r="AK111" s="18">
        <v>0</v>
      </c>
      <c r="AL111" s="18">
        <v>0</v>
      </c>
    </row>
    <row r="112" spans="1:38" ht="120" x14ac:dyDescent="0.25">
      <c r="A112" s="153"/>
      <c r="B112" s="177"/>
      <c r="C112" s="87">
        <v>109</v>
      </c>
      <c r="D112" s="83" t="s">
        <v>389</v>
      </c>
      <c r="E112" s="84" t="s">
        <v>245</v>
      </c>
      <c r="F112" s="85" t="s">
        <v>33</v>
      </c>
      <c r="G112" s="85" t="s">
        <v>123</v>
      </c>
      <c r="H112" s="85" t="s">
        <v>50</v>
      </c>
      <c r="I112" s="86">
        <v>2.2400000000000002</v>
      </c>
      <c r="J112" s="124">
        <v>50</v>
      </c>
      <c r="K112" s="41">
        <f t="shared" si="2"/>
        <v>50</v>
      </c>
      <c r="L112" s="42" t="str">
        <f t="shared" si="3"/>
        <v>OK</v>
      </c>
      <c r="M112" s="18">
        <v>0</v>
      </c>
      <c r="N112" s="18">
        <v>0</v>
      </c>
      <c r="O112" s="18">
        <v>0</v>
      </c>
      <c r="P112" s="18">
        <v>0</v>
      </c>
      <c r="Q112" s="18">
        <v>0</v>
      </c>
      <c r="R112" s="18">
        <v>0</v>
      </c>
      <c r="S112" s="18">
        <v>0</v>
      </c>
      <c r="T112" s="18">
        <v>0</v>
      </c>
      <c r="U112" s="18">
        <v>0</v>
      </c>
      <c r="V112" s="18">
        <v>0</v>
      </c>
      <c r="W112" s="18">
        <v>0</v>
      </c>
      <c r="X112" s="18">
        <v>0</v>
      </c>
      <c r="Y112" s="18">
        <v>0</v>
      </c>
      <c r="Z112" s="18">
        <v>0</v>
      </c>
      <c r="AA112" s="18">
        <v>0</v>
      </c>
      <c r="AB112" s="18">
        <v>0</v>
      </c>
      <c r="AC112" s="18">
        <v>0</v>
      </c>
      <c r="AD112" s="18">
        <v>0</v>
      </c>
      <c r="AE112" s="18">
        <v>0</v>
      </c>
      <c r="AF112" s="18">
        <v>0</v>
      </c>
      <c r="AG112" s="18">
        <v>0</v>
      </c>
      <c r="AH112" s="18">
        <v>0</v>
      </c>
      <c r="AI112" s="18">
        <v>0</v>
      </c>
      <c r="AJ112" s="18">
        <v>0</v>
      </c>
      <c r="AK112" s="18">
        <v>0</v>
      </c>
      <c r="AL112" s="18">
        <v>0</v>
      </c>
    </row>
    <row r="113" spans="1:38" ht="60" x14ac:dyDescent="0.25">
      <c r="A113" s="152" t="s">
        <v>279</v>
      </c>
      <c r="B113" s="172">
        <v>41</v>
      </c>
      <c r="C113" s="76">
        <v>110</v>
      </c>
      <c r="D113" s="106" t="s">
        <v>390</v>
      </c>
      <c r="E113" s="78" t="s">
        <v>246</v>
      </c>
      <c r="F113" s="104" t="s">
        <v>60</v>
      </c>
      <c r="G113" s="104" t="s">
        <v>124</v>
      </c>
      <c r="H113" s="104" t="s">
        <v>51</v>
      </c>
      <c r="I113" s="80">
        <v>19</v>
      </c>
      <c r="J113" s="124">
        <v>10</v>
      </c>
      <c r="K113" s="41">
        <f t="shared" si="2"/>
        <v>5</v>
      </c>
      <c r="L113" s="42" t="str">
        <f t="shared" si="3"/>
        <v>OK</v>
      </c>
      <c r="M113" s="18">
        <v>5</v>
      </c>
      <c r="N113" s="18">
        <v>0</v>
      </c>
      <c r="O113" s="18">
        <v>0</v>
      </c>
      <c r="P113" s="18">
        <v>0</v>
      </c>
      <c r="Q113" s="18">
        <v>0</v>
      </c>
      <c r="R113" s="18">
        <v>0</v>
      </c>
      <c r="S113" s="18">
        <v>0</v>
      </c>
      <c r="T113" s="18">
        <v>0</v>
      </c>
      <c r="U113" s="18">
        <v>0</v>
      </c>
      <c r="V113" s="18">
        <v>0</v>
      </c>
      <c r="W113" s="18">
        <v>0</v>
      </c>
      <c r="X113" s="18">
        <v>0</v>
      </c>
      <c r="Y113" s="18">
        <v>0</v>
      </c>
      <c r="Z113" s="18">
        <v>0</v>
      </c>
      <c r="AA113" s="18">
        <v>0</v>
      </c>
      <c r="AB113" s="18">
        <v>0</v>
      </c>
      <c r="AC113" s="18">
        <v>0</v>
      </c>
      <c r="AD113" s="18">
        <v>0</v>
      </c>
      <c r="AE113" s="18">
        <v>0</v>
      </c>
      <c r="AF113" s="18">
        <v>0</v>
      </c>
      <c r="AG113" s="18">
        <v>0</v>
      </c>
      <c r="AH113" s="18">
        <v>0</v>
      </c>
      <c r="AI113" s="18">
        <v>0</v>
      </c>
      <c r="AJ113" s="18">
        <v>0</v>
      </c>
      <c r="AK113" s="18">
        <v>0</v>
      </c>
      <c r="AL113" s="18">
        <v>0</v>
      </c>
    </row>
    <row r="114" spans="1:38" ht="45" x14ac:dyDescent="0.25">
      <c r="A114" s="152"/>
      <c r="B114" s="173"/>
      <c r="C114" s="103">
        <v>111</v>
      </c>
      <c r="D114" s="106" t="s">
        <v>391</v>
      </c>
      <c r="E114" s="78" t="s">
        <v>247</v>
      </c>
      <c r="F114" s="104" t="s">
        <v>60</v>
      </c>
      <c r="G114" s="104" t="s">
        <v>124</v>
      </c>
      <c r="H114" s="104" t="s">
        <v>51</v>
      </c>
      <c r="I114" s="80">
        <v>18.72</v>
      </c>
      <c r="J114" s="124"/>
      <c r="K114" s="41">
        <f t="shared" si="2"/>
        <v>0</v>
      </c>
      <c r="L114" s="42" t="str">
        <f t="shared" si="3"/>
        <v>OK</v>
      </c>
      <c r="M114" s="18">
        <v>0</v>
      </c>
      <c r="N114" s="18">
        <v>0</v>
      </c>
      <c r="O114" s="18">
        <v>0</v>
      </c>
      <c r="P114" s="18">
        <v>0</v>
      </c>
      <c r="Q114" s="18">
        <v>0</v>
      </c>
      <c r="R114" s="18">
        <v>0</v>
      </c>
      <c r="S114" s="18">
        <v>0</v>
      </c>
      <c r="T114" s="18">
        <v>0</v>
      </c>
      <c r="U114" s="18">
        <v>0</v>
      </c>
      <c r="V114" s="18">
        <v>0</v>
      </c>
      <c r="W114" s="18">
        <v>0</v>
      </c>
      <c r="X114" s="18">
        <v>0</v>
      </c>
      <c r="Y114" s="18">
        <v>0</v>
      </c>
      <c r="Z114" s="18">
        <v>0</v>
      </c>
      <c r="AA114" s="18">
        <v>0</v>
      </c>
      <c r="AB114" s="18">
        <v>0</v>
      </c>
      <c r="AC114" s="18">
        <v>0</v>
      </c>
      <c r="AD114" s="18">
        <v>0</v>
      </c>
      <c r="AE114" s="18">
        <v>0</v>
      </c>
      <c r="AF114" s="18">
        <v>0</v>
      </c>
      <c r="AG114" s="18">
        <v>0</v>
      </c>
      <c r="AH114" s="18">
        <v>0</v>
      </c>
      <c r="AI114" s="18">
        <v>0</v>
      </c>
      <c r="AJ114" s="18">
        <v>0</v>
      </c>
      <c r="AK114" s="18">
        <v>0</v>
      </c>
      <c r="AL114" s="18">
        <v>0</v>
      </c>
    </row>
    <row r="115" spans="1:38" ht="30" x14ac:dyDescent="0.25">
      <c r="A115" s="152"/>
      <c r="B115" s="173"/>
      <c r="C115" s="76">
        <v>112</v>
      </c>
      <c r="D115" s="106" t="s">
        <v>392</v>
      </c>
      <c r="E115" s="78" t="s">
        <v>248</v>
      </c>
      <c r="F115" s="104" t="s">
        <v>60</v>
      </c>
      <c r="G115" s="104" t="s">
        <v>125</v>
      </c>
      <c r="H115" s="104" t="s">
        <v>110</v>
      </c>
      <c r="I115" s="80">
        <v>19</v>
      </c>
      <c r="J115" s="124">
        <v>25</v>
      </c>
      <c r="K115" s="41">
        <f t="shared" si="2"/>
        <v>25</v>
      </c>
      <c r="L115" s="42" t="str">
        <f t="shared" si="3"/>
        <v>OK</v>
      </c>
      <c r="M115" s="18">
        <v>0</v>
      </c>
      <c r="N115" s="18">
        <v>0</v>
      </c>
      <c r="O115" s="18">
        <v>0</v>
      </c>
      <c r="P115" s="18">
        <v>0</v>
      </c>
      <c r="Q115" s="18">
        <v>0</v>
      </c>
      <c r="R115" s="18">
        <v>0</v>
      </c>
      <c r="S115" s="18">
        <v>0</v>
      </c>
      <c r="T115" s="18">
        <v>0</v>
      </c>
      <c r="U115" s="18">
        <v>0</v>
      </c>
      <c r="V115" s="18">
        <v>0</v>
      </c>
      <c r="W115" s="18">
        <v>0</v>
      </c>
      <c r="X115" s="18">
        <v>0</v>
      </c>
      <c r="Y115" s="18">
        <v>0</v>
      </c>
      <c r="Z115" s="18">
        <v>0</v>
      </c>
      <c r="AA115" s="18">
        <v>0</v>
      </c>
      <c r="AB115" s="18">
        <v>0</v>
      </c>
      <c r="AC115" s="18">
        <v>0</v>
      </c>
      <c r="AD115" s="18">
        <v>0</v>
      </c>
      <c r="AE115" s="18">
        <v>0</v>
      </c>
      <c r="AF115" s="18">
        <v>0</v>
      </c>
      <c r="AG115" s="18">
        <v>0</v>
      </c>
      <c r="AH115" s="18">
        <v>0</v>
      </c>
      <c r="AI115" s="18">
        <v>0</v>
      </c>
      <c r="AJ115" s="18">
        <v>0</v>
      </c>
      <c r="AK115" s="18">
        <v>0</v>
      </c>
      <c r="AL115" s="18">
        <v>0</v>
      </c>
    </row>
    <row r="116" spans="1:38" ht="30" x14ac:dyDescent="0.25">
      <c r="A116" s="152"/>
      <c r="B116" s="173"/>
      <c r="C116" s="107">
        <v>113</v>
      </c>
      <c r="D116" s="108" t="s">
        <v>393</v>
      </c>
      <c r="E116" s="109" t="s">
        <v>249</v>
      </c>
      <c r="F116" s="110" t="s">
        <v>60</v>
      </c>
      <c r="G116" s="110" t="s">
        <v>125</v>
      </c>
      <c r="H116" s="110" t="s">
        <v>51</v>
      </c>
      <c r="I116" s="111">
        <v>19</v>
      </c>
      <c r="J116" s="124">
        <v>25</v>
      </c>
      <c r="K116" s="41">
        <f t="shared" si="2"/>
        <v>15</v>
      </c>
      <c r="L116" s="52" t="str">
        <f t="shared" si="3"/>
        <v>OK</v>
      </c>
      <c r="M116" s="18">
        <v>10</v>
      </c>
      <c r="N116" s="18">
        <v>0</v>
      </c>
      <c r="O116" s="18">
        <v>0</v>
      </c>
      <c r="P116" s="18">
        <v>0</v>
      </c>
      <c r="Q116" s="18">
        <v>0</v>
      </c>
      <c r="R116" s="18">
        <v>0</v>
      </c>
      <c r="S116" s="18">
        <v>0</v>
      </c>
      <c r="T116" s="18">
        <v>0</v>
      </c>
      <c r="U116" s="18">
        <v>0</v>
      </c>
      <c r="V116" s="18">
        <v>0</v>
      </c>
      <c r="W116" s="18">
        <v>0</v>
      </c>
      <c r="X116" s="18">
        <v>0</v>
      </c>
      <c r="Y116" s="18">
        <v>0</v>
      </c>
      <c r="Z116" s="18">
        <v>0</v>
      </c>
      <c r="AA116" s="18">
        <v>0</v>
      </c>
      <c r="AB116" s="18">
        <v>0</v>
      </c>
      <c r="AC116" s="18">
        <v>0</v>
      </c>
      <c r="AD116" s="18">
        <v>0</v>
      </c>
      <c r="AE116" s="18">
        <v>0</v>
      </c>
      <c r="AF116" s="18">
        <v>0</v>
      </c>
      <c r="AG116" s="18">
        <v>0</v>
      </c>
      <c r="AH116" s="18">
        <v>0</v>
      </c>
      <c r="AI116" s="18">
        <v>0</v>
      </c>
      <c r="AJ116" s="18">
        <v>0</v>
      </c>
      <c r="AK116" s="18">
        <v>0</v>
      </c>
      <c r="AL116" s="18">
        <v>0</v>
      </c>
    </row>
    <row r="117" spans="1:38" ht="75" x14ac:dyDescent="0.25">
      <c r="A117" s="112" t="s">
        <v>283</v>
      </c>
      <c r="B117" s="81">
        <v>42</v>
      </c>
      <c r="C117" s="87">
        <v>114</v>
      </c>
      <c r="D117" s="98" t="s">
        <v>394</v>
      </c>
      <c r="E117" s="84" t="s">
        <v>250</v>
      </c>
      <c r="F117" s="97" t="s">
        <v>60</v>
      </c>
      <c r="G117" s="97" t="s">
        <v>100</v>
      </c>
      <c r="H117" s="97" t="s">
        <v>51</v>
      </c>
      <c r="I117" s="86">
        <v>134.63</v>
      </c>
      <c r="J117" s="124"/>
      <c r="K117" s="41">
        <f t="shared" si="2"/>
        <v>0</v>
      </c>
      <c r="L117" s="42" t="str">
        <f t="shared" si="3"/>
        <v>OK</v>
      </c>
      <c r="M117" s="18">
        <v>0</v>
      </c>
      <c r="N117" s="18">
        <v>0</v>
      </c>
      <c r="O117" s="18">
        <v>0</v>
      </c>
      <c r="P117" s="18">
        <v>0</v>
      </c>
      <c r="Q117" s="18">
        <v>0</v>
      </c>
      <c r="R117" s="18">
        <v>0</v>
      </c>
      <c r="S117" s="18">
        <v>0</v>
      </c>
      <c r="T117" s="18">
        <v>0</v>
      </c>
      <c r="U117" s="18">
        <v>0</v>
      </c>
      <c r="V117" s="18">
        <v>0</v>
      </c>
      <c r="W117" s="18">
        <v>0</v>
      </c>
      <c r="X117" s="18">
        <v>0</v>
      </c>
      <c r="Y117" s="18">
        <v>0</v>
      </c>
      <c r="Z117" s="18">
        <v>0</v>
      </c>
      <c r="AA117" s="18">
        <v>0</v>
      </c>
      <c r="AB117" s="18">
        <v>0</v>
      </c>
      <c r="AC117" s="18">
        <v>0</v>
      </c>
      <c r="AD117" s="18">
        <v>0</v>
      </c>
      <c r="AE117" s="18">
        <v>0</v>
      </c>
      <c r="AF117" s="18">
        <v>0</v>
      </c>
      <c r="AG117" s="18">
        <v>0</v>
      </c>
      <c r="AH117" s="18">
        <v>0</v>
      </c>
      <c r="AI117" s="18">
        <v>0</v>
      </c>
      <c r="AJ117" s="18">
        <v>0</v>
      </c>
      <c r="AK117" s="18">
        <v>0</v>
      </c>
      <c r="AL117" s="18">
        <v>0</v>
      </c>
    </row>
    <row r="118" spans="1:38" ht="39.950000000000003" customHeight="1" x14ac:dyDescent="0.25">
      <c r="A118" s="152" t="s">
        <v>287</v>
      </c>
      <c r="B118" s="172">
        <v>43</v>
      </c>
      <c r="C118" s="76">
        <v>115</v>
      </c>
      <c r="D118" s="113" t="s">
        <v>395</v>
      </c>
      <c r="E118" s="55"/>
      <c r="F118" s="161" t="s">
        <v>286</v>
      </c>
      <c r="G118" s="162"/>
      <c r="H118" s="162"/>
      <c r="I118" s="163"/>
      <c r="J118" s="124"/>
      <c r="K118" s="41">
        <f t="shared" si="2"/>
        <v>0</v>
      </c>
      <c r="L118" s="42" t="str">
        <f t="shared" si="3"/>
        <v>OK</v>
      </c>
      <c r="M118" s="18">
        <v>0</v>
      </c>
      <c r="N118" s="18">
        <v>0</v>
      </c>
      <c r="O118" s="18">
        <v>0</v>
      </c>
      <c r="P118" s="18">
        <v>0</v>
      </c>
      <c r="Q118" s="18">
        <v>0</v>
      </c>
      <c r="R118" s="18">
        <v>0</v>
      </c>
      <c r="S118" s="18">
        <v>0</v>
      </c>
      <c r="T118" s="18">
        <v>0</v>
      </c>
      <c r="U118" s="18">
        <v>0</v>
      </c>
      <c r="V118" s="18">
        <v>0</v>
      </c>
      <c r="W118" s="18">
        <v>0</v>
      </c>
      <c r="X118" s="18">
        <v>0</v>
      </c>
      <c r="Y118" s="18">
        <v>0</v>
      </c>
      <c r="Z118" s="18">
        <v>0</v>
      </c>
      <c r="AA118" s="18">
        <v>0</v>
      </c>
      <c r="AB118" s="18">
        <v>0</v>
      </c>
      <c r="AC118" s="18">
        <v>0</v>
      </c>
      <c r="AD118" s="18">
        <v>0</v>
      </c>
      <c r="AE118" s="18">
        <v>0</v>
      </c>
      <c r="AF118" s="18">
        <v>0</v>
      </c>
      <c r="AG118" s="18">
        <v>0</v>
      </c>
      <c r="AH118" s="18">
        <v>0</v>
      </c>
      <c r="AI118" s="18">
        <v>0</v>
      </c>
      <c r="AJ118" s="18">
        <v>0</v>
      </c>
      <c r="AK118" s="18">
        <v>0</v>
      </c>
      <c r="AL118" s="18">
        <v>0</v>
      </c>
    </row>
    <row r="119" spans="1:38" ht="39.950000000000003" customHeight="1" x14ac:dyDescent="0.25">
      <c r="A119" s="152"/>
      <c r="B119" s="173"/>
      <c r="C119" s="76">
        <v>116</v>
      </c>
      <c r="D119" s="113" t="s">
        <v>396</v>
      </c>
      <c r="E119" s="90"/>
      <c r="F119" s="164"/>
      <c r="G119" s="165"/>
      <c r="H119" s="165"/>
      <c r="I119" s="166"/>
      <c r="J119" s="124"/>
      <c r="K119" s="41">
        <f t="shared" si="2"/>
        <v>0</v>
      </c>
      <c r="L119" s="42" t="str">
        <f t="shared" si="3"/>
        <v>OK</v>
      </c>
      <c r="M119" s="18">
        <v>0</v>
      </c>
      <c r="N119" s="18">
        <v>0</v>
      </c>
      <c r="O119" s="18">
        <v>0</v>
      </c>
      <c r="P119" s="18">
        <v>0</v>
      </c>
      <c r="Q119" s="18">
        <v>0</v>
      </c>
      <c r="R119" s="18">
        <v>0</v>
      </c>
      <c r="S119" s="18">
        <v>0</v>
      </c>
      <c r="T119" s="18">
        <v>0</v>
      </c>
      <c r="U119" s="18">
        <v>0</v>
      </c>
      <c r="V119" s="18">
        <v>0</v>
      </c>
      <c r="W119" s="18">
        <v>0</v>
      </c>
      <c r="X119" s="18">
        <v>0</v>
      </c>
      <c r="Y119" s="18">
        <v>0</v>
      </c>
      <c r="Z119" s="18">
        <v>0</v>
      </c>
      <c r="AA119" s="18">
        <v>0</v>
      </c>
      <c r="AB119" s="18">
        <v>0</v>
      </c>
      <c r="AC119" s="18">
        <v>0</v>
      </c>
      <c r="AD119" s="18">
        <v>0</v>
      </c>
      <c r="AE119" s="18">
        <v>0</v>
      </c>
      <c r="AF119" s="18">
        <v>0</v>
      </c>
      <c r="AG119" s="18">
        <v>0</v>
      </c>
      <c r="AH119" s="18">
        <v>0</v>
      </c>
      <c r="AI119" s="18">
        <v>0</v>
      </c>
      <c r="AJ119" s="18">
        <v>0</v>
      </c>
      <c r="AK119" s="18">
        <v>0</v>
      </c>
      <c r="AL119" s="18">
        <v>0</v>
      </c>
    </row>
    <row r="120" spans="1:38" ht="39.950000000000003" customHeight="1" x14ac:dyDescent="0.25">
      <c r="A120" s="152"/>
      <c r="B120" s="173"/>
      <c r="C120" s="103">
        <v>117</v>
      </c>
      <c r="D120" s="113" t="s">
        <v>397</v>
      </c>
      <c r="E120" s="90"/>
      <c r="F120" s="164"/>
      <c r="G120" s="165"/>
      <c r="H120" s="165"/>
      <c r="I120" s="166"/>
      <c r="J120" s="124"/>
      <c r="K120" s="41">
        <f t="shared" si="2"/>
        <v>0</v>
      </c>
      <c r="L120" s="42" t="str">
        <f t="shared" si="3"/>
        <v>OK</v>
      </c>
      <c r="M120" s="18">
        <v>0</v>
      </c>
      <c r="N120" s="18">
        <v>0</v>
      </c>
      <c r="O120" s="18">
        <v>0</v>
      </c>
      <c r="P120" s="18">
        <v>0</v>
      </c>
      <c r="Q120" s="18">
        <v>0</v>
      </c>
      <c r="R120" s="18">
        <v>0</v>
      </c>
      <c r="S120" s="18">
        <v>0</v>
      </c>
      <c r="T120" s="18">
        <v>0</v>
      </c>
      <c r="U120" s="18">
        <v>0</v>
      </c>
      <c r="V120" s="18">
        <v>0</v>
      </c>
      <c r="W120" s="18">
        <v>0</v>
      </c>
      <c r="X120" s="18">
        <v>0</v>
      </c>
      <c r="Y120" s="18">
        <v>0</v>
      </c>
      <c r="Z120" s="18">
        <v>0</v>
      </c>
      <c r="AA120" s="18">
        <v>0</v>
      </c>
      <c r="AB120" s="18">
        <v>0</v>
      </c>
      <c r="AC120" s="18">
        <v>0</v>
      </c>
      <c r="AD120" s="18">
        <v>0</v>
      </c>
      <c r="AE120" s="18">
        <v>0</v>
      </c>
      <c r="AF120" s="18">
        <v>0</v>
      </c>
      <c r="AG120" s="18">
        <v>0</v>
      </c>
      <c r="AH120" s="18">
        <v>0</v>
      </c>
      <c r="AI120" s="18">
        <v>0</v>
      </c>
      <c r="AJ120" s="18">
        <v>0</v>
      </c>
      <c r="AK120" s="18">
        <v>0</v>
      </c>
      <c r="AL120" s="18">
        <v>0</v>
      </c>
    </row>
    <row r="121" spans="1:38" ht="39.950000000000003" customHeight="1" x14ac:dyDescent="0.25">
      <c r="A121" s="152"/>
      <c r="B121" s="174"/>
      <c r="C121" s="76">
        <v>118</v>
      </c>
      <c r="D121" s="113" t="s">
        <v>398</v>
      </c>
      <c r="E121" s="90"/>
      <c r="F121" s="167"/>
      <c r="G121" s="168"/>
      <c r="H121" s="168"/>
      <c r="I121" s="169"/>
      <c r="J121" s="124"/>
      <c r="K121" s="41">
        <f t="shared" si="2"/>
        <v>0</v>
      </c>
      <c r="L121" s="42" t="str">
        <f t="shared" si="3"/>
        <v>OK</v>
      </c>
      <c r="M121" s="18">
        <v>0</v>
      </c>
      <c r="N121" s="18">
        <v>0</v>
      </c>
      <c r="O121" s="18">
        <v>0</v>
      </c>
      <c r="P121" s="18">
        <v>0</v>
      </c>
      <c r="Q121" s="18">
        <v>0</v>
      </c>
      <c r="R121" s="18">
        <v>0</v>
      </c>
      <c r="S121" s="18">
        <v>0</v>
      </c>
      <c r="T121" s="18">
        <v>0</v>
      </c>
      <c r="U121" s="18">
        <v>0</v>
      </c>
      <c r="V121" s="18">
        <v>0</v>
      </c>
      <c r="W121" s="18">
        <v>0</v>
      </c>
      <c r="X121" s="18">
        <v>0</v>
      </c>
      <c r="Y121" s="18">
        <v>0</v>
      </c>
      <c r="Z121" s="18">
        <v>0</v>
      </c>
      <c r="AA121" s="18">
        <v>0</v>
      </c>
      <c r="AB121" s="18">
        <v>0</v>
      </c>
      <c r="AC121" s="18">
        <v>0</v>
      </c>
      <c r="AD121" s="18">
        <v>0</v>
      </c>
      <c r="AE121" s="18">
        <v>0</v>
      </c>
      <c r="AF121" s="18">
        <v>0</v>
      </c>
      <c r="AG121" s="18">
        <v>0</v>
      </c>
      <c r="AH121" s="18">
        <v>0</v>
      </c>
      <c r="AI121" s="18">
        <v>0</v>
      </c>
      <c r="AJ121" s="18">
        <v>0</v>
      </c>
      <c r="AK121" s="18">
        <v>0</v>
      </c>
      <c r="AL121" s="18">
        <v>0</v>
      </c>
    </row>
    <row r="122" spans="1:38" ht="45" x14ac:dyDescent="0.25">
      <c r="A122" s="69" t="s">
        <v>279</v>
      </c>
      <c r="B122" s="114">
        <v>44</v>
      </c>
      <c r="C122" s="82">
        <v>119</v>
      </c>
      <c r="D122" s="115" t="s">
        <v>399</v>
      </c>
      <c r="E122" s="116" t="s">
        <v>251</v>
      </c>
      <c r="F122" s="117" t="s">
        <v>60</v>
      </c>
      <c r="G122" s="117" t="s">
        <v>126</v>
      </c>
      <c r="H122" s="117" t="s">
        <v>127</v>
      </c>
      <c r="I122" s="118">
        <v>85</v>
      </c>
      <c r="J122" s="124"/>
      <c r="K122" s="41">
        <f t="shared" si="2"/>
        <v>0</v>
      </c>
      <c r="L122" s="54" t="str">
        <f>IF(K122&lt;0,"ATENÇÃO","OK")</f>
        <v>OK</v>
      </c>
      <c r="M122" s="18">
        <v>0</v>
      </c>
      <c r="N122" s="18">
        <v>0</v>
      </c>
      <c r="O122" s="18">
        <v>0</v>
      </c>
      <c r="P122" s="18">
        <v>0</v>
      </c>
      <c r="Q122" s="18">
        <v>0</v>
      </c>
      <c r="R122" s="18">
        <v>0</v>
      </c>
      <c r="S122" s="18">
        <v>0</v>
      </c>
      <c r="T122" s="18">
        <v>0</v>
      </c>
      <c r="U122" s="18">
        <v>0</v>
      </c>
      <c r="V122" s="18">
        <v>0</v>
      </c>
      <c r="W122" s="18">
        <v>0</v>
      </c>
      <c r="X122" s="18">
        <v>0</v>
      </c>
      <c r="Y122" s="18">
        <v>0</v>
      </c>
      <c r="Z122" s="18">
        <v>0</v>
      </c>
      <c r="AA122" s="18">
        <v>0</v>
      </c>
      <c r="AB122" s="18">
        <v>0</v>
      </c>
      <c r="AC122" s="18">
        <v>0</v>
      </c>
      <c r="AD122" s="18">
        <v>0</v>
      </c>
      <c r="AE122" s="18">
        <v>0</v>
      </c>
      <c r="AF122" s="18">
        <v>0</v>
      </c>
      <c r="AG122" s="18">
        <v>0</v>
      </c>
      <c r="AH122" s="18">
        <v>0</v>
      </c>
      <c r="AI122" s="18">
        <v>0</v>
      </c>
      <c r="AJ122" s="18">
        <v>0</v>
      </c>
      <c r="AK122" s="18">
        <v>0</v>
      </c>
      <c r="AL122" s="18">
        <v>0</v>
      </c>
    </row>
    <row r="123" spans="1:38" ht="75" x14ac:dyDescent="0.25">
      <c r="A123" s="152" t="s">
        <v>276</v>
      </c>
      <c r="B123" s="172">
        <v>45</v>
      </c>
      <c r="C123" s="76">
        <v>120</v>
      </c>
      <c r="D123" s="77" t="s">
        <v>400</v>
      </c>
      <c r="E123" s="78" t="s">
        <v>252</v>
      </c>
      <c r="F123" s="79" t="s">
        <v>30</v>
      </c>
      <c r="G123" s="79" t="s">
        <v>128</v>
      </c>
      <c r="H123" s="79" t="s">
        <v>50</v>
      </c>
      <c r="I123" s="80">
        <v>4.2</v>
      </c>
      <c r="J123" s="124"/>
      <c r="K123" s="41">
        <f t="shared" si="2"/>
        <v>0</v>
      </c>
      <c r="L123" s="42" t="str">
        <f t="shared" si="3"/>
        <v>OK</v>
      </c>
      <c r="M123" s="18">
        <v>0</v>
      </c>
      <c r="N123" s="18">
        <v>0</v>
      </c>
      <c r="O123" s="18">
        <v>0</v>
      </c>
      <c r="P123" s="18">
        <v>0</v>
      </c>
      <c r="Q123" s="18">
        <v>0</v>
      </c>
      <c r="R123" s="18">
        <v>0</v>
      </c>
      <c r="S123" s="18">
        <v>0</v>
      </c>
      <c r="T123" s="18">
        <v>0</v>
      </c>
      <c r="U123" s="18">
        <v>0</v>
      </c>
      <c r="V123" s="18">
        <v>0</v>
      </c>
      <c r="W123" s="18">
        <v>0</v>
      </c>
      <c r="X123" s="18">
        <v>0</v>
      </c>
      <c r="Y123" s="18">
        <v>0</v>
      </c>
      <c r="Z123" s="18">
        <v>0</v>
      </c>
      <c r="AA123" s="18">
        <v>0</v>
      </c>
      <c r="AB123" s="18">
        <v>0</v>
      </c>
      <c r="AC123" s="18">
        <v>0</v>
      </c>
      <c r="AD123" s="18">
        <v>0</v>
      </c>
      <c r="AE123" s="18">
        <v>0</v>
      </c>
      <c r="AF123" s="18">
        <v>0</v>
      </c>
      <c r="AG123" s="18">
        <v>0</v>
      </c>
      <c r="AH123" s="18">
        <v>0</v>
      </c>
      <c r="AI123" s="18">
        <v>0</v>
      </c>
      <c r="AJ123" s="18">
        <v>0</v>
      </c>
      <c r="AK123" s="18">
        <v>0</v>
      </c>
      <c r="AL123" s="18">
        <v>0</v>
      </c>
    </row>
    <row r="124" spans="1:38" ht="90" customHeight="1" x14ac:dyDescent="0.25">
      <c r="A124" s="152"/>
      <c r="B124" s="173"/>
      <c r="C124" s="76">
        <v>121</v>
      </c>
      <c r="D124" s="77" t="s">
        <v>401</v>
      </c>
      <c r="E124" s="78" t="s">
        <v>253</v>
      </c>
      <c r="F124" s="79" t="s">
        <v>30</v>
      </c>
      <c r="G124" s="79" t="s">
        <v>128</v>
      </c>
      <c r="H124" s="79" t="s">
        <v>50</v>
      </c>
      <c r="I124" s="80">
        <v>5.8</v>
      </c>
      <c r="J124" s="124">
        <v>30</v>
      </c>
      <c r="K124" s="41">
        <f t="shared" si="2"/>
        <v>10</v>
      </c>
      <c r="L124" s="42" t="str">
        <f t="shared" si="3"/>
        <v>OK</v>
      </c>
      <c r="M124" s="18">
        <v>0</v>
      </c>
      <c r="N124" s="18">
        <v>0</v>
      </c>
      <c r="O124" s="18">
        <v>0</v>
      </c>
      <c r="P124" s="18">
        <v>0</v>
      </c>
      <c r="Q124" s="18">
        <v>0</v>
      </c>
      <c r="R124" s="18">
        <v>0</v>
      </c>
      <c r="S124" s="18">
        <v>0</v>
      </c>
      <c r="T124" s="18">
        <v>0</v>
      </c>
      <c r="U124" s="18">
        <v>0</v>
      </c>
      <c r="V124" s="18">
        <v>0</v>
      </c>
      <c r="W124" s="18">
        <v>0</v>
      </c>
      <c r="X124" s="18">
        <v>0</v>
      </c>
      <c r="Y124" s="18">
        <v>0</v>
      </c>
      <c r="Z124" s="18">
        <v>20</v>
      </c>
      <c r="AA124" s="18">
        <v>0</v>
      </c>
      <c r="AB124" s="18">
        <v>0</v>
      </c>
      <c r="AC124" s="18">
        <v>0</v>
      </c>
      <c r="AD124" s="18">
        <v>0</v>
      </c>
      <c r="AE124" s="18">
        <v>0</v>
      </c>
      <c r="AF124" s="18">
        <v>0</v>
      </c>
      <c r="AG124" s="18">
        <v>0</v>
      </c>
      <c r="AH124" s="18">
        <v>0</v>
      </c>
      <c r="AI124" s="18">
        <v>0</v>
      </c>
      <c r="AJ124" s="18">
        <v>0</v>
      </c>
      <c r="AK124" s="18">
        <v>0</v>
      </c>
      <c r="AL124" s="18">
        <v>0</v>
      </c>
    </row>
    <row r="125" spans="1:38" ht="60" x14ac:dyDescent="0.25">
      <c r="A125" s="152"/>
      <c r="B125" s="173"/>
      <c r="C125" s="103">
        <v>122</v>
      </c>
      <c r="D125" s="77" t="s">
        <v>402</v>
      </c>
      <c r="E125" s="78" t="s">
        <v>254</v>
      </c>
      <c r="F125" s="79" t="s">
        <v>30</v>
      </c>
      <c r="G125" s="79" t="s">
        <v>48</v>
      </c>
      <c r="H125" s="79" t="s">
        <v>50</v>
      </c>
      <c r="I125" s="80">
        <v>5.6</v>
      </c>
      <c r="J125" s="124">
        <v>30</v>
      </c>
      <c r="K125" s="41">
        <f t="shared" si="2"/>
        <v>10</v>
      </c>
      <c r="L125" s="42" t="str">
        <f t="shared" si="3"/>
        <v>OK</v>
      </c>
      <c r="M125" s="18">
        <v>0</v>
      </c>
      <c r="N125" s="18">
        <v>0</v>
      </c>
      <c r="O125" s="18">
        <v>20</v>
      </c>
      <c r="P125" s="18">
        <v>0</v>
      </c>
      <c r="Q125" s="18">
        <v>0</v>
      </c>
      <c r="R125" s="18">
        <v>0</v>
      </c>
      <c r="S125" s="18">
        <v>0</v>
      </c>
      <c r="T125" s="18">
        <v>0</v>
      </c>
      <c r="U125" s="18">
        <v>0</v>
      </c>
      <c r="V125" s="18">
        <v>0</v>
      </c>
      <c r="W125" s="18">
        <v>0</v>
      </c>
      <c r="X125" s="18">
        <v>0</v>
      </c>
      <c r="Y125" s="18">
        <v>0</v>
      </c>
      <c r="Z125" s="18">
        <v>0</v>
      </c>
      <c r="AA125" s="18">
        <v>0</v>
      </c>
      <c r="AB125" s="18">
        <v>0</v>
      </c>
      <c r="AC125" s="18">
        <v>0</v>
      </c>
      <c r="AD125" s="18">
        <v>0</v>
      </c>
      <c r="AE125" s="18">
        <v>0</v>
      </c>
      <c r="AF125" s="18">
        <v>0</v>
      </c>
      <c r="AG125" s="18">
        <v>0</v>
      </c>
      <c r="AH125" s="18">
        <v>0</v>
      </c>
      <c r="AI125" s="18">
        <v>0</v>
      </c>
      <c r="AJ125" s="18">
        <v>0</v>
      </c>
      <c r="AK125" s="18">
        <v>0</v>
      </c>
      <c r="AL125" s="18">
        <v>0</v>
      </c>
    </row>
    <row r="126" spans="1:38" ht="45" x14ac:dyDescent="0.25">
      <c r="A126" s="152"/>
      <c r="B126" s="173"/>
      <c r="C126" s="76">
        <v>123</v>
      </c>
      <c r="D126" s="106" t="s">
        <v>403</v>
      </c>
      <c r="E126" s="78" t="s">
        <v>255</v>
      </c>
      <c r="F126" s="104" t="s">
        <v>60</v>
      </c>
      <c r="G126" s="104" t="s">
        <v>129</v>
      </c>
      <c r="H126" s="104" t="s">
        <v>50</v>
      </c>
      <c r="I126" s="80">
        <v>30.24</v>
      </c>
      <c r="J126" s="124">
        <v>15</v>
      </c>
      <c r="K126" s="41">
        <f t="shared" si="2"/>
        <v>15</v>
      </c>
      <c r="L126" s="42" t="str">
        <f t="shared" si="3"/>
        <v>OK</v>
      </c>
      <c r="M126" s="18">
        <v>0</v>
      </c>
      <c r="N126" s="18">
        <v>0</v>
      </c>
      <c r="O126" s="18">
        <v>0</v>
      </c>
      <c r="P126" s="18">
        <v>0</v>
      </c>
      <c r="Q126" s="18">
        <v>0</v>
      </c>
      <c r="R126" s="18">
        <v>0</v>
      </c>
      <c r="S126" s="18">
        <v>0</v>
      </c>
      <c r="T126" s="18">
        <v>0</v>
      </c>
      <c r="U126" s="18">
        <v>0</v>
      </c>
      <c r="V126" s="18">
        <v>0</v>
      </c>
      <c r="W126" s="18">
        <v>0</v>
      </c>
      <c r="X126" s="18">
        <v>0</v>
      </c>
      <c r="Y126" s="18">
        <v>0</v>
      </c>
      <c r="Z126" s="18">
        <v>0</v>
      </c>
      <c r="AA126" s="18">
        <v>0</v>
      </c>
      <c r="AB126" s="18">
        <v>0</v>
      </c>
      <c r="AC126" s="18">
        <v>0</v>
      </c>
      <c r="AD126" s="18">
        <v>0</v>
      </c>
      <c r="AE126" s="18">
        <v>0</v>
      </c>
      <c r="AF126" s="18">
        <v>0</v>
      </c>
      <c r="AG126" s="18">
        <v>0</v>
      </c>
      <c r="AH126" s="18">
        <v>0</v>
      </c>
      <c r="AI126" s="18">
        <v>0</v>
      </c>
      <c r="AJ126" s="18">
        <v>0</v>
      </c>
      <c r="AK126" s="18">
        <v>0</v>
      </c>
      <c r="AL126" s="18">
        <v>0</v>
      </c>
    </row>
    <row r="127" spans="1:38" ht="60" x14ac:dyDescent="0.25">
      <c r="A127" s="152"/>
      <c r="B127" s="173"/>
      <c r="C127" s="103">
        <v>124</v>
      </c>
      <c r="D127" s="77" t="s">
        <v>404</v>
      </c>
      <c r="E127" s="78" t="s">
        <v>256</v>
      </c>
      <c r="F127" s="104" t="s">
        <v>60</v>
      </c>
      <c r="G127" s="104" t="s">
        <v>130</v>
      </c>
      <c r="H127" s="104" t="s">
        <v>70</v>
      </c>
      <c r="I127" s="80">
        <v>4.05</v>
      </c>
      <c r="J127" s="124"/>
      <c r="K127" s="41">
        <f t="shared" si="2"/>
        <v>0</v>
      </c>
      <c r="L127" s="42" t="str">
        <f t="shared" si="3"/>
        <v>OK</v>
      </c>
      <c r="M127" s="18">
        <v>0</v>
      </c>
      <c r="N127" s="18">
        <v>0</v>
      </c>
      <c r="O127" s="18">
        <v>0</v>
      </c>
      <c r="P127" s="18">
        <v>0</v>
      </c>
      <c r="Q127" s="18">
        <v>0</v>
      </c>
      <c r="R127" s="18">
        <v>0</v>
      </c>
      <c r="S127" s="18">
        <v>0</v>
      </c>
      <c r="T127" s="18">
        <v>0</v>
      </c>
      <c r="U127" s="18">
        <v>0</v>
      </c>
      <c r="V127" s="18">
        <v>0</v>
      </c>
      <c r="W127" s="18">
        <v>0</v>
      </c>
      <c r="X127" s="18">
        <v>0</v>
      </c>
      <c r="Y127" s="18">
        <v>0</v>
      </c>
      <c r="Z127" s="18">
        <v>0</v>
      </c>
      <c r="AA127" s="18">
        <v>0</v>
      </c>
      <c r="AB127" s="18">
        <v>0</v>
      </c>
      <c r="AC127" s="18">
        <v>0</v>
      </c>
      <c r="AD127" s="18">
        <v>0</v>
      </c>
      <c r="AE127" s="18">
        <v>0</v>
      </c>
      <c r="AF127" s="18">
        <v>0</v>
      </c>
      <c r="AG127" s="18">
        <v>0</v>
      </c>
      <c r="AH127" s="18">
        <v>0</v>
      </c>
      <c r="AI127" s="18">
        <v>0</v>
      </c>
      <c r="AJ127" s="18">
        <v>0</v>
      </c>
      <c r="AK127" s="18">
        <v>0</v>
      </c>
      <c r="AL127" s="18">
        <v>0</v>
      </c>
    </row>
    <row r="128" spans="1:38" ht="30" x14ac:dyDescent="0.25">
      <c r="A128" s="152"/>
      <c r="B128" s="174"/>
      <c r="C128" s="76">
        <v>125</v>
      </c>
      <c r="D128" s="77" t="s">
        <v>405</v>
      </c>
      <c r="E128" s="78" t="s">
        <v>257</v>
      </c>
      <c r="F128" s="104" t="s">
        <v>30</v>
      </c>
      <c r="G128" s="104" t="s">
        <v>130</v>
      </c>
      <c r="H128" s="104" t="s">
        <v>50</v>
      </c>
      <c r="I128" s="80">
        <v>15.06</v>
      </c>
      <c r="J128" s="124"/>
      <c r="K128" s="41">
        <f t="shared" si="2"/>
        <v>0</v>
      </c>
      <c r="L128" s="42" t="str">
        <f t="shared" si="3"/>
        <v>OK</v>
      </c>
      <c r="M128" s="18">
        <v>0</v>
      </c>
      <c r="N128" s="18">
        <v>0</v>
      </c>
      <c r="O128" s="18">
        <v>0</v>
      </c>
      <c r="P128" s="18">
        <v>0</v>
      </c>
      <c r="Q128" s="18">
        <v>0</v>
      </c>
      <c r="R128" s="18">
        <v>0</v>
      </c>
      <c r="S128" s="18">
        <v>0</v>
      </c>
      <c r="T128" s="18">
        <v>0</v>
      </c>
      <c r="U128" s="18">
        <v>0</v>
      </c>
      <c r="V128" s="18">
        <v>0</v>
      </c>
      <c r="W128" s="18">
        <v>0</v>
      </c>
      <c r="X128" s="18">
        <v>0</v>
      </c>
      <c r="Y128" s="18">
        <v>0</v>
      </c>
      <c r="Z128" s="18">
        <v>0</v>
      </c>
      <c r="AA128" s="18">
        <v>0</v>
      </c>
      <c r="AB128" s="18">
        <v>0</v>
      </c>
      <c r="AC128" s="18">
        <v>0</v>
      </c>
      <c r="AD128" s="18">
        <v>0</v>
      </c>
      <c r="AE128" s="18">
        <v>0</v>
      </c>
      <c r="AF128" s="18">
        <v>0</v>
      </c>
      <c r="AG128" s="18">
        <v>0</v>
      </c>
      <c r="AH128" s="18">
        <v>0</v>
      </c>
      <c r="AI128" s="18">
        <v>0</v>
      </c>
      <c r="AJ128" s="18">
        <v>0</v>
      </c>
      <c r="AK128" s="18">
        <v>0</v>
      </c>
      <c r="AL128" s="18">
        <v>0</v>
      </c>
    </row>
    <row r="129" spans="1:38" ht="90" customHeight="1" x14ac:dyDescent="0.25">
      <c r="A129" s="153" t="s">
        <v>282</v>
      </c>
      <c r="B129" s="175">
        <v>46</v>
      </c>
      <c r="C129" s="82">
        <v>126</v>
      </c>
      <c r="D129" s="83" t="s">
        <v>406</v>
      </c>
      <c r="E129" s="84" t="s">
        <v>258</v>
      </c>
      <c r="F129" s="97" t="s">
        <v>60</v>
      </c>
      <c r="G129" s="97" t="s">
        <v>131</v>
      </c>
      <c r="H129" s="97" t="s">
        <v>70</v>
      </c>
      <c r="I129" s="86">
        <v>9.25</v>
      </c>
      <c r="J129" s="124">
        <v>12</v>
      </c>
      <c r="K129" s="41">
        <f t="shared" si="2"/>
        <v>12</v>
      </c>
      <c r="L129" s="42" t="str">
        <f t="shared" si="3"/>
        <v>OK</v>
      </c>
      <c r="M129" s="18">
        <v>0</v>
      </c>
      <c r="N129" s="18">
        <v>0</v>
      </c>
      <c r="O129" s="18">
        <v>0</v>
      </c>
      <c r="P129" s="18">
        <v>0</v>
      </c>
      <c r="Q129" s="18">
        <v>0</v>
      </c>
      <c r="R129" s="18">
        <v>0</v>
      </c>
      <c r="S129" s="18">
        <v>0</v>
      </c>
      <c r="T129" s="18">
        <v>0</v>
      </c>
      <c r="U129" s="18">
        <v>0</v>
      </c>
      <c r="V129" s="18">
        <v>0</v>
      </c>
      <c r="W129" s="18">
        <v>0</v>
      </c>
      <c r="X129" s="18">
        <v>0</v>
      </c>
      <c r="Y129" s="18">
        <v>0</v>
      </c>
      <c r="Z129" s="18">
        <v>0</v>
      </c>
      <c r="AA129" s="18">
        <v>0</v>
      </c>
      <c r="AB129" s="18">
        <v>0</v>
      </c>
      <c r="AC129" s="18">
        <v>0</v>
      </c>
      <c r="AD129" s="18">
        <v>0</v>
      </c>
      <c r="AE129" s="18">
        <v>0</v>
      </c>
      <c r="AF129" s="18">
        <v>0</v>
      </c>
      <c r="AG129" s="18">
        <v>0</v>
      </c>
      <c r="AH129" s="18">
        <v>0</v>
      </c>
      <c r="AI129" s="18">
        <v>0</v>
      </c>
      <c r="AJ129" s="18">
        <v>0</v>
      </c>
      <c r="AK129" s="18">
        <v>0</v>
      </c>
      <c r="AL129" s="18">
        <v>0</v>
      </c>
    </row>
    <row r="130" spans="1:38" ht="75" x14ac:dyDescent="0.25">
      <c r="A130" s="153"/>
      <c r="B130" s="176"/>
      <c r="C130" s="87">
        <v>127</v>
      </c>
      <c r="D130" s="83" t="s">
        <v>407</v>
      </c>
      <c r="E130" s="84" t="s">
        <v>259</v>
      </c>
      <c r="F130" s="97" t="s">
        <v>60</v>
      </c>
      <c r="G130" s="97" t="s">
        <v>132</v>
      </c>
      <c r="H130" s="97" t="s">
        <v>70</v>
      </c>
      <c r="I130" s="86">
        <v>15.45</v>
      </c>
      <c r="J130" s="124"/>
      <c r="K130" s="41">
        <f t="shared" si="2"/>
        <v>0</v>
      </c>
      <c r="L130" s="42" t="str">
        <f t="shared" si="3"/>
        <v>OK</v>
      </c>
      <c r="M130" s="18">
        <v>0</v>
      </c>
      <c r="N130" s="18">
        <v>0</v>
      </c>
      <c r="O130" s="18">
        <v>0</v>
      </c>
      <c r="P130" s="18">
        <v>0</v>
      </c>
      <c r="Q130" s="18">
        <v>0</v>
      </c>
      <c r="R130" s="18">
        <v>0</v>
      </c>
      <c r="S130" s="18">
        <v>0</v>
      </c>
      <c r="T130" s="18">
        <v>0</v>
      </c>
      <c r="U130" s="18">
        <v>0</v>
      </c>
      <c r="V130" s="18">
        <v>0</v>
      </c>
      <c r="W130" s="18">
        <v>0</v>
      </c>
      <c r="X130" s="18">
        <v>0</v>
      </c>
      <c r="Y130" s="18">
        <v>0</v>
      </c>
      <c r="Z130" s="18">
        <v>0</v>
      </c>
      <c r="AA130" s="18">
        <v>0</v>
      </c>
      <c r="AB130" s="18">
        <v>0</v>
      </c>
      <c r="AC130" s="18">
        <v>0</v>
      </c>
      <c r="AD130" s="18">
        <v>0</v>
      </c>
      <c r="AE130" s="18">
        <v>0</v>
      </c>
      <c r="AF130" s="18">
        <v>0</v>
      </c>
      <c r="AG130" s="18">
        <v>0</v>
      </c>
      <c r="AH130" s="18">
        <v>0</v>
      </c>
      <c r="AI130" s="18">
        <v>0</v>
      </c>
      <c r="AJ130" s="18">
        <v>0</v>
      </c>
      <c r="AK130" s="18">
        <v>0</v>
      </c>
      <c r="AL130" s="18">
        <v>0</v>
      </c>
    </row>
    <row r="131" spans="1:38" ht="135" x14ac:dyDescent="0.25">
      <c r="A131" s="153"/>
      <c r="B131" s="176"/>
      <c r="C131" s="87">
        <v>128</v>
      </c>
      <c r="D131" s="83" t="s">
        <v>408</v>
      </c>
      <c r="E131" s="84" t="s">
        <v>260</v>
      </c>
      <c r="F131" s="97" t="s">
        <v>64</v>
      </c>
      <c r="G131" s="97" t="s">
        <v>133</v>
      </c>
      <c r="H131" s="97" t="s">
        <v>70</v>
      </c>
      <c r="I131" s="86">
        <v>9.0500000000000007</v>
      </c>
      <c r="J131" s="124">
        <v>35</v>
      </c>
      <c r="K131" s="41">
        <f t="shared" si="2"/>
        <v>35</v>
      </c>
      <c r="L131" s="42" t="str">
        <f t="shared" si="3"/>
        <v>OK</v>
      </c>
      <c r="M131" s="18">
        <v>0</v>
      </c>
      <c r="N131" s="18">
        <v>0</v>
      </c>
      <c r="O131" s="18">
        <v>0</v>
      </c>
      <c r="P131" s="18">
        <v>0</v>
      </c>
      <c r="Q131" s="18">
        <v>0</v>
      </c>
      <c r="R131" s="18">
        <v>0</v>
      </c>
      <c r="S131" s="18">
        <v>0</v>
      </c>
      <c r="T131" s="18">
        <v>0</v>
      </c>
      <c r="U131" s="18">
        <v>0</v>
      </c>
      <c r="V131" s="18">
        <v>0</v>
      </c>
      <c r="W131" s="18">
        <v>0</v>
      </c>
      <c r="X131" s="18">
        <v>0</v>
      </c>
      <c r="Y131" s="18">
        <v>0</v>
      </c>
      <c r="Z131" s="18">
        <v>0</v>
      </c>
      <c r="AA131" s="18">
        <v>0</v>
      </c>
      <c r="AB131" s="18">
        <v>0</v>
      </c>
      <c r="AC131" s="18">
        <v>0</v>
      </c>
      <c r="AD131" s="18">
        <v>0</v>
      </c>
      <c r="AE131" s="18">
        <v>0</v>
      </c>
      <c r="AF131" s="18">
        <v>0</v>
      </c>
      <c r="AG131" s="18">
        <v>0</v>
      </c>
      <c r="AH131" s="18">
        <v>0</v>
      </c>
      <c r="AI131" s="18">
        <v>0</v>
      </c>
      <c r="AJ131" s="18">
        <v>0</v>
      </c>
      <c r="AK131" s="18">
        <v>0</v>
      </c>
      <c r="AL131" s="18">
        <v>0</v>
      </c>
    </row>
    <row r="132" spans="1:38" ht="60" x14ac:dyDescent="0.25">
      <c r="A132" s="153"/>
      <c r="B132" s="176"/>
      <c r="C132" s="87">
        <v>129</v>
      </c>
      <c r="D132" s="83" t="s">
        <v>409</v>
      </c>
      <c r="E132" s="84" t="s">
        <v>261</v>
      </c>
      <c r="F132" s="97" t="s">
        <v>58</v>
      </c>
      <c r="G132" s="97" t="s">
        <v>81</v>
      </c>
      <c r="H132" s="97" t="s">
        <v>50</v>
      </c>
      <c r="I132" s="86">
        <v>2.42</v>
      </c>
      <c r="J132" s="124">
        <v>100</v>
      </c>
      <c r="K132" s="41">
        <f t="shared" si="2"/>
        <v>100</v>
      </c>
      <c r="L132" s="42" t="str">
        <f t="shared" si="3"/>
        <v>OK</v>
      </c>
      <c r="M132" s="18">
        <v>0</v>
      </c>
      <c r="N132" s="18">
        <v>0</v>
      </c>
      <c r="O132" s="18">
        <v>0</v>
      </c>
      <c r="P132" s="18">
        <v>0</v>
      </c>
      <c r="Q132" s="18">
        <v>0</v>
      </c>
      <c r="R132" s="18">
        <v>0</v>
      </c>
      <c r="S132" s="18">
        <v>0</v>
      </c>
      <c r="T132" s="18">
        <v>0</v>
      </c>
      <c r="U132" s="18">
        <v>0</v>
      </c>
      <c r="V132" s="18">
        <v>0</v>
      </c>
      <c r="W132" s="18">
        <v>0</v>
      </c>
      <c r="X132" s="18">
        <v>0</v>
      </c>
      <c r="Y132" s="18">
        <v>0</v>
      </c>
      <c r="Z132" s="18">
        <v>0</v>
      </c>
      <c r="AA132" s="18">
        <v>0</v>
      </c>
      <c r="AB132" s="18">
        <v>0</v>
      </c>
      <c r="AC132" s="18">
        <v>0</v>
      </c>
      <c r="AD132" s="18">
        <v>0</v>
      </c>
      <c r="AE132" s="18">
        <v>0</v>
      </c>
      <c r="AF132" s="18">
        <v>0</v>
      </c>
      <c r="AG132" s="18">
        <v>0</v>
      </c>
      <c r="AH132" s="18">
        <v>0</v>
      </c>
      <c r="AI132" s="18">
        <v>0</v>
      </c>
      <c r="AJ132" s="18">
        <v>0</v>
      </c>
      <c r="AK132" s="18">
        <v>0</v>
      </c>
      <c r="AL132" s="18">
        <v>0</v>
      </c>
    </row>
    <row r="133" spans="1:38" ht="60" x14ac:dyDescent="0.25">
      <c r="A133" s="153"/>
      <c r="B133" s="177"/>
      <c r="C133" s="82">
        <v>130</v>
      </c>
      <c r="D133" s="83" t="s">
        <v>410</v>
      </c>
      <c r="E133" s="84" t="s">
        <v>262</v>
      </c>
      <c r="F133" s="97" t="s">
        <v>60</v>
      </c>
      <c r="G133" s="97" t="s">
        <v>125</v>
      </c>
      <c r="H133" s="97" t="s">
        <v>50</v>
      </c>
      <c r="I133" s="86">
        <v>3.6</v>
      </c>
      <c r="J133" s="124">
        <v>250</v>
      </c>
      <c r="K133" s="41">
        <f t="shared" ref="K133:K138" si="4">J133-(SUM(M133:AL133))</f>
        <v>250</v>
      </c>
      <c r="L133" s="42" t="str">
        <f t="shared" si="3"/>
        <v>OK</v>
      </c>
      <c r="M133" s="18">
        <v>0</v>
      </c>
      <c r="N133" s="18">
        <v>0</v>
      </c>
      <c r="O133" s="18">
        <v>0</v>
      </c>
      <c r="P133" s="18">
        <v>0</v>
      </c>
      <c r="Q133" s="18">
        <v>0</v>
      </c>
      <c r="R133" s="18">
        <v>0</v>
      </c>
      <c r="S133" s="18">
        <v>0</v>
      </c>
      <c r="T133" s="18">
        <v>0</v>
      </c>
      <c r="U133" s="18">
        <v>0</v>
      </c>
      <c r="V133" s="18">
        <v>0</v>
      </c>
      <c r="W133" s="18">
        <v>0</v>
      </c>
      <c r="X133" s="18">
        <v>0</v>
      </c>
      <c r="Y133" s="18">
        <v>0</v>
      </c>
      <c r="Z133" s="18">
        <v>0</v>
      </c>
      <c r="AA133" s="18">
        <v>0</v>
      </c>
      <c r="AB133" s="18">
        <v>0</v>
      </c>
      <c r="AC133" s="18">
        <v>0</v>
      </c>
      <c r="AD133" s="18">
        <v>0</v>
      </c>
      <c r="AE133" s="18">
        <v>0</v>
      </c>
      <c r="AF133" s="18">
        <v>0</v>
      </c>
      <c r="AG133" s="18">
        <v>0</v>
      </c>
      <c r="AH133" s="18">
        <v>0</v>
      </c>
      <c r="AI133" s="18">
        <v>0</v>
      </c>
      <c r="AJ133" s="18">
        <v>0</v>
      </c>
      <c r="AK133" s="18">
        <v>0</v>
      </c>
      <c r="AL133" s="18">
        <v>0</v>
      </c>
    </row>
    <row r="134" spans="1:38" ht="60" x14ac:dyDescent="0.25">
      <c r="A134" s="152" t="s">
        <v>278</v>
      </c>
      <c r="B134" s="172">
        <v>47</v>
      </c>
      <c r="C134" s="76">
        <v>131</v>
      </c>
      <c r="D134" s="106" t="s">
        <v>411</v>
      </c>
      <c r="E134" s="78" t="s">
        <v>263</v>
      </c>
      <c r="F134" s="79" t="s">
        <v>30</v>
      </c>
      <c r="G134" s="79" t="s">
        <v>84</v>
      </c>
      <c r="H134" s="79" t="s">
        <v>50</v>
      </c>
      <c r="I134" s="80">
        <v>18.38</v>
      </c>
      <c r="J134" s="124"/>
      <c r="K134" s="41">
        <f t="shared" si="4"/>
        <v>0</v>
      </c>
      <c r="L134" s="42" t="str">
        <f t="shared" si="3"/>
        <v>OK</v>
      </c>
      <c r="M134" s="18">
        <v>0</v>
      </c>
      <c r="N134" s="18">
        <v>0</v>
      </c>
      <c r="O134" s="18">
        <v>0</v>
      </c>
      <c r="P134" s="18">
        <v>0</v>
      </c>
      <c r="Q134" s="18">
        <v>0</v>
      </c>
      <c r="R134" s="18">
        <v>0</v>
      </c>
      <c r="S134" s="18">
        <v>0</v>
      </c>
      <c r="T134" s="18">
        <v>0</v>
      </c>
      <c r="U134" s="18">
        <v>0</v>
      </c>
      <c r="V134" s="18">
        <v>0</v>
      </c>
      <c r="W134" s="18">
        <v>0</v>
      </c>
      <c r="X134" s="18">
        <v>0</v>
      </c>
      <c r="Y134" s="18">
        <v>0</v>
      </c>
      <c r="Z134" s="18">
        <v>0</v>
      </c>
      <c r="AA134" s="18">
        <v>0</v>
      </c>
      <c r="AB134" s="18">
        <v>0</v>
      </c>
      <c r="AC134" s="18">
        <v>0</v>
      </c>
      <c r="AD134" s="18">
        <v>0</v>
      </c>
      <c r="AE134" s="18">
        <v>0</v>
      </c>
      <c r="AF134" s="18">
        <v>0</v>
      </c>
      <c r="AG134" s="18">
        <v>0</v>
      </c>
      <c r="AH134" s="18">
        <v>0</v>
      </c>
      <c r="AI134" s="18">
        <v>0</v>
      </c>
      <c r="AJ134" s="18">
        <v>0</v>
      </c>
      <c r="AK134" s="18">
        <v>0</v>
      </c>
      <c r="AL134" s="18">
        <v>0</v>
      </c>
    </row>
    <row r="135" spans="1:38" ht="45" x14ac:dyDescent="0.25">
      <c r="A135" s="152"/>
      <c r="B135" s="173"/>
      <c r="C135" s="103">
        <v>132</v>
      </c>
      <c r="D135" s="77" t="s">
        <v>412</v>
      </c>
      <c r="E135" s="78" t="s">
        <v>264</v>
      </c>
      <c r="F135" s="79" t="s">
        <v>30</v>
      </c>
      <c r="G135" s="79" t="s">
        <v>134</v>
      </c>
      <c r="H135" s="79" t="s">
        <v>50</v>
      </c>
      <c r="I135" s="80">
        <v>2.17</v>
      </c>
      <c r="J135" s="124"/>
      <c r="K135" s="41">
        <f t="shared" si="4"/>
        <v>0</v>
      </c>
      <c r="L135" s="42" t="str">
        <f t="shared" si="3"/>
        <v>OK</v>
      </c>
      <c r="M135" s="18">
        <v>0</v>
      </c>
      <c r="N135" s="18">
        <v>0</v>
      </c>
      <c r="O135" s="18">
        <v>0</v>
      </c>
      <c r="P135" s="18">
        <v>0</v>
      </c>
      <c r="Q135" s="18">
        <v>0</v>
      </c>
      <c r="R135" s="18">
        <v>0</v>
      </c>
      <c r="S135" s="18">
        <v>0</v>
      </c>
      <c r="T135" s="18">
        <v>0</v>
      </c>
      <c r="U135" s="18">
        <v>0</v>
      </c>
      <c r="V135" s="18">
        <v>0</v>
      </c>
      <c r="W135" s="18">
        <v>0</v>
      </c>
      <c r="X135" s="18">
        <v>0</v>
      </c>
      <c r="Y135" s="18">
        <v>0</v>
      </c>
      <c r="Z135" s="18">
        <v>0</v>
      </c>
      <c r="AA135" s="18">
        <v>0</v>
      </c>
      <c r="AB135" s="18">
        <v>0</v>
      </c>
      <c r="AC135" s="18">
        <v>0</v>
      </c>
      <c r="AD135" s="18">
        <v>0</v>
      </c>
      <c r="AE135" s="18">
        <v>0</v>
      </c>
      <c r="AF135" s="18">
        <v>0</v>
      </c>
      <c r="AG135" s="18">
        <v>0</v>
      </c>
      <c r="AH135" s="18">
        <v>0</v>
      </c>
      <c r="AI135" s="18">
        <v>0</v>
      </c>
      <c r="AJ135" s="18">
        <v>0</v>
      </c>
      <c r="AK135" s="18">
        <v>0</v>
      </c>
      <c r="AL135" s="18">
        <v>0</v>
      </c>
    </row>
    <row r="136" spans="1:38" ht="45" x14ac:dyDescent="0.25">
      <c r="A136" s="152"/>
      <c r="B136" s="173"/>
      <c r="C136" s="76">
        <v>133</v>
      </c>
      <c r="D136" s="77" t="s">
        <v>413</v>
      </c>
      <c r="E136" s="78" t="s">
        <v>265</v>
      </c>
      <c r="F136" s="79" t="s">
        <v>30</v>
      </c>
      <c r="G136" s="79" t="s">
        <v>135</v>
      </c>
      <c r="H136" s="79" t="s">
        <v>50</v>
      </c>
      <c r="I136" s="80">
        <v>6.47</v>
      </c>
      <c r="J136" s="124">
        <v>30</v>
      </c>
      <c r="K136" s="41">
        <f t="shared" si="4"/>
        <v>0</v>
      </c>
      <c r="L136" s="42" t="str">
        <f t="shared" si="3"/>
        <v>OK</v>
      </c>
      <c r="M136" s="18">
        <v>0</v>
      </c>
      <c r="N136" s="18">
        <v>0</v>
      </c>
      <c r="O136" s="18">
        <v>0</v>
      </c>
      <c r="P136" s="18">
        <v>0</v>
      </c>
      <c r="Q136" s="18">
        <v>0</v>
      </c>
      <c r="R136" s="18">
        <v>30</v>
      </c>
      <c r="S136" s="18">
        <v>0</v>
      </c>
      <c r="T136" s="18">
        <v>0</v>
      </c>
      <c r="U136" s="18">
        <v>0</v>
      </c>
      <c r="V136" s="18">
        <v>0</v>
      </c>
      <c r="W136" s="18">
        <v>0</v>
      </c>
      <c r="X136" s="18">
        <v>0</v>
      </c>
      <c r="Y136" s="18">
        <v>0</v>
      </c>
      <c r="Z136" s="18">
        <v>0</v>
      </c>
      <c r="AA136" s="18">
        <v>0</v>
      </c>
      <c r="AB136" s="18">
        <v>0</v>
      </c>
      <c r="AC136" s="18">
        <v>0</v>
      </c>
      <c r="AD136" s="18">
        <v>0</v>
      </c>
      <c r="AE136" s="18">
        <v>0</v>
      </c>
      <c r="AF136" s="18">
        <v>0</v>
      </c>
      <c r="AG136" s="18">
        <v>0</v>
      </c>
      <c r="AH136" s="18">
        <v>0</v>
      </c>
      <c r="AI136" s="18">
        <v>0</v>
      </c>
      <c r="AJ136" s="18">
        <v>0</v>
      </c>
      <c r="AK136" s="18">
        <v>0</v>
      </c>
      <c r="AL136" s="18">
        <v>0</v>
      </c>
    </row>
    <row r="137" spans="1:38" ht="90" x14ac:dyDescent="0.25">
      <c r="A137" s="152"/>
      <c r="B137" s="173"/>
      <c r="C137" s="76">
        <v>134</v>
      </c>
      <c r="D137" s="77" t="s">
        <v>414</v>
      </c>
      <c r="E137" s="78" t="s">
        <v>266</v>
      </c>
      <c r="F137" s="104" t="s">
        <v>30</v>
      </c>
      <c r="G137" s="104" t="s">
        <v>136</v>
      </c>
      <c r="H137" s="104" t="s">
        <v>50</v>
      </c>
      <c r="I137" s="80">
        <v>7.12</v>
      </c>
      <c r="J137" s="124">
        <v>15</v>
      </c>
      <c r="K137" s="41">
        <f t="shared" si="4"/>
        <v>15</v>
      </c>
      <c r="L137" s="42" t="str">
        <f t="shared" ref="L137:L138" si="5">IF(K137&lt;0,"ATENÇÃO","OK")</f>
        <v>OK</v>
      </c>
      <c r="M137" s="18">
        <v>0</v>
      </c>
      <c r="N137" s="18">
        <v>0</v>
      </c>
      <c r="O137" s="18">
        <v>0</v>
      </c>
      <c r="P137" s="18">
        <v>0</v>
      </c>
      <c r="Q137" s="18">
        <v>0</v>
      </c>
      <c r="R137" s="18">
        <v>0</v>
      </c>
      <c r="S137" s="18">
        <v>0</v>
      </c>
      <c r="T137" s="18">
        <v>0</v>
      </c>
      <c r="U137" s="18">
        <v>0</v>
      </c>
      <c r="V137" s="18">
        <v>0</v>
      </c>
      <c r="W137" s="18">
        <v>0</v>
      </c>
      <c r="X137" s="18">
        <v>0</v>
      </c>
      <c r="Y137" s="18">
        <v>0</v>
      </c>
      <c r="Z137" s="18">
        <v>0</v>
      </c>
      <c r="AA137" s="18">
        <v>0</v>
      </c>
      <c r="AB137" s="18">
        <v>0</v>
      </c>
      <c r="AC137" s="18">
        <v>0</v>
      </c>
      <c r="AD137" s="18">
        <v>0</v>
      </c>
      <c r="AE137" s="18">
        <v>0</v>
      </c>
      <c r="AF137" s="18">
        <v>0</v>
      </c>
      <c r="AG137" s="18">
        <v>0</v>
      </c>
      <c r="AH137" s="18">
        <v>0</v>
      </c>
      <c r="AI137" s="18">
        <v>0</v>
      </c>
      <c r="AJ137" s="18">
        <v>0</v>
      </c>
      <c r="AK137" s="18">
        <v>0</v>
      </c>
      <c r="AL137" s="18">
        <v>0</v>
      </c>
    </row>
    <row r="138" spans="1:38" ht="30" x14ac:dyDescent="0.25">
      <c r="A138" s="152"/>
      <c r="B138" s="174"/>
      <c r="C138" s="103">
        <v>135</v>
      </c>
      <c r="D138" s="106" t="s">
        <v>415</v>
      </c>
      <c r="E138" s="78" t="s">
        <v>267</v>
      </c>
      <c r="F138" s="104" t="s">
        <v>30</v>
      </c>
      <c r="G138" s="104" t="s">
        <v>48</v>
      </c>
      <c r="H138" s="104" t="s">
        <v>50</v>
      </c>
      <c r="I138" s="80">
        <v>19.54</v>
      </c>
      <c r="J138" s="124">
        <v>15</v>
      </c>
      <c r="K138" s="41">
        <f t="shared" si="4"/>
        <v>10</v>
      </c>
      <c r="L138" s="42" t="str">
        <f t="shared" si="5"/>
        <v>OK</v>
      </c>
      <c r="M138" s="18">
        <v>0</v>
      </c>
      <c r="N138" s="18">
        <v>0</v>
      </c>
      <c r="O138" s="18">
        <v>0</v>
      </c>
      <c r="P138" s="18">
        <v>0</v>
      </c>
      <c r="Q138" s="18">
        <v>0</v>
      </c>
      <c r="R138" s="18">
        <v>5</v>
      </c>
      <c r="S138" s="18">
        <v>0</v>
      </c>
      <c r="T138" s="18">
        <v>0</v>
      </c>
      <c r="U138" s="18">
        <v>0</v>
      </c>
      <c r="V138" s="18">
        <v>0</v>
      </c>
      <c r="W138" s="18">
        <v>0</v>
      </c>
      <c r="X138" s="18">
        <v>0</v>
      </c>
      <c r="Y138" s="18">
        <v>0</v>
      </c>
      <c r="Z138" s="18">
        <v>0</v>
      </c>
      <c r="AA138" s="18">
        <v>0</v>
      </c>
      <c r="AB138" s="18">
        <v>0</v>
      </c>
      <c r="AC138" s="18">
        <v>0</v>
      </c>
      <c r="AD138" s="18">
        <v>0</v>
      </c>
      <c r="AE138" s="18">
        <v>0</v>
      </c>
      <c r="AF138" s="18">
        <v>0</v>
      </c>
      <c r="AG138" s="18">
        <v>0</v>
      </c>
      <c r="AH138" s="18">
        <v>0</v>
      </c>
      <c r="AI138" s="18">
        <v>0</v>
      </c>
      <c r="AJ138" s="18">
        <v>0</v>
      </c>
      <c r="AK138" s="18">
        <v>0</v>
      </c>
      <c r="AL138" s="18">
        <v>0</v>
      </c>
    </row>
    <row r="143" spans="1:38" x14ac:dyDescent="0.25">
      <c r="A143" s="142"/>
      <c r="B143" s="142"/>
      <c r="C143" s="142"/>
    </row>
    <row r="144" spans="1:38" x14ac:dyDescent="0.25">
      <c r="A144" s="142"/>
      <c r="B144" s="142"/>
      <c r="C144" s="142"/>
    </row>
    <row r="145" spans="1:3" x14ac:dyDescent="0.25">
      <c r="A145" s="142"/>
      <c r="B145" s="142"/>
      <c r="C145" s="142"/>
    </row>
    <row r="146" spans="1:3" x14ac:dyDescent="0.25">
      <c r="A146" s="142"/>
      <c r="B146" s="142"/>
      <c r="C146" s="142"/>
    </row>
    <row r="147" spans="1:3" x14ac:dyDescent="0.25">
      <c r="A147" s="142"/>
      <c r="B147" s="142"/>
      <c r="C147" s="142"/>
    </row>
    <row r="148" spans="1:3" x14ac:dyDescent="0.25">
      <c r="A148" s="142"/>
      <c r="B148" s="142"/>
      <c r="C148" s="142"/>
    </row>
    <row r="149" spans="1:3" x14ac:dyDescent="0.25">
      <c r="A149" s="142"/>
      <c r="B149" s="142"/>
      <c r="C149" s="142"/>
    </row>
    <row r="150" spans="1:3" x14ac:dyDescent="0.25">
      <c r="A150" s="142"/>
      <c r="B150" s="142"/>
      <c r="C150" s="142"/>
    </row>
    <row r="151" spans="1:3" x14ac:dyDescent="0.25">
      <c r="A151" s="142"/>
      <c r="B151" s="142"/>
      <c r="C151" s="142"/>
    </row>
    <row r="152" spans="1:3" x14ac:dyDescent="0.25">
      <c r="A152" s="142"/>
      <c r="B152" s="142"/>
      <c r="C152" s="142"/>
    </row>
    <row r="153" spans="1:3" x14ac:dyDescent="0.25">
      <c r="A153" s="142"/>
      <c r="B153" s="142"/>
      <c r="C153" s="142"/>
    </row>
    <row r="154" spans="1:3" x14ac:dyDescent="0.25">
      <c r="A154" s="142"/>
      <c r="B154" s="142"/>
      <c r="C154" s="142"/>
    </row>
    <row r="155" spans="1:3" x14ac:dyDescent="0.25">
      <c r="A155" s="142"/>
      <c r="B155" s="142"/>
      <c r="C155" s="142"/>
    </row>
    <row r="156" spans="1:3" x14ac:dyDescent="0.25">
      <c r="A156" s="142"/>
      <c r="B156" s="142"/>
      <c r="C156" s="142"/>
    </row>
    <row r="157" spans="1:3" x14ac:dyDescent="0.25">
      <c r="A157" s="142"/>
      <c r="B157" s="142"/>
      <c r="C157" s="142"/>
    </row>
    <row r="158" spans="1:3" x14ac:dyDescent="0.25">
      <c r="A158" s="142"/>
      <c r="B158" s="142"/>
      <c r="C158" s="142"/>
    </row>
    <row r="159" spans="1:3" x14ac:dyDescent="0.25">
      <c r="A159" s="142"/>
      <c r="B159" s="142"/>
      <c r="C159" s="142"/>
    </row>
    <row r="160" spans="1:3" x14ac:dyDescent="0.25">
      <c r="A160" s="142"/>
      <c r="B160" s="142"/>
      <c r="C160" s="142"/>
    </row>
    <row r="161" spans="1:3" x14ac:dyDescent="0.25">
      <c r="A161" s="142"/>
      <c r="B161" s="142"/>
      <c r="C161" s="142"/>
    </row>
    <row r="162" spans="1:3" x14ac:dyDescent="0.25">
      <c r="A162" s="142"/>
      <c r="B162" s="142"/>
      <c r="C162" s="142"/>
    </row>
    <row r="163" spans="1:3" x14ac:dyDescent="0.25">
      <c r="A163" s="142"/>
      <c r="B163" s="142"/>
      <c r="C163" s="142"/>
    </row>
    <row r="164" spans="1:3" x14ac:dyDescent="0.25">
      <c r="A164" s="142"/>
      <c r="B164" s="142"/>
      <c r="C164" s="142"/>
    </row>
    <row r="165" spans="1:3" x14ac:dyDescent="0.25">
      <c r="A165" s="142"/>
      <c r="B165" s="142"/>
      <c r="C165" s="142"/>
    </row>
    <row r="166" spans="1:3" x14ac:dyDescent="0.25">
      <c r="A166" s="142"/>
      <c r="B166" s="142"/>
      <c r="C166" s="142"/>
    </row>
    <row r="167" spans="1:3" x14ac:dyDescent="0.25">
      <c r="A167" s="142"/>
      <c r="B167" s="142"/>
      <c r="C167" s="142"/>
    </row>
    <row r="168" spans="1:3" x14ac:dyDescent="0.25">
      <c r="A168" s="142"/>
      <c r="B168" s="142"/>
      <c r="C168" s="142"/>
    </row>
    <row r="169" spans="1:3" x14ac:dyDescent="0.25">
      <c r="A169" s="142"/>
      <c r="B169" s="142"/>
      <c r="C169" s="142"/>
    </row>
  </sheetData>
  <mergeCells count="118">
    <mergeCell ref="AA1:AA2"/>
    <mergeCell ref="U1:U2"/>
    <mergeCell ref="V1:V2"/>
    <mergeCell ref="B22:B23"/>
    <mergeCell ref="A2:L2"/>
    <mergeCell ref="A8:A9"/>
    <mergeCell ref="B8:B9"/>
    <mergeCell ref="AI1:AI2"/>
    <mergeCell ref="AJ1:AJ2"/>
    <mergeCell ref="AK1:AK2"/>
    <mergeCell ref="AL1:AL2"/>
    <mergeCell ref="A27:A28"/>
    <mergeCell ref="B27:B28"/>
    <mergeCell ref="Q1:Q2"/>
    <mergeCell ref="R1:R2"/>
    <mergeCell ref="S1:S2"/>
    <mergeCell ref="T1:T2"/>
    <mergeCell ref="O1:O2"/>
    <mergeCell ref="P1:P2"/>
    <mergeCell ref="A1:C1"/>
    <mergeCell ref="AG1:AG2"/>
    <mergeCell ref="AH1:AH2"/>
    <mergeCell ref="AB1:AB2"/>
    <mergeCell ref="AC1:AC2"/>
    <mergeCell ref="AD1:AD2"/>
    <mergeCell ref="AE1:AE2"/>
    <mergeCell ref="AF1:AF2"/>
    <mergeCell ref="W1:W2"/>
    <mergeCell ref="X1:X2"/>
    <mergeCell ref="Y1:Y2"/>
    <mergeCell ref="Z1:Z2"/>
    <mergeCell ref="A47:A52"/>
    <mergeCell ref="B47:B52"/>
    <mergeCell ref="M1:M2"/>
    <mergeCell ref="N1:N2"/>
    <mergeCell ref="D1:I1"/>
    <mergeCell ref="J1:L1"/>
    <mergeCell ref="A11:A14"/>
    <mergeCell ref="B11:B14"/>
    <mergeCell ref="A15:A19"/>
    <mergeCell ref="B15:B19"/>
    <mergeCell ref="A24:A25"/>
    <mergeCell ref="B24:B25"/>
    <mergeCell ref="A20:A21"/>
    <mergeCell ref="B20:B21"/>
    <mergeCell ref="A22:A23"/>
    <mergeCell ref="A29:A36"/>
    <mergeCell ref="B29:B36"/>
    <mergeCell ref="A37:A46"/>
    <mergeCell ref="B37:B46"/>
    <mergeCell ref="A68:A74"/>
    <mergeCell ref="B68:B74"/>
    <mergeCell ref="A75:A80"/>
    <mergeCell ref="B75:B80"/>
    <mergeCell ref="A53:A55"/>
    <mergeCell ref="B53:B55"/>
    <mergeCell ref="A56:A59"/>
    <mergeCell ref="B56:B59"/>
    <mergeCell ref="A60:A63"/>
    <mergeCell ref="B60:B63"/>
    <mergeCell ref="A64:A67"/>
    <mergeCell ref="B64:B67"/>
    <mergeCell ref="A92:A94"/>
    <mergeCell ref="B92:B94"/>
    <mergeCell ref="A96:A97"/>
    <mergeCell ref="B96:B97"/>
    <mergeCell ref="A98:A99"/>
    <mergeCell ref="B98:B99"/>
    <mergeCell ref="A82:A85"/>
    <mergeCell ref="B82:B85"/>
    <mergeCell ref="A86:A88"/>
    <mergeCell ref="B86:B88"/>
    <mergeCell ref="A89:A90"/>
    <mergeCell ref="B89:B90"/>
    <mergeCell ref="A113:A116"/>
    <mergeCell ref="B113:B116"/>
    <mergeCell ref="A118:A121"/>
    <mergeCell ref="B118:B121"/>
    <mergeCell ref="F118:I121"/>
    <mergeCell ref="A100:A104"/>
    <mergeCell ref="B100:B104"/>
    <mergeCell ref="A106:A107"/>
    <mergeCell ref="B106:B107"/>
    <mergeCell ref="A109:A112"/>
    <mergeCell ref="B109:B112"/>
    <mergeCell ref="A143:C143"/>
    <mergeCell ref="A144:C144"/>
    <mergeCell ref="A145:C145"/>
    <mergeCell ref="A146:C146"/>
    <mergeCell ref="A147:C147"/>
    <mergeCell ref="A123:A128"/>
    <mergeCell ref="B123:B128"/>
    <mergeCell ref="A129:A133"/>
    <mergeCell ref="B129:B133"/>
    <mergeCell ref="A134:A138"/>
    <mergeCell ref="B134:B138"/>
    <mergeCell ref="A153:C153"/>
    <mergeCell ref="A154:C154"/>
    <mergeCell ref="A155:C155"/>
    <mergeCell ref="A156:C156"/>
    <mergeCell ref="A157:C157"/>
    <mergeCell ref="A148:C148"/>
    <mergeCell ref="A149:C149"/>
    <mergeCell ref="A150:C150"/>
    <mergeCell ref="A151:C151"/>
    <mergeCell ref="A152:C152"/>
    <mergeCell ref="A168:C168"/>
    <mergeCell ref="A169:C169"/>
    <mergeCell ref="A163:C163"/>
    <mergeCell ref="A164:C164"/>
    <mergeCell ref="A165:C165"/>
    <mergeCell ref="A166:C166"/>
    <mergeCell ref="A167:C167"/>
    <mergeCell ref="A158:C158"/>
    <mergeCell ref="A159:C159"/>
    <mergeCell ref="A160:C160"/>
    <mergeCell ref="A161:C161"/>
    <mergeCell ref="A162:C162"/>
  </mergeCells>
  <conditionalFormatting sqref="Z4:Z138">
    <cfRule type="cellIs" dxfId="32" priority="22" stopIfTrue="1" operator="greaterThan">
      <formula>0</formula>
    </cfRule>
    <cfRule type="cellIs" dxfId="31" priority="23" stopIfTrue="1" operator="greaterThan">
      <formula>0</formula>
    </cfRule>
    <cfRule type="cellIs" dxfId="30" priority="24" stopIfTrue="1" operator="greaterThan">
      <formula>0</formula>
    </cfRule>
  </conditionalFormatting>
  <conditionalFormatting sqref="AA4:AA138">
    <cfRule type="cellIs" dxfId="29" priority="19" stopIfTrue="1" operator="greaterThan">
      <formula>0</formula>
    </cfRule>
    <cfRule type="cellIs" dxfId="28" priority="20" stopIfTrue="1" operator="greaterThan">
      <formula>0</formula>
    </cfRule>
    <cfRule type="cellIs" dxfId="27" priority="21" stopIfTrue="1" operator="greaterThan">
      <formula>0</formula>
    </cfRule>
  </conditionalFormatting>
  <conditionalFormatting sqref="AB4:AB138">
    <cfRule type="cellIs" dxfId="26" priority="16" stopIfTrue="1" operator="greaterThan">
      <formula>0</formula>
    </cfRule>
    <cfRule type="cellIs" dxfId="25" priority="17" stopIfTrue="1" operator="greaterThan">
      <formula>0</formula>
    </cfRule>
    <cfRule type="cellIs" dxfId="24" priority="18" stopIfTrue="1" operator="greaterThan">
      <formula>0</formula>
    </cfRule>
  </conditionalFormatting>
  <conditionalFormatting sqref="AC4:AH138">
    <cfRule type="cellIs" dxfId="23" priority="13" stopIfTrue="1" operator="greaterThan">
      <formula>0</formula>
    </cfRule>
    <cfRule type="cellIs" dxfId="22" priority="14" stopIfTrue="1" operator="greaterThan">
      <formula>0</formula>
    </cfRule>
    <cfRule type="cellIs" dxfId="21" priority="15" stopIfTrue="1" operator="greaterThan">
      <formula>0</formula>
    </cfRule>
  </conditionalFormatting>
  <conditionalFormatting sqref="Y4:Y138">
    <cfRule type="cellIs" dxfId="20" priority="25" stopIfTrue="1" operator="greaterThan">
      <formula>0</formula>
    </cfRule>
    <cfRule type="cellIs" dxfId="19" priority="26" stopIfTrue="1" operator="greaterThan">
      <formula>0</formula>
    </cfRule>
    <cfRule type="cellIs" dxfId="18" priority="27" stopIfTrue="1" operator="greaterThan">
      <formula>0</formula>
    </cfRule>
  </conditionalFormatting>
  <conditionalFormatting sqref="M4:M138">
    <cfRule type="cellIs" dxfId="17" priority="31" stopIfTrue="1" operator="greaterThan">
      <formula>0</formula>
    </cfRule>
    <cfRule type="cellIs" dxfId="16" priority="32" stopIfTrue="1" operator="greaterThan">
      <formula>0</formula>
    </cfRule>
    <cfRule type="cellIs" dxfId="15" priority="33" stopIfTrue="1" operator="greaterThan">
      <formula>0</formula>
    </cfRule>
  </conditionalFormatting>
  <conditionalFormatting sqref="N4:X138">
    <cfRule type="cellIs" dxfId="14" priority="28" stopIfTrue="1" operator="greaterThan">
      <formula>0</formula>
    </cfRule>
    <cfRule type="cellIs" dxfId="13" priority="29" stopIfTrue="1" operator="greaterThan">
      <formula>0</formula>
    </cfRule>
    <cfRule type="cellIs" dxfId="12" priority="30" stopIfTrue="1" operator="greaterThan">
      <formula>0</formula>
    </cfRule>
  </conditionalFormatting>
  <conditionalFormatting sqref="AI4:AI138">
    <cfRule type="cellIs" dxfId="11" priority="10" stopIfTrue="1" operator="greaterThan">
      <formula>0</formula>
    </cfRule>
    <cfRule type="cellIs" dxfId="10" priority="11" stopIfTrue="1" operator="greaterThan">
      <formula>0</formula>
    </cfRule>
    <cfRule type="cellIs" dxfId="9" priority="12" stopIfTrue="1" operator="greaterThan">
      <formula>0</formula>
    </cfRule>
  </conditionalFormatting>
  <conditionalFormatting sqref="AJ4:AJ138">
    <cfRule type="cellIs" dxfId="8" priority="7" stopIfTrue="1" operator="greaterThan">
      <formula>0</formula>
    </cfRule>
    <cfRule type="cellIs" dxfId="7" priority="8" stopIfTrue="1" operator="greaterThan">
      <formula>0</formula>
    </cfRule>
    <cfRule type="cellIs" dxfId="6" priority="9" stopIfTrue="1" operator="greaterThan">
      <formula>0</formula>
    </cfRule>
  </conditionalFormatting>
  <conditionalFormatting sqref="AK4:AK138">
    <cfRule type="cellIs" dxfId="5" priority="4" stopIfTrue="1" operator="greaterThan">
      <formula>0</formula>
    </cfRule>
    <cfRule type="cellIs" dxfId="4" priority="5" stopIfTrue="1" operator="greaterThan">
      <formula>0</formula>
    </cfRule>
    <cfRule type="cellIs" dxfId="3" priority="6" stopIfTrue="1" operator="greaterThan">
      <formula>0</formula>
    </cfRule>
  </conditionalFormatting>
  <conditionalFormatting sqref="AL4:AL138">
    <cfRule type="cellIs" dxfId="2" priority="1" stopIfTrue="1" operator="greaterThan">
      <formula>0</formula>
    </cfRule>
    <cfRule type="cellIs" dxfId="1" priority="2" stopIfTrue="1" operator="greaterThan">
      <formula>0</formula>
    </cfRule>
    <cfRule type="cellIs" dxfId="0" priority="3"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0"/>
  <sheetViews>
    <sheetView tabSelected="1" topLeftCell="C135" zoomScale="80" zoomScaleNormal="80" workbookViewId="0">
      <selection activeCell="K75" sqref="K75"/>
    </sheetView>
  </sheetViews>
  <sheetFormatPr defaultColWidth="9.7109375" defaultRowHeight="15" x14ac:dyDescent="0.25"/>
  <cols>
    <col min="1" max="1" width="14.5703125" style="71" customWidth="1"/>
    <col min="2" max="2" width="5.5703125" style="71" bestFit="1" customWidth="1"/>
    <col min="3" max="3" width="6" style="43" bestFit="1" customWidth="1"/>
    <col min="4" max="4" width="53.85546875" style="71" bestFit="1" customWidth="1"/>
    <col min="5" max="5" width="12.42578125" style="71" customWidth="1"/>
    <col min="6" max="6" width="9.85546875" style="71" bestFit="1" customWidth="1"/>
    <col min="7" max="7" width="13.140625" style="71" customWidth="1"/>
    <col min="8" max="8" width="13.42578125" style="71" customWidth="1"/>
    <col min="9" max="9" width="12.7109375" style="30" bestFit="1" customWidth="1"/>
    <col min="10" max="10" width="15.42578125" style="19" customWidth="1"/>
    <col min="11" max="11" width="13.28515625" style="44" customWidth="1"/>
    <col min="12" max="12" width="15.5703125" style="16" customWidth="1"/>
    <col min="13" max="13" width="21.5703125" style="31" bestFit="1" customWidth="1"/>
    <col min="14" max="14" width="18.28515625" style="31" customWidth="1"/>
    <col min="15" max="15" width="15" style="14" customWidth="1"/>
    <col min="16" max="16384" width="9.7109375" style="14"/>
  </cols>
  <sheetData>
    <row r="1" spans="1:14" ht="45.75" customHeight="1" x14ac:dyDescent="0.25">
      <c r="A1" s="151" t="s">
        <v>270</v>
      </c>
      <c r="B1" s="151"/>
      <c r="C1" s="151"/>
      <c r="D1" s="151" t="s">
        <v>37</v>
      </c>
      <c r="E1" s="151"/>
      <c r="F1" s="151"/>
      <c r="G1" s="151"/>
      <c r="H1" s="151"/>
      <c r="I1" s="151"/>
      <c r="J1" s="195" t="s">
        <v>271</v>
      </c>
      <c r="K1" s="195"/>
      <c r="L1" s="195"/>
      <c r="M1" s="195"/>
      <c r="N1" s="195"/>
    </row>
    <row r="2" spans="1:14" s="15" customFormat="1" ht="45" x14ac:dyDescent="0.2">
      <c r="A2" s="36" t="s">
        <v>2</v>
      </c>
      <c r="B2" s="36" t="s">
        <v>1</v>
      </c>
      <c r="C2" s="37" t="s">
        <v>3</v>
      </c>
      <c r="D2" s="37" t="s">
        <v>5</v>
      </c>
      <c r="E2" s="37" t="s">
        <v>137</v>
      </c>
      <c r="F2" s="37" t="s">
        <v>28</v>
      </c>
      <c r="G2" s="37" t="s">
        <v>29</v>
      </c>
      <c r="H2" s="37" t="s">
        <v>34</v>
      </c>
      <c r="I2" s="45" t="s">
        <v>4</v>
      </c>
      <c r="J2" s="39" t="s">
        <v>27</v>
      </c>
      <c r="K2" s="40" t="s">
        <v>35</v>
      </c>
      <c r="L2" s="36" t="s">
        <v>36</v>
      </c>
      <c r="M2" s="45" t="s">
        <v>52</v>
      </c>
      <c r="N2" s="45" t="s">
        <v>53</v>
      </c>
    </row>
    <row r="3" spans="1:14" ht="195" x14ac:dyDescent="0.25">
      <c r="A3" s="50" t="s">
        <v>272</v>
      </c>
      <c r="B3" s="76">
        <v>1</v>
      </c>
      <c r="C3" s="76">
        <v>1</v>
      </c>
      <c r="D3" s="77" t="s">
        <v>417</v>
      </c>
      <c r="E3" s="78" t="s">
        <v>138</v>
      </c>
      <c r="F3" s="79" t="s">
        <v>58</v>
      </c>
      <c r="G3" s="79" t="s">
        <v>67</v>
      </c>
      <c r="H3" s="79" t="s">
        <v>50</v>
      </c>
      <c r="I3" s="80">
        <v>44.27</v>
      </c>
      <c r="J3" s="25">
        <f>SUM(Reitoria!J4,ESAG!J4,CEART!J4,CEFID!J4,FAED!J4,CEAD!J4,CCT!J4,CEPLAN!J4,CAV!J4,CEO!J4,CEAVI!J4,CESFI!J4,CERES!J4)</f>
        <v>3912</v>
      </c>
      <c r="K3" s="26">
        <f>SUM((Reitoria!J4-Reitoria!K4),(ESAG!J4-ESAG!K4),(CEART!J4-CEART!K4),(CEFID!J4-CEFID!K4),(FAED!J4-FAED!K4),(CEAD!J4-CEAD!K4),(CCT!J4-CCT!K4),(CEPLAN!J4-CEPLAN!K4),(CAV!J4-CAV!K4),(CEO!J4-CEO!K4),(CEAVI!J4-CEAVI!K4),(CESFI!J4-CESFI!K4),(CERES!J4-CERES!K4))</f>
        <v>1705</v>
      </c>
      <c r="L3" s="28">
        <f>J3-K3</f>
        <v>2207</v>
      </c>
      <c r="M3" s="32">
        <f>I3*J3</f>
        <v>173184.24000000002</v>
      </c>
      <c r="N3" s="32">
        <f>I3*K3</f>
        <v>75480.350000000006</v>
      </c>
    </row>
    <row r="4" spans="1:14" ht="195" x14ac:dyDescent="0.25">
      <c r="A4" s="69" t="s">
        <v>273</v>
      </c>
      <c r="B4" s="87">
        <v>2</v>
      </c>
      <c r="C4" s="82">
        <v>2</v>
      </c>
      <c r="D4" s="83" t="s">
        <v>418</v>
      </c>
      <c r="E4" s="84" t="s">
        <v>139</v>
      </c>
      <c r="F4" s="85" t="s">
        <v>59</v>
      </c>
      <c r="G4" s="85" t="s">
        <v>68</v>
      </c>
      <c r="H4" s="85" t="s">
        <v>50</v>
      </c>
      <c r="I4" s="86">
        <v>30.3</v>
      </c>
      <c r="J4" s="25">
        <f>SUM(Reitoria!J5,ESAG!J5,CEART!J5,CEFID!J5,FAED!J5,CEAD!J5,CCT!J5,CEPLAN!J5,CAV!J5,CEO!J5,CEAVI!J5,CESFI!J5,CERES!J5)</f>
        <v>2590</v>
      </c>
      <c r="K4" s="26">
        <f>SUM((Reitoria!J5-Reitoria!K5),(ESAG!J5-ESAG!K5),(CEART!J5-CEART!K5),(CEFID!J5-CEFID!K5),(FAED!J5-FAED!K5),(CEAD!J5-CEAD!K5),(CCT!J5-CCT!K5),(CEPLAN!J5-CEPLAN!K5),(CAV!J5-CAV!K5),(CEO!J5-CEO!K5),(CEAVI!J5-CEAVI!K5),(CESFI!J5-CESFI!K5),(CERES!J5-CERES!K5))</f>
        <v>1680</v>
      </c>
      <c r="L4" s="28">
        <f t="shared" ref="L4:L51" si="0">J4-K4</f>
        <v>910</v>
      </c>
      <c r="M4" s="32">
        <f t="shared" ref="M4:M67" si="1">I4*J4</f>
        <v>78477</v>
      </c>
      <c r="N4" s="32">
        <f>I4*K4</f>
        <v>50904</v>
      </c>
    </row>
    <row r="5" spans="1:14" ht="240" x14ac:dyDescent="0.25">
      <c r="A5" s="72" t="s">
        <v>273</v>
      </c>
      <c r="B5" s="76">
        <v>3</v>
      </c>
      <c r="C5" s="76">
        <v>3</v>
      </c>
      <c r="D5" s="77" t="s">
        <v>419</v>
      </c>
      <c r="E5" s="78" t="s">
        <v>140</v>
      </c>
      <c r="F5" s="79" t="s">
        <v>60</v>
      </c>
      <c r="G5" s="79" t="s">
        <v>68</v>
      </c>
      <c r="H5" s="79" t="s">
        <v>50</v>
      </c>
      <c r="I5" s="80">
        <v>9.3000000000000007</v>
      </c>
      <c r="J5" s="25">
        <f>SUM(Reitoria!J6,ESAG!J6,CEART!J6,CEFID!J6,FAED!J6,CEAD!J6,CCT!J6,CEPLAN!J6,CAV!J6,CEO!J6,CEAVI!J6,CESFI!J6,CERES!J6)</f>
        <v>15860</v>
      </c>
      <c r="K5" s="26">
        <f>SUM((Reitoria!J6-Reitoria!K6),(ESAG!J6-ESAG!K6),(CEART!J6-CEART!K6),(CEFID!J6-CEFID!K6),(FAED!J6-FAED!K6),(CEAD!J6-CEAD!K6),(CCT!J6-CCT!K6),(CEPLAN!J6-CEPLAN!K6),(CAV!J6-CAV!K6),(CEO!J6-CEO!K6),(CEAVI!J6-CEAVI!K6),(CESFI!J6-CESFI!K6),(CERES!J6-CERES!K6))</f>
        <v>10758</v>
      </c>
      <c r="L5" s="28">
        <f t="shared" si="0"/>
        <v>5102</v>
      </c>
      <c r="M5" s="32">
        <f t="shared" si="1"/>
        <v>147498</v>
      </c>
      <c r="N5" s="32">
        <f t="shared" ref="N5:N51" si="2">I5*K5</f>
        <v>100049.40000000001</v>
      </c>
    </row>
    <row r="6" spans="1:14" ht="240" x14ac:dyDescent="0.25">
      <c r="A6" s="69" t="s">
        <v>274</v>
      </c>
      <c r="B6" s="87">
        <v>4</v>
      </c>
      <c r="C6" s="87">
        <v>4</v>
      </c>
      <c r="D6" s="83" t="s">
        <v>297</v>
      </c>
      <c r="E6" s="84" t="s">
        <v>141</v>
      </c>
      <c r="F6" s="85" t="s">
        <v>39</v>
      </c>
      <c r="G6" s="85" t="s">
        <v>69</v>
      </c>
      <c r="H6" s="85" t="s">
        <v>50</v>
      </c>
      <c r="I6" s="86">
        <v>1.81</v>
      </c>
      <c r="J6" s="25">
        <f>SUM(Reitoria!J7,ESAG!J7,CEART!J7,CEFID!J7,FAED!J7,CEAD!J7,CCT!J7,CEPLAN!J7,CAV!J7,CEO!J7,CEAVI!J7,CESFI!J7,CERES!J7)</f>
        <v>10370</v>
      </c>
      <c r="K6" s="26">
        <f>SUM((Reitoria!J7-Reitoria!K7),(ESAG!J7-ESAG!K7),(CEART!J7-CEART!K7),(CEFID!J7-CEFID!K7),(FAED!J7-FAED!K7),(CEAD!J7-CEAD!K7),(CCT!J7-CCT!K7),(CEPLAN!J7-CEPLAN!K7),(CAV!J7-CAV!K7),(CEO!J7-CEO!K7),(CEAVI!J7-CEAVI!K7),(CESFI!J7-CESFI!K7),(CERES!J7-CERES!K7))</f>
        <v>8442</v>
      </c>
      <c r="L6" s="28">
        <f t="shared" si="0"/>
        <v>1928</v>
      </c>
      <c r="M6" s="32">
        <f t="shared" si="1"/>
        <v>18769.7</v>
      </c>
      <c r="N6" s="32">
        <f t="shared" si="2"/>
        <v>15280.02</v>
      </c>
    </row>
    <row r="7" spans="1:14" ht="330" x14ac:dyDescent="0.25">
      <c r="A7" s="152" t="s">
        <v>275</v>
      </c>
      <c r="B7" s="148">
        <v>5</v>
      </c>
      <c r="C7" s="88">
        <v>5</v>
      </c>
      <c r="D7" s="89" t="s">
        <v>298</v>
      </c>
      <c r="E7" s="90" t="s">
        <v>142</v>
      </c>
      <c r="F7" s="20" t="s">
        <v>61</v>
      </c>
      <c r="G7" s="20" t="s">
        <v>43</v>
      </c>
      <c r="H7" s="20" t="s">
        <v>70</v>
      </c>
      <c r="I7" s="91">
        <v>4.13</v>
      </c>
      <c r="J7" s="25">
        <f>SUM(Reitoria!J8,ESAG!J8,CEART!J8,CEFID!J8,FAED!J8,CEAD!J8,CCT!J8,CEPLAN!J8,CAV!J8,CEO!J8,CEAVI!J8,CESFI!J8,CERES!J8)</f>
        <v>6880</v>
      </c>
      <c r="K7" s="26">
        <f>SUM((Reitoria!J8-Reitoria!K8),(ESAG!J8-ESAG!K8),(CEART!J8-CEART!K8),(CEFID!J8-CEFID!K8),(FAED!J8-FAED!K8),(CEAD!J8-CEAD!K8),(CCT!J8-CCT!K8),(CEPLAN!J8-CEPLAN!K8),(CAV!J8-CAV!K8),(CEO!J8-CEO!K8),(CEAVI!J8-CEAVI!K8),(CESFI!J8-CESFI!K8),(CERES!J8-CERES!K8))</f>
        <v>5618</v>
      </c>
      <c r="L7" s="28">
        <f t="shared" si="0"/>
        <v>1262</v>
      </c>
      <c r="M7" s="32">
        <f t="shared" si="1"/>
        <v>28414.399999999998</v>
      </c>
      <c r="N7" s="32">
        <f t="shared" si="2"/>
        <v>23202.34</v>
      </c>
    </row>
    <row r="8" spans="1:14" ht="345" x14ac:dyDescent="0.25">
      <c r="A8" s="152"/>
      <c r="B8" s="150"/>
      <c r="C8" s="92">
        <v>6</v>
      </c>
      <c r="D8" s="89" t="s">
        <v>299</v>
      </c>
      <c r="E8" s="90" t="s">
        <v>143</v>
      </c>
      <c r="F8" s="20" t="s">
        <v>60</v>
      </c>
      <c r="G8" s="20" t="s">
        <v>43</v>
      </c>
      <c r="H8" s="20" t="s">
        <v>70</v>
      </c>
      <c r="I8" s="91">
        <v>3.7</v>
      </c>
      <c r="J8" s="25">
        <f>SUM(Reitoria!J9,ESAG!J9,CEART!J9,CEFID!J9,FAED!J9,CEAD!J9,CCT!J9,CEPLAN!J9,CAV!J9,CEO!J9,CEAVI!J9,CESFI!J9,CERES!J9)</f>
        <v>2323</v>
      </c>
      <c r="K8" s="26">
        <f>SUM((Reitoria!J9-Reitoria!K9),(ESAG!J9-ESAG!K9),(CEART!J9-CEART!K9),(CEFID!J9-CEFID!K9),(FAED!J9-FAED!K9),(CEAD!J9-CEAD!K9),(CCT!J9-CCT!K9),(CEPLAN!J9-CEPLAN!K9),(CAV!J9-CAV!K9),(CEO!J9-CEO!K9),(CEAVI!J9-CEAVI!K9),(CESFI!J9-CESFI!K9),(CERES!J9-CERES!K9))</f>
        <v>1458</v>
      </c>
      <c r="L8" s="28">
        <f t="shared" si="0"/>
        <v>865</v>
      </c>
      <c r="M8" s="32">
        <f t="shared" si="1"/>
        <v>8595.1</v>
      </c>
      <c r="N8" s="32">
        <f t="shared" si="2"/>
        <v>5394.6</v>
      </c>
    </row>
    <row r="9" spans="1:14" ht="285" x14ac:dyDescent="0.25">
      <c r="A9" s="69" t="s">
        <v>275</v>
      </c>
      <c r="B9" s="87">
        <v>6</v>
      </c>
      <c r="C9" s="87">
        <v>7</v>
      </c>
      <c r="D9" s="93" t="s">
        <v>300</v>
      </c>
      <c r="E9" s="84" t="s">
        <v>144</v>
      </c>
      <c r="F9" s="85" t="s">
        <v>30</v>
      </c>
      <c r="G9" s="85" t="s">
        <v>43</v>
      </c>
      <c r="H9" s="85" t="s">
        <v>50</v>
      </c>
      <c r="I9" s="86">
        <v>1.98</v>
      </c>
      <c r="J9" s="25">
        <f>SUM(Reitoria!J10,ESAG!J10,CEART!J10,CEFID!J10,FAED!J10,CEAD!J10,CCT!J10,CEPLAN!J10,CAV!J10,CEO!J10,CEAVI!J10,CESFI!J10,CERES!J10)</f>
        <v>6376</v>
      </c>
      <c r="K9" s="26">
        <f>SUM((Reitoria!J10-Reitoria!K10),(ESAG!J10-ESAG!K10),(CEART!J10-CEART!K10),(CEFID!J10-CEFID!K10),(FAED!J10-FAED!K10),(CEAD!J10-CEAD!K10),(CCT!J10-CCT!K10),(CEPLAN!J10-CEPLAN!K10),(CAV!J10-CAV!K10),(CEO!J10-CEO!K10),(CEAVI!J10-CEAVI!K10),(CESFI!J10-CESFI!K10),(CERES!J10-CERES!K10))</f>
        <v>4534</v>
      </c>
      <c r="L9" s="28">
        <f t="shared" si="0"/>
        <v>1842</v>
      </c>
      <c r="M9" s="32">
        <f t="shared" si="1"/>
        <v>12624.48</v>
      </c>
      <c r="N9" s="32">
        <f t="shared" si="2"/>
        <v>8977.32</v>
      </c>
    </row>
    <row r="10" spans="1:14" ht="120" x14ac:dyDescent="0.25">
      <c r="A10" s="152" t="s">
        <v>276</v>
      </c>
      <c r="B10" s="148">
        <v>7</v>
      </c>
      <c r="C10" s="92">
        <v>8</v>
      </c>
      <c r="D10" s="89" t="s">
        <v>301</v>
      </c>
      <c r="E10" s="90" t="s">
        <v>145</v>
      </c>
      <c r="F10" s="94" t="s">
        <v>62</v>
      </c>
      <c r="G10" s="94" t="s">
        <v>71</v>
      </c>
      <c r="H10" s="94" t="s">
        <v>50</v>
      </c>
      <c r="I10" s="91">
        <v>36.5</v>
      </c>
      <c r="J10" s="25">
        <f>SUM(Reitoria!J11,ESAG!J11,CEART!J11,CEFID!J11,FAED!J11,CEAD!J11,CCT!J11,CEPLAN!J11,CAV!J11,CEO!J11,CEAVI!J11,CESFI!J11,CERES!J11)</f>
        <v>640</v>
      </c>
      <c r="K10" s="26">
        <f>SUM((Reitoria!J11-Reitoria!K11),(ESAG!J11-ESAG!K11),(CEART!J11-CEART!K11),(CEFID!J11-CEFID!K11),(FAED!J11-FAED!K11),(CEAD!J11-CEAD!K11),(CCT!J11-CCT!K11),(CEPLAN!J11-CEPLAN!K11),(CAV!J11-CAV!K11),(CEO!J11-CEO!K11),(CEAVI!J11-CEAVI!K11),(CESFI!J11-CESFI!K11),(CERES!J11-CERES!K11))</f>
        <v>130</v>
      </c>
      <c r="L10" s="28">
        <f t="shared" si="0"/>
        <v>510</v>
      </c>
      <c r="M10" s="32">
        <f t="shared" si="1"/>
        <v>23360</v>
      </c>
      <c r="N10" s="32">
        <f t="shared" si="2"/>
        <v>4745</v>
      </c>
    </row>
    <row r="11" spans="1:14" ht="105" x14ac:dyDescent="0.25">
      <c r="A11" s="152"/>
      <c r="B11" s="149"/>
      <c r="C11" s="92">
        <v>9</v>
      </c>
      <c r="D11" s="89" t="s">
        <v>302</v>
      </c>
      <c r="E11" s="90" t="s">
        <v>146</v>
      </c>
      <c r="F11" s="94" t="s">
        <v>62</v>
      </c>
      <c r="G11" s="94" t="s">
        <v>71</v>
      </c>
      <c r="H11" s="94" t="s">
        <v>50</v>
      </c>
      <c r="I11" s="91">
        <v>45.1</v>
      </c>
      <c r="J11" s="25">
        <f>SUM(Reitoria!J12,ESAG!J12,CEART!J12,CEFID!J12,FAED!J12,CEAD!J12,CCT!J12,CEPLAN!J12,CAV!J12,CEO!J12,CEAVI!J12,CESFI!J12,CERES!J12)</f>
        <v>103</v>
      </c>
      <c r="K11" s="26">
        <f>SUM((Reitoria!J12-Reitoria!K12),(ESAG!J12-ESAG!K12),(CEART!J12-CEART!K12),(CEFID!J12-CEFID!K12),(FAED!J12-FAED!K12),(CEAD!J12-CEAD!K12),(CCT!J12-CCT!K12),(CEPLAN!J12-CEPLAN!K12),(CAV!J12-CAV!K12),(CEO!J12-CEO!K12),(CEAVI!J12-CEAVI!K12),(CESFI!J12-CESFI!K12),(CERES!J12-CERES!K12))</f>
        <v>77</v>
      </c>
      <c r="L11" s="28">
        <f t="shared" si="0"/>
        <v>26</v>
      </c>
      <c r="M11" s="32">
        <f t="shared" si="1"/>
        <v>4645.3</v>
      </c>
      <c r="N11" s="32">
        <f t="shared" si="2"/>
        <v>3472.7000000000003</v>
      </c>
    </row>
    <row r="12" spans="1:14" ht="105" x14ac:dyDescent="0.25">
      <c r="A12" s="152"/>
      <c r="B12" s="149"/>
      <c r="C12" s="88">
        <v>10</v>
      </c>
      <c r="D12" s="95" t="s">
        <v>303</v>
      </c>
      <c r="E12" s="90" t="s">
        <v>147</v>
      </c>
      <c r="F12" s="96" t="s">
        <v>60</v>
      </c>
      <c r="G12" s="94" t="s">
        <v>71</v>
      </c>
      <c r="H12" s="94" t="s">
        <v>50</v>
      </c>
      <c r="I12" s="91">
        <v>40.299999999999997</v>
      </c>
      <c r="J12" s="25">
        <f>SUM(Reitoria!J13,ESAG!J13,CEART!J13,CEFID!J13,FAED!J13,CEAD!J13,CCT!J13,CEPLAN!J13,CAV!J13,CEO!J13,CEAVI!J13,CESFI!J13,CERES!J13)</f>
        <v>10</v>
      </c>
      <c r="K12" s="26">
        <f>SUM((Reitoria!J13-Reitoria!K13),(ESAG!J13-ESAG!K13),(CEART!J13-CEART!K13),(CEFID!J13-CEFID!K13),(FAED!J13-FAED!K13),(CEAD!J13-CEAD!K13),(CCT!J13-CCT!K13),(CEPLAN!J13-CEPLAN!K13),(CAV!J13-CAV!K13),(CEO!J13-CEO!K13),(CEAVI!J13-CEAVI!K13),(CESFI!J13-CESFI!K13),(CERES!J13-CERES!K13))</f>
        <v>0</v>
      </c>
      <c r="L12" s="28">
        <f t="shared" si="0"/>
        <v>10</v>
      </c>
      <c r="M12" s="32">
        <f t="shared" si="1"/>
        <v>403</v>
      </c>
      <c r="N12" s="32">
        <f t="shared" si="2"/>
        <v>0</v>
      </c>
    </row>
    <row r="13" spans="1:14" ht="75" x14ac:dyDescent="0.25">
      <c r="A13" s="152"/>
      <c r="B13" s="150"/>
      <c r="C13" s="92">
        <v>11</v>
      </c>
      <c r="D13" s="89" t="s">
        <v>304</v>
      </c>
      <c r="E13" s="90" t="s">
        <v>148</v>
      </c>
      <c r="F13" s="94" t="s">
        <v>60</v>
      </c>
      <c r="G13" s="94" t="s">
        <v>72</v>
      </c>
      <c r="H13" s="94" t="s">
        <v>70</v>
      </c>
      <c r="I13" s="91">
        <v>12.5</v>
      </c>
      <c r="J13" s="25">
        <f>SUM(Reitoria!J14,ESAG!J14,CEART!J14,CEFID!J14,FAED!J14,CEAD!J14,CCT!J14,CEPLAN!J14,CAV!J14,CEO!J14,CEAVI!J14,CESFI!J14,CERES!J14)</f>
        <v>720</v>
      </c>
      <c r="K13" s="26">
        <f>SUM((Reitoria!J14-Reitoria!K14),(ESAG!J14-ESAG!K14),(CEART!J14-CEART!K14),(CEFID!J14-CEFID!K14),(FAED!J14-FAED!K14),(CEAD!J14-CEAD!K14),(CCT!J14-CCT!K14),(CEPLAN!J14-CEPLAN!K14),(CAV!J14-CAV!K14),(CEO!J14-CEO!K14),(CEAVI!J14-CEAVI!K14),(CESFI!J14-CESFI!K14),(CERES!J14-CERES!K14))</f>
        <v>185</v>
      </c>
      <c r="L13" s="28">
        <f t="shared" si="0"/>
        <v>535</v>
      </c>
      <c r="M13" s="32">
        <f t="shared" si="1"/>
        <v>9000</v>
      </c>
      <c r="N13" s="32">
        <f t="shared" si="2"/>
        <v>2312.5</v>
      </c>
    </row>
    <row r="14" spans="1:14" ht="75" x14ac:dyDescent="0.25">
      <c r="A14" s="153" t="s">
        <v>276</v>
      </c>
      <c r="B14" s="145">
        <v>8</v>
      </c>
      <c r="C14" s="87">
        <v>12</v>
      </c>
      <c r="D14" s="83" t="s">
        <v>305</v>
      </c>
      <c r="E14" s="84" t="s">
        <v>149</v>
      </c>
      <c r="F14" s="97" t="s">
        <v>60</v>
      </c>
      <c r="G14" s="97" t="s">
        <v>73</v>
      </c>
      <c r="H14" s="97" t="s">
        <v>50</v>
      </c>
      <c r="I14" s="86">
        <v>12.5</v>
      </c>
      <c r="J14" s="25">
        <f>SUM(Reitoria!J15,ESAG!J15,CEART!J15,CEFID!J15,FAED!J15,CEAD!J15,CCT!J15,CEPLAN!J15,CAV!J15,CEO!J15,CEAVI!J15,CESFI!J15,CERES!J15)</f>
        <v>50</v>
      </c>
      <c r="K14" s="26">
        <f>SUM((Reitoria!J15-Reitoria!K15),(ESAG!J15-ESAG!K15),(CEART!J15-CEART!K15),(CEFID!J15-CEFID!K15),(FAED!J15-FAED!K15),(CEAD!J15-CEAD!K15),(CCT!J15-CCT!K15),(CEPLAN!J15-CEPLAN!K15),(CAV!J15-CAV!K15),(CEO!J15-CEO!K15),(CEAVI!J15-CEAVI!K15),(CESFI!J15-CESFI!K15),(CERES!J15-CERES!K15))</f>
        <v>0</v>
      </c>
      <c r="L14" s="28">
        <f t="shared" si="0"/>
        <v>50</v>
      </c>
      <c r="M14" s="32">
        <f t="shared" si="1"/>
        <v>625</v>
      </c>
      <c r="N14" s="32">
        <f t="shared" si="2"/>
        <v>0</v>
      </c>
    </row>
    <row r="15" spans="1:14" ht="90" x14ac:dyDescent="0.25">
      <c r="A15" s="153"/>
      <c r="B15" s="146"/>
      <c r="C15" s="82">
        <v>13</v>
      </c>
      <c r="D15" s="83" t="s">
        <v>306</v>
      </c>
      <c r="E15" s="84" t="s">
        <v>150</v>
      </c>
      <c r="F15" s="97" t="s">
        <v>38</v>
      </c>
      <c r="G15" s="97" t="s">
        <v>42</v>
      </c>
      <c r="H15" s="97" t="s">
        <v>50</v>
      </c>
      <c r="I15" s="86">
        <v>13.59</v>
      </c>
      <c r="J15" s="25">
        <f>SUM(Reitoria!J16,ESAG!J16,CEART!J16,CEFID!J16,FAED!J16,CEAD!J16,CCT!J16,CEPLAN!J16,CAV!J16,CEO!J16,CEAVI!J16,CESFI!J16,CERES!J16)</f>
        <v>400</v>
      </c>
      <c r="K15" s="26">
        <f>SUM((Reitoria!J16-Reitoria!K16),(ESAG!J16-ESAG!K16),(CEART!J16-CEART!K16),(CEFID!J16-CEFID!K16),(FAED!J16-FAED!K16),(CEAD!J16-CEAD!K16),(CCT!J16-CCT!K16),(CEPLAN!J16-CEPLAN!K16),(CAV!J16-CAV!K16),(CEO!J16-CEO!K16),(CEAVI!J16-CEAVI!K16),(CESFI!J16-CESFI!K16),(CERES!J16-CERES!K16))</f>
        <v>135</v>
      </c>
      <c r="L15" s="28">
        <f t="shared" si="0"/>
        <v>265</v>
      </c>
      <c r="M15" s="32">
        <f t="shared" si="1"/>
        <v>5436</v>
      </c>
      <c r="N15" s="32">
        <f t="shared" si="2"/>
        <v>1834.65</v>
      </c>
    </row>
    <row r="16" spans="1:14" ht="60" x14ac:dyDescent="0.25">
      <c r="A16" s="153"/>
      <c r="B16" s="146"/>
      <c r="C16" s="82">
        <v>14</v>
      </c>
      <c r="D16" s="83" t="s">
        <v>307</v>
      </c>
      <c r="E16" s="84" t="s">
        <v>151</v>
      </c>
      <c r="F16" s="97" t="s">
        <v>62</v>
      </c>
      <c r="G16" s="97" t="s">
        <v>74</v>
      </c>
      <c r="H16" s="97" t="s">
        <v>70</v>
      </c>
      <c r="I16" s="86">
        <v>28.07</v>
      </c>
      <c r="J16" s="25">
        <f>SUM(Reitoria!J17,ESAG!J17,CEART!J17,CEFID!J17,FAED!J17,CEAD!J17,CCT!J17,CEPLAN!J17,CAV!J17,CEO!J17,CEAVI!J17,CESFI!J17,CERES!J17)</f>
        <v>86</v>
      </c>
      <c r="K16" s="26">
        <f>SUM((Reitoria!J17-Reitoria!K17),(ESAG!J17-ESAG!K17),(CEART!J17-CEART!K17),(CEFID!J17-CEFID!K17),(FAED!J17-FAED!K17),(CEAD!J17-CEAD!K17),(CCT!J17-CCT!K17),(CEPLAN!J17-CEPLAN!K17),(CAV!J17-CAV!K17),(CEO!J17-CEO!K17),(CEAVI!J17-CEAVI!K17),(CESFI!J17-CESFI!K17),(CERES!J17-CERES!K17))</f>
        <v>38</v>
      </c>
      <c r="L16" s="28">
        <f t="shared" si="0"/>
        <v>48</v>
      </c>
      <c r="M16" s="32">
        <f t="shared" si="1"/>
        <v>2414.02</v>
      </c>
      <c r="N16" s="32">
        <f t="shared" si="2"/>
        <v>1066.6600000000001</v>
      </c>
    </row>
    <row r="17" spans="1:14" ht="195" x14ac:dyDescent="0.25">
      <c r="A17" s="153"/>
      <c r="B17" s="146"/>
      <c r="C17" s="82">
        <v>15</v>
      </c>
      <c r="D17" s="83" t="s">
        <v>308</v>
      </c>
      <c r="E17" s="84" t="s">
        <v>152</v>
      </c>
      <c r="F17" s="85" t="s">
        <v>60</v>
      </c>
      <c r="G17" s="85" t="s">
        <v>75</v>
      </c>
      <c r="H17" s="85" t="s">
        <v>50</v>
      </c>
      <c r="I17" s="86">
        <v>10.5</v>
      </c>
      <c r="J17" s="25">
        <f>SUM(Reitoria!J18,ESAG!J18,CEART!J18,CEFID!J18,FAED!J18,CEAD!J18,CCT!J18,CEPLAN!J18,CAV!J18,CEO!J18,CEAVI!J18,CESFI!J18,CERES!J18)</f>
        <v>25</v>
      </c>
      <c r="K17" s="26">
        <f>SUM((Reitoria!J18-Reitoria!K18),(ESAG!J18-ESAG!K18),(CEART!J18-CEART!K18),(CEFID!J18-CEFID!K18),(FAED!J18-FAED!K18),(CEAD!J18-CEAD!K18),(CCT!J18-CCT!K18),(CEPLAN!J18-CEPLAN!K18),(CAV!J18-CAV!K18),(CEO!J18-CEO!K18),(CEAVI!J18-CEAVI!K18),(CESFI!J18-CESFI!K18),(CERES!J18-CERES!K18))</f>
        <v>0</v>
      </c>
      <c r="L17" s="28">
        <f t="shared" si="0"/>
        <v>25</v>
      </c>
      <c r="M17" s="32">
        <f t="shared" si="1"/>
        <v>262.5</v>
      </c>
      <c r="N17" s="32">
        <f t="shared" si="2"/>
        <v>0</v>
      </c>
    </row>
    <row r="18" spans="1:14" ht="135" x14ac:dyDescent="0.25">
      <c r="A18" s="153"/>
      <c r="B18" s="147"/>
      <c r="C18" s="87">
        <v>16</v>
      </c>
      <c r="D18" s="83" t="s">
        <v>309</v>
      </c>
      <c r="E18" s="84" t="s">
        <v>153</v>
      </c>
      <c r="F18" s="97" t="s">
        <v>60</v>
      </c>
      <c r="G18" s="97" t="s">
        <v>76</v>
      </c>
      <c r="H18" s="97" t="s">
        <v>50</v>
      </c>
      <c r="I18" s="86">
        <v>47.3</v>
      </c>
      <c r="J18" s="25">
        <f>SUM(Reitoria!J19,ESAG!J19,CEART!J19,CEFID!J19,FAED!J19,CEAD!J19,CCT!J19,CEPLAN!J19,CAV!J19,CEO!J19,CEAVI!J19,CESFI!J19,CERES!J19)</f>
        <v>136</v>
      </c>
      <c r="K18" s="26">
        <f>SUM((Reitoria!J19-Reitoria!K19),(ESAG!J19-ESAG!K19),(CEART!J19-CEART!K19),(CEFID!J19-CEFID!K19),(FAED!J19-FAED!K19),(CEAD!J19-CEAD!K19),(CCT!J19-CCT!K19),(CEPLAN!J19-CEPLAN!K19),(CAV!J19-CAV!K19),(CEO!J19-CEO!K19),(CEAVI!J19-CEAVI!K19),(CESFI!J19-CESFI!K19),(CERES!J19-CERES!K19))</f>
        <v>68</v>
      </c>
      <c r="L18" s="28">
        <f t="shared" si="0"/>
        <v>68</v>
      </c>
      <c r="M18" s="32">
        <f t="shared" si="1"/>
        <v>6432.7999999999993</v>
      </c>
      <c r="N18" s="32">
        <f t="shared" si="2"/>
        <v>3216.3999999999996</v>
      </c>
    </row>
    <row r="19" spans="1:14" ht="195" x14ac:dyDescent="0.25">
      <c r="A19" s="157" t="s">
        <v>272</v>
      </c>
      <c r="B19" s="148">
        <v>9</v>
      </c>
      <c r="C19" s="92">
        <v>17</v>
      </c>
      <c r="D19" s="89" t="s">
        <v>420</v>
      </c>
      <c r="E19" s="90" t="s">
        <v>154</v>
      </c>
      <c r="F19" s="20" t="s">
        <v>40</v>
      </c>
      <c r="G19" s="20" t="s">
        <v>77</v>
      </c>
      <c r="H19" s="20" t="s">
        <v>51</v>
      </c>
      <c r="I19" s="91">
        <v>2.66</v>
      </c>
      <c r="J19" s="25">
        <f>SUM(Reitoria!J20,ESAG!J20,CEART!J20,CEFID!J20,FAED!J20,CEAD!J20,CCT!J20,CEPLAN!J20,CAV!J20,CEO!J20,CEAVI!J20,CESFI!J20,CERES!J20)</f>
        <v>14019</v>
      </c>
      <c r="K19" s="26">
        <f>SUM((Reitoria!J20-Reitoria!K20),(ESAG!J20-ESAG!K20),(CEART!J20-CEART!K20),(CEFID!J20-CEFID!K20),(FAED!J20-FAED!K20),(CEAD!J20-CEAD!K20),(CCT!J20-CCT!K20),(CEPLAN!J20-CEPLAN!K20),(CAV!J20-CAV!K20),(CEO!J20-CEO!K20),(CEAVI!J20-CEAVI!K20),(CESFI!J20-CESFI!K20),(CERES!J20-CERES!K20))</f>
        <v>7555</v>
      </c>
      <c r="L19" s="28">
        <f t="shared" si="0"/>
        <v>6464</v>
      </c>
      <c r="M19" s="32">
        <f t="shared" si="1"/>
        <v>37290.54</v>
      </c>
      <c r="N19" s="32">
        <f t="shared" si="2"/>
        <v>20096.3</v>
      </c>
    </row>
    <row r="20" spans="1:14" ht="195" x14ac:dyDescent="0.25">
      <c r="A20" s="157"/>
      <c r="B20" s="150"/>
      <c r="C20" s="88">
        <v>18</v>
      </c>
      <c r="D20" s="89" t="s">
        <v>421</v>
      </c>
      <c r="E20" s="90" t="s">
        <v>155</v>
      </c>
      <c r="F20" s="20" t="s">
        <v>40</v>
      </c>
      <c r="G20" s="20" t="s">
        <v>78</v>
      </c>
      <c r="H20" s="20" t="s">
        <v>51</v>
      </c>
      <c r="I20" s="91">
        <v>0.9</v>
      </c>
      <c r="J20" s="25">
        <f>SUM(Reitoria!J21,ESAG!J21,CEART!J21,CEFID!J21,FAED!J21,CEAD!J21,CCT!J21,CEPLAN!J21,CAV!J21,CEO!J21,CEAVI!J21,CESFI!J21,CERES!J21)</f>
        <v>1400</v>
      </c>
      <c r="K20" s="26">
        <f>SUM((Reitoria!J21-Reitoria!K21),(ESAG!J21-ESAG!K21),(CEART!J21-CEART!K21),(CEFID!J21-CEFID!K21),(FAED!J21-FAED!K21),(CEAD!J21-CEAD!K21),(CCT!J21-CCT!K21),(CEPLAN!J21-CEPLAN!K21),(CAV!J21-CAV!K21),(CEO!J21-CEO!K21),(CEAVI!J21-CEAVI!K21),(CESFI!J21-CESFI!K21),(CERES!J21-CERES!K21))</f>
        <v>700</v>
      </c>
      <c r="L20" s="28">
        <f t="shared" si="0"/>
        <v>700</v>
      </c>
      <c r="M20" s="32">
        <f t="shared" si="1"/>
        <v>1260</v>
      </c>
      <c r="N20" s="32">
        <f t="shared" si="2"/>
        <v>630</v>
      </c>
    </row>
    <row r="21" spans="1:14" ht="105" x14ac:dyDescent="0.25">
      <c r="A21" s="153" t="s">
        <v>274</v>
      </c>
      <c r="B21" s="145">
        <v>10</v>
      </c>
      <c r="C21" s="87">
        <v>19</v>
      </c>
      <c r="D21" s="83" t="s">
        <v>310</v>
      </c>
      <c r="E21" s="84" t="s">
        <v>156</v>
      </c>
      <c r="F21" s="85" t="s">
        <v>62</v>
      </c>
      <c r="G21" s="85" t="s">
        <v>69</v>
      </c>
      <c r="H21" s="85" t="s">
        <v>50</v>
      </c>
      <c r="I21" s="86">
        <v>10.09</v>
      </c>
      <c r="J21" s="25">
        <f>SUM(Reitoria!J22,ESAG!J22,CEART!J22,CEFID!J22,FAED!J22,CEAD!J22,CCT!J22,CEPLAN!J22,CAV!J22,CEO!J22,CEAVI!J22,CESFI!J22,CERES!J22)</f>
        <v>308</v>
      </c>
      <c r="K21" s="26">
        <f>SUM((Reitoria!J22-Reitoria!K22),(ESAG!J22-ESAG!K22),(CEART!J22-CEART!K22),(CEFID!J22-CEFID!K22),(FAED!J22-FAED!K22),(CEAD!J22-CEAD!K22),(CCT!J22-CCT!K22),(CEPLAN!J22-CEPLAN!K22),(CAV!J22-CAV!K22),(CEO!J22-CEO!K22),(CEAVI!J22-CEAVI!K22),(CESFI!J22-CESFI!K22),(CERES!J22-CERES!K22))</f>
        <v>230</v>
      </c>
      <c r="L21" s="28">
        <f t="shared" si="0"/>
        <v>78</v>
      </c>
      <c r="M21" s="32">
        <f t="shared" si="1"/>
        <v>3107.72</v>
      </c>
      <c r="N21" s="32">
        <f t="shared" si="2"/>
        <v>2320.6999999999998</v>
      </c>
    </row>
    <row r="22" spans="1:14" ht="195" x14ac:dyDescent="0.25">
      <c r="A22" s="153"/>
      <c r="B22" s="147"/>
      <c r="C22" s="87">
        <v>20</v>
      </c>
      <c r="D22" s="83" t="s">
        <v>311</v>
      </c>
      <c r="E22" s="84" t="s">
        <v>157</v>
      </c>
      <c r="F22" s="85" t="s">
        <v>60</v>
      </c>
      <c r="G22" s="85" t="s">
        <v>79</v>
      </c>
      <c r="H22" s="85" t="s">
        <v>50</v>
      </c>
      <c r="I22" s="86">
        <v>3.5</v>
      </c>
      <c r="J22" s="25">
        <f>SUM(Reitoria!J23,ESAG!J23,CEART!J23,CEFID!J23,FAED!J23,CEAD!J23,CCT!J23,CEPLAN!J23,CAV!J23,CEO!J23,CEAVI!J23,CESFI!J23,CERES!J23)</f>
        <v>9312</v>
      </c>
      <c r="K22" s="26">
        <f>SUM((Reitoria!J23-Reitoria!K23),(ESAG!J23-ESAG!K23),(CEART!J23-CEART!K23),(CEFID!J23-CEFID!K23),(FAED!J23-FAED!K23),(CEAD!J23-CEAD!K23),(CCT!J23-CCT!K23),(CEPLAN!J23-CEPLAN!K23),(CAV!J23-CAV!K23),(CEO!J23-CEO!K23),(CEAVI!J23-CEAVI!K23),(CESFI!J23-CESFI!K23),(CERES!J23-CERES!K23))</f>
        <v>5778</v>
      </c>
      <c r="L22" s="28">
        <f t="shared" si="0"/>
        <v>3534</v>
      </c>
      <c r="M22" s="32">
        <f t="shared" si="1"/>
        <v>32592</v>
      </c>
      <c r="N22" s="32">
        <f t="shared" si="2"/>
        <v>20223</v>
      </c>
    </row>
    <row r="23" spans="1:14" ht="90" x14ac:dyDescent="0.25">
      <c r="A23" s="152" t="s">
        <v>276</v>
      </c>
      <c r="B23" s="148">
        <v>11</v>
      </c>
      <c r="C23" s="92">
        <v>21</v>
      </c>
      <c r="D23" s="89" t="s">
        <v>312</v>
      </c>
      <c r="E23" s="90" t="s">
        <v>158</v>
      </c>
      <c r="F23" s="94" t="s">
        <v>63</v>
      </c>
      <c r="G23" s="94" t="s">
        <v>80</v>
      </c>
      <c r="H23" s="94" t="s">
        <v>50</v>
      </c>
      <c r="I23" s="91">
        <v>8.1300000000000008</v>
      </c>
      <c r="J23" s="25">
        <f>SUM(Reitoria!J24,ESAG!J24,CEART!J24,CEFID!J24,FAED!J24,CEAD!J24,CCT!J24,CEPLAN!J24,CAV!J24,CEO!J24,CEAVI!J24,CESFI!J24,CERES!J24)</f>
        <v>1174</v>
      </c>
      <c r="K23" s="26">
        <f>SUM((Reitoria!J24-Reitoria!K24),(ESAG!J24-ESAG!K24),(CEART!J24-CEART!K24),(CEFID!J24-CEFID!K24),(FAED!J24-FAED!K24),(CEAD!J24-CEAD!K24),(CCT!J24-CCT!K24),(CEPLAN!J24-CEPLAN!K24),(CAV!J24-CAV!K24),(CEO!J24-CEO!K24),(CEAVI!J24-CEAVI!K24),(CESFI!J24-CESFI!K24),(CERES!J24-CERES!K24))</f>
        <v>420</v>
      </c>
      <c r="L23" s="28">
        <f t="shared" si="0"/>
        <v>754</v>
      </c>
      <c r="M23" s="32">
        <f t="shared" si="1"/>
        <v>9544.6200000000008</v>
      </c>
      <c r="N23" s="32">
        <f t="shared" si="2"/>
        <v>3414.6000000000004</v>
      </c>
    </row>
    <row r="24" spans="1:14" ht="270" x14ac:dyDescent="0.25">
      <c r="A24" s="152"/>
      <c r="B24" s="149"/>
      <c r="C24" s="88">
        <v>22</v>
      </c>
      <c r="D24" s="89" t="s">
        <v>313</v>
      </c>
      <c r="E24" s="90" t="s">
        <v>159</v>
      </c>
      <c r="F24" s="20" t="s">
        <v>30</v>
      </c>
      <c r="G24" s="20" t="s">
        <v>81</v>
      </c>
      <c r="H24" s="20" t="s">
        <v>50</v>
      </c>
      <c r="I24" s="91">
        <v>1.0900000000000001</v>
      </c>
      <c r="J24" s="25">
        <f>SUM(Reitoria!J25,ESAG!J25,CEART!J25,CEFID!J25,FAED!J25,CEAD!J25,CCT!J25,CEPLAN!J25,CAV!J25,CEO!J25,CEAVI!J25,CESFI!J25,CERES!J25)</f>
        <v>3720</v>
      </c>
      <c r="K24" s="26">
        <f>SUM((Reitoria!J25-Reitoria!K25),(ESAG!J25-ESAG!K25),(CEART!J25-CEART!K25),(CEFID!J25-CEFID!K25),(FAED!J25-FAED!K25),(CEAD!J25-CEAD!K25),(CCT!J25-CCT!K25),(CEPLAN!J25-CEPLAN!K25),(CAV!J25-CAV!K25),(CEO!J25-CEO!K25),(CEAVI!J25-CEAVI!K25),(CESFI!J25-CESFI!K25),(CERES!J25-CERES!K25))</f>
        <v>2256</v>
      </c>
      <c r="L24" s="28">
        <f t="shared" si="0"/>
        <v>1464</v>
      </c>
      <c r="M24" s="32">
        <f t="shared" si="1"/>
        <v>4054.8</v>
      </c>
      <c r="N24" s="32">
        <f t="shared" si="2"/>
        <v>2459.04</v>
      </c>
    </row>
    <row r="25" spans="1:14" ht="75" x14ac:dyDescent="0.25">
      <c r="A25" s="69" t="s">
        <v>277</v>
      </c>
      <c r="B25" s="87">
        <v>12</v>
      </c>
      <c r="C25" s="87">
        <v>23</v>
      </c>
      <c r="D25" s="98" t="s">
        <v>314</v>
      </c>
      <c r="E25" s="84" t="s">
        <v>160</v>
      </c>
      <c r="F25" s="85" t="s">
        <v>30</v>
      </c>
      <c r="G25" s="85" t="s">
        <v>82</v>
      </c>
      <c r="H25" s="85" t="s">
        <v>50</v>
      </c>
      <c r="I25" s="86">
        <v>6.61</v>
      </c>
      <c r="J25" s="25">
        <f>SUM(Reitoria!J26,ESAG!J26,CEART!J26,CEFID!J26,FAED!J26,CEAD!J26,CCT!J26,CEPLAN!J26,CAV!J26,CEO!J26,CEAVI!J26,CESFI!J26,CERES!J26)</f>
        <v>3932</v>
      </c>
      <c r="K25" s="26">
        <f>SUM((Reitoria!J26-Reitoria!K26),(ESAG!J26-ESAG!K26),(CEART!J26-CEART!K26),(CEFID!J26-CEFID!K26),(FAED!J26-FAED!K26),(CEAD!J26-CEAD!K26),(CCT!J26-CCT!K26),(CEPLAN!J26-CEPLAN!K26),(CAV!J26-CAV!K26),(CEO!J26-CEO!K26),(CEAVI!J26-CEAVI!K26),(CESFI!J26-CESFI!K26),(CERES!J26-CERES!K26))</f>
        <v>705</v>
      </c>
      <c r="L25" s="28">
        <f t="shared" si="0"/>
        <v>3227</v>
      </c>
      <c r="M25" s="32">
        <f t="shared" si="1"/>
        <v>25990.52</v>
      </c>
      <c r="N25" s="32">
        <f t="shared" si="2"/>
        <v>4660.05</v>
      </c>
    </row>
    <row r="26" spans="1:14" ht="210" x14ac:dyDescent="0.25">
      <c r="A26" s="152" t="s">
        <v>276</v>
      </c>
      <c r="B26" s="148">
        <v>13</v>
      </c>
      <c r="C26" s="92">
        <v>24</v>
      </c>
      <c r="D26" s="89" t="s">
        <v>422</v>
      </c>
      <c r="E26" s="90" t="s">
        <v>161</v>
      </c>
      <c r="F26" s="20" t="s">
        <v>64</v>
      </c>
      <c r="G26" s="20" t="s">
        <v>83</v>
      </c>
      <c r="H26" s="20" t="s">
        <v>50</v>
      </c>
      <c r="I26" s="91">
        <v>2.79</v>
      </c>
      <c r="J26" s="25">
        <f>SUM(Reitoria!J27,ESAG!J27,CEART!J27,CEFID!J27,FAED!J27,CEAD!J27,CCT!J27,CEPLAN!J27,CAV!J27,CEO!J27,CEAVI!J27,CESFI!J27,CERES!J27)</f>
        <v>4042</v>
      </c>
      <c r="K26" s="26">
        <f>SUM((Reitoria!J27-Reitoria!K27),(ESAG!J27-ESAG!K27),(CEART!J27-CEART!K27),(CEFID!J27-CEFID!K27),(FAED!J27-FAED!K27),(CEAD!J27-CEAD!K27),(CCT!J27-CCT!K27),(CEPLAN!J27-CEPLAN!K27),(CAV!J27-CAV!K27),(CEO!J27-CEO!K27),(CEAVI!J27-CEAVI!K27),(CESFI!J27-CESFI!K27),(CERES!J27-CERES!K27))</f>
        <v>2590</v>
      </c>
      <c r="L26" s="28">
        <f t="shared" si="0"/>
        <v>1452</v>
      </c>
      <c r="M26" s="32">
        <f t="shared" si="1"/>
        <v>11277.18</v>
      </c>
      <c r="N26" s="32">
        <f t="shared" si="2"/>
        <v>7226.1</v>
      </c>
    </row>
    <row r="27" spans="1:14" ht="300" x14ac:dyDescent="0.25">
      <c r="A27" s="152"/>
      <c r="B27" s="150"/>
      <c r="C27" s="88">
        <v>25</v>
      </c>
      <c r="D27" s="89" t="s">
        <v>423</v>
      </c>
      <c r="E27" s="90" t="s">
        <v>162</v>
      </c>
      <c r="F27" s="20" t="s">
        <v>32</v>
      </c>
      <c r="G27" s="20" t="s">
        <v>69</v>
      </c>
      <c r="H27" s="20" t="s">
        <v>50</v>
      </c>
      <c r="I27" s="91">
        <v>1.44</v>
      </c>
      <c r="J27" s="25">
        <f>SUM(Reitoria!J28,ESAG!J28,CEART!J28,CEFID!J28,FAED!J28,CEAD!J28,CCT!J28,CEPLAN!J28,CAV!J28,CEO!J28,CEAVI!J28,CESFI!J28,CERES!J28)</f>
        <v>6219</v>
      </c>
      <c r="K27" s="26">
        <f>SUM((Reitoria!J28-Reitoria!K28),(ESAG!J28-ESAG!K28),(CEART!J28-CEART!K28),(CEFID!J28-CEFID!K28),(FAED!J28-FAED!K28),(CEAD!J28-CEAD!K28),(CCT!J28-CCT!K28),(CEPLAN!J28-CEPLAN!K28),(CAV!J28-CAV!K28),(CEO!J28-CEO!K28),(CEAVI!J28-CEAVI!K28),(CESFI!J28-CESFI!K28),(CERES!J28-CERES!K28))</f>
        <v>5299</v>
      </c>
      <c r="L27" s="28">
        <f t="shared" si="0"/>
        <v>920</v>
      </c>
      <c r="M27" s="32">
        <f t="shared" si="1"/>
        <v>8955.3599999999988</v>
      </c>
      <c r="N27" s="32">
        <f t="shared" si="2"/>
        <v>7630.5599999999995</v>
      </c>
    </row>
    <row r="28" spans="1:14" ht="45" x14ac:dyDescent="0.25">
      <c r="A28" s="153" t="s">
        <v>278</v>
      </c>
      <c r="B28" s="145">
        <v>14</v>
      </c>
      <c r="C28" s="87">
        <v>26</v>
      </c>
      <c r="D28" s="98" t="s">
        <v>315</v>
      </c>
      <c r="E28" s="84" t="s">
        <v>163</v>
      </c>
      <c r="F28" s="85" t="s">
        <v>30</v>
      </c>
      <c r="G28" s="85" t="s">
        <v>84</v>
      </c>
      <c r="H28" s="85" t="s">
        <v>50</v>
      </c>
      <c r="I28" s="86">
        <v>35.549999999999997</v>
      </c>
      <c r="J28" s="25">
        <f>SUM(Reitoria!J29,ESAG!J29,CEART!J29,CEFID!J29,FAED!J29,CEAD!J29,CCT!J29,CEPLAN!J29,CAV!J29,CEO!J29,CEAVI!J29,CESFI!J29,CERES!J29)</f>
        <v>26</v>
      </c>
      <c r="K28" s="26">
        <f>SUM((Reitoria!J29-Reitoria!K29),(ESAG!J29-ESAG!K29),(CEART!J29-CEART!K29),(CEFID!J29-CEFID!K29),(FAED!J29-FAED!K29),(CEAD!J29-CEAD!K29),(CCT!J29-CCT!K29),(CEPLAN!J29-CEPLAN!K29),(CAV!J29-CAV!K29),(CEO!J29-CEO!K29),(CEAVI!J29-CEAVI!K29),(CESFI!J29-CESFI!K29),(CERES!J29-CERES!K29))</f>
        <v>1</v>
      </c>
      <c r="L28" s="28">
        <f t="shared" si="0"/>
        <v>25</v>
      </c>
      <c r="M28" s="32">
        <f t="shared" si="1"/>
        <v>924.3</v>
      </c>
      <c r="N28" s="32">
        <f t="shared" si="2"/>
        <v>35.549999999999997</v>
      </c>
    </row>
    <row r="29" spans="1:14" ht="45" x14ac:dyDescent="0.25">
      <c r="A29" s="153"/>
      <c r="B29" s="146"/>
      <c r="C29" s="87">
        <v>27</v>
      </c>
      <c r="D29" s="98" t="s">
        <v>316</v>
      </c>
      <c r="E29" s="84" t="s">
        <v>164</v>
      </c>
      <c r="F29" s="85" t="s">
        <v>30</v>
      </c>
      <c r="G29" s="85" t="s">
        <v>84</v>
      </c>
      <c r="H29" s="85" t="s">
        <v>50</v>
      </c>
      <c r="I29" s="86">
        <v>35.549999999999997</v>
      </c>
      <c r="J29" s="25">
        <f>SUM(Reitoria!J30,ESAG!J30,CEART!J30,CEFID!J30,FAED!J30,CEAD!J30,CCT!J30,CEPLAN!J30,CAV!J30,CEO!J30,CEAVI!J30,CESFI!J30,CERES!J30)</f>
        <v>86</v>
      </c>
      <c r="K29" s="26">
        <f>SUM((Reitoria!J30-Reitoria!K30),(ESAG!J30-ESAG!K30),(CEART!J30-CEART!K30),(CEFID!J30-CEFID!K30),(FAED!J30-FAED!K30),(CEAD!J30-CEAD!K30),(CCT!J30-CCT!K30),(CEPLAN!J30-CEPLAN!K30),(CAV!J30-CAV!K30),(CEO!J30-CEO!K30),(CEAVI!J30-CEAVI!K30),(CESFI!J30-CESFI!K30),(CERES!J30-CERES!K30))</f>
        <v>6</v>
      </c>
      <c r="L29" s="28">
        <f t="shared" si="0"/>
        <v>80</v>
      </c>
      <c r="M29" s="32">
        <f t="shared" si="1"/>
        <v>3057.2999999999997</v>
      </c>
      <c r="N29" s="32">
        <f t="shared" si="2"/>
        <v>213.29999999999998</v>
      </c>
    </row>
    <row r="30" spans="1:14" ht="45" x14ac:dyDescent="0.25">
      <c r="A30" s="153"/>
      <c r="B30" s="146"/>
      <c r="C30" s="82">
        <v>28</v>
      </c>
      <c r="D30" s="98" t="s">
        <v>317</v>
      </c>
      <c r="E30" s="84" t="s">
        <v>165</v>
      </c>
      <c r="F30" s="85" t="s">
        <v>30</v>
      </c>
      <c r="G30" s="85" t="s">
        <v>84</v>
      </c>
      <c r="H30" s="85" t="s">
        <v>50</v>
      </c>
      <c r="I30" s="86">
        <v>35.549999999999997</v>
      </c>
      <c r="J30" s="25">
        <f>SUM(Reitoria!J31,ESAG!J31,CEART!J31,CEFID!J31,FAED!J31,CEAD!J31,CCT!J31,CEPLAN!J31,CAV!J31,CEO!J31,CEAVI!J31,CESFI!J31,CERES!J31)</f>
        <v>91</v>
      </c>
      <c r="K30" s="26">
        <f>SUM((Reitoria!J31-Reitoria!K31),(ESAG!J31-ESAG!K31),(CEART!J31-CEART!K31),(CEFID!J31-CEFID!K31),(FAED!J31-FAED!K31),(CEAD!J31-CEAD!K31),(CCT!J31-CCT!K31),(CEPLAN!J31-CEPLAN!K31),(CAV!J31-CAV!K31),(CEO!J31-CEO!K31),(CEAVI!J31-CEAVI!K31),(CESFI!J31-CESFI!K31),(CERES!J31-CERES!K31))</f>
        <v>6</v>
      </c>
      <c r="L30" s="28">
        <f t="shared" si="0"/>
        <v>85</v>
      </c>
      <c r="M30" s="32">
        <f t="shared" si="1"/>
        <v>3235.0499999999997</v>
      </c>
      <c r="N30" s="32">
        <f t="shared" si="2"/>
        <v>213.29999999999998</v>
      </c>
    </row>
    <row r="31" spans="1:14" ht="30" x14ac:dyDescent="0.25">
      <c r="A31" s="153"/>
      <c r="B31" s="146"/>
      <c r="C31" s="87">
        <v>29</v>
      </c>
      <c r="D31" s="98" t="s">
        <v>318</v>
      </c>
      <c r="E31" s="84" t="s">
        <v>166</v>
      </c>
      <c r="F31" s="85" t="s">
        <v>30</v>
      </c>
      <c r="G31" s="85" t="s">
        <v>84</v>
      </c>
      <c r="H31" s="85" t="s">
        <v>50</v>
      </c>
      <c r="I31" s="86">
        <v>81.96</v>
      </c>
      <c r="J31" s="25">
        <f>SUM(Reitoria!J32,ESAG!J32,CEART!J32,CEFID!J32,FAED!J32,CEAD!J32,CCT!J32,CEPLAN!J32,CAV!J32,CEO!J32,CEAVI!J32,CESFI!J32,CERES!J32)</f>
        <v>14</v>
      </c>
      <c r="K31" s="26">
        <f>SUM((Reitoria!J32-Reitoria!K32),(ESAG!J32-ESAG!K32),(CEART!J32-CEART!K32),(CEFID!J32-CEFID!K32),(FAED!J32-FAED!K32),(CEAD!J32-CEAD!K32),(CCT!J32-CCT!K32),(CEPLAN!J32-CEPLAN!K32),(CAV!J32-CAV!K32),(CEO!J32-CEO!K32),(CEAVI!J32-CEAVI!K32),(CESFI!J32-CESFI!K32),(CERES!J32-CERES!K32))</f>
        <v>1</v>
      </c>
      <c r="L31" s="28">
        <f t="shared" si="0"/>
        <v>13</v>
      </c>
      <c r="M31" s="32">
        <f t="shared" si="1"/>
        <v>1147.4399999999998</v>
      </c>
      <c r="N31" s="32">
        <f t="shared" si="2"/>
        <v>81.96</v>
      </c>
    </row>
    <row r="32" spans="1:14" ht="45" x14ac:dyDescent="0.25">
      <c r="A32" s="153"/>
      <c r="B32" s="146"/>
      <c r="C32" s="87">
        <v>30</v>
      </c>
      <c r="D32" s="98" t="s">
        <v>319</v>
      </c>
      <c r="E32" s="84" t="s">
        <v>167</v>
      </c>
      <c r="F32" s="85" t="s">
        <v>30</v>
      </c>
      <c r="G32" s="85" t="s">
        <v>84</v>
      </c>
      <c r="H32" s="85" t="s">
        <v>50</v>
      </c>
      <c r="I32" s="86">
        <v>55.33</v>
      </c>
      <c r="J32" s="25">
        <f>SUM(Reitoria!J33,ESAG!J33,CEART!J33,CEFID!J33,FAED!J33,CEAD!J33,CCT!J33,CEPLAN!J33,CAV!J33,CEO!J33,CEAVI!J33,CESFI!J33,CERES!J33)</f>
        <v>15</v>
      </c>
      <c r="K32" s="26">
        <f>SUM((Reitoria!J33-Reitoria!K33),(ESAG!J33-ESAG!K33),(CEART!J33-CEART!K33),(CEFID!J33-CEFID!K33),(FAED!J33-FAED!K33),(CEAD!J33-CEAD!K33),(CCT!J33-CCT!K33),(CEPLAN!J33-CEPLAN!K33),(CAV!J33-CAV!K33),(CEO!J33-CEO!K33),(CEAVI!J33-CEAVI!K33),(CESFI!J33-CESFI!K33),(CERES!J33-CERES!K33))</f>
        <v>5</v>
      </c>
      <c r="L32" s="28">
        <f t="shared" si="0"/>
        <v>10</v>
      </c>
      <c r="M32" s="32">
        <f t="shared" si="1"/>
        <v>829.94999999999993</v>
      </c>
      <c r="N32" s="32">
        <f t="shared" si="2"/>
        <v>276.64999999999998</v>
      </c>
    </row>
    <row r="33" spans="1:14" ht="45" x14ac:dyDescent="0.25">
      <c r="A33" s="153"/>
      <c r="B33" s="146"/>
      <c r="C33" s="82">
        <v>31</v>
      </c>
      <c r="D33" s="98" t="s">
        <v>320</v>
      </c>
      <c r="E33" s="84" t="s">
        <v>168</v>
      </c>
      <c r="F33" s="85" t="s">
        <v>30</v>
      </c>
      <c r="G33" s="85" t="s">
        <v>84</v>
      </c>
      <c r="H33" s="85" t="s">
        <v>50</v>
      </c>
      <c r="I33" s="86">
        <v>19.16</v>
      </c>
      <c r="J33" s="25">
        <f>SUM(Reitoria!J34,ESAG!J34,CEART!J34,CEFID!J34,FAED!J34,CEAD!J34,CCT!J34,CEPLAN!J34,CAV!J34,CEO!J34,CEAVI!J34,CESFI!J34,CERES!J34)</f>
        <v>5</v>
      </c>
      <c r="K33" s="26">
        <f>SUM((Reitoria!J34-Reitoria!K34),(ESAG!J34-ESAG!K34),(CEART!J34-CEART!K34),(CEFID!J34-CEFID!K34),(FAED!J34-FAED!K34),(CEAD!J34-CEAD!K34),(CCT!J34-CCT!K34),(CEPLAN!J34-CEPLAN!K34),(CAV!J34-CAV!K34),(CEO!J34-CEO!K34),(CEAVI!J34-CEAVI!K34),(CESFI!J34-CESFI!K34),(CERES!J34-CERES!K34))</f>
        <v>0</v>
      </c>
      <c r="L33" s="28">
        <f t="shared" si="0"/>
        <v>5</v>
      </c>
      <c r="M33" s="32">
        <f t="shared" si="1"/>
        <v>95.8</v>
      </c>
      <c r="N33" s="32">
        <f t="shared" si="2"/>
        <v>0</v>
      </c>
    </row>
    <row r="34" spans="1:14" ht="30" x14ac:dyDescent="0.25">
      <c r="A34" s="153"/>
      <c r="B34" s="146"/>
      <c r="C34" s="87">
        <v>32</v>
      </c>
      <c r="D34" s="98" t="s">
        <v>433</v>
      </c>
      <c r="E34" s="84" t="s">
        <v>169</v>
      </c>
      <c r="F34" s="99" t="s">
        <v>30</v>
      </c>
      <c r="G34" s="85" t="s">
        <v>84</v>
      </c>
      <c r="H34" s="85" t="s">
        <v>50</v>
      </c>
      <c r="I34" s="86">
        <v>19.16</v>
      </c>
      <c r="J34" s="25">
        <f>SUM(Reitoria!J35,ESAG!J35,CEART!J35,CEFID!J35,FAED!J35,CEAD!J35,CCT!J35,CEPLAN!J35,CAV!J35,CEO!J35,CEAVI!J35,CESFI!J35,CERES!J35)</f>
        <v>50</v>
      </c>
      <c r="K34" s="26">
        <f>SUM((Reitoria!J35-Reitoria!K35),(ESAG!J35-ESAG!K35),(CEART!J35-CEART!K35),(CEFID!J35-CEFID!K35),(FAED!J35-FAED!K35),(CEAD!J35-CEAD!K35),(CCT!J35-CCT!K35),(CEPLAN!J35-CEPLAN!K35),(CAV!J35-CAV!K35),(CEO!J35-CEO!K35),(CEAVI!J35-CEAVI!K35),(CESFI!J35-CESFI!K35),(CERES!J35-CERES!K35))</f>
        <v>5</v>
      </c>
      <c r="L34" s="28">
        <f t="shared" si="0"/>
        <v>45</v>
      </c>
      <c r="M34" s="32">
        <f t="shared" si="1"/>
        <v>958</v>
      </c>
      <c r="N34" s="32">
        <f t="shared" si="2"/>
        <v>95.8</v>
      </c>
    </row>
    <row r="35" spans="1:14" ht="45" x14ac:dyDescent="0.25">
      <c r="A35" s="153"/>
      <c r="B35" s="147"/>
      <c r="C35" s="87">
        <v>33</v>
      </c>
      <c r="D35" s="98" t="s">
        <v>321</v>
      </c>
      <c r="E35" s="84" t="s">
        <v>166</v>
      </c>
      <c r="F35" s="85" t="s">
        <v>30</v>
      </c>
      <c r="G35" s="85" t="s">
        <v>84</v>
      </c>
      <c r="H35" s="85" t="s">
        <v>50</v>
      </c>
      <c r="I35" s="86">
        <v>65.760000000000005</v>
      </c>
      <c r="J35" s="25">
        <f>SUM(Reitoria!J36,ESAG!J36,CEART!J36,CEFID!J36,FAED!J36,CEAD!J36,CCT!J36,CEPLAN!J36,CAV!J36,CEO!J36,CEAVI!J36,CESFI!J36,CERES!J36)</f>
        <v>2</v>
      </c>
      <c r="K35" s="26">
        <f>SUM((Reitoria!J36-Reitoria!K36),(ESAG!J36-ESAG!K36),(CEART!J36-CEART!K36),(CEFID!J36-CEFID!K36),(FAED!J36-FAED!K36),(CEAD!J36-CEAD!K36),(CCT!J36-CCT!K36),(CEPLAN!J36-CEPLAN!K36),(CAV!J36-CAV!K36),(CEO!J36-CEO!K36),(CEAVI!J36-CEAVI!K36),(CESFI!J36-CESFI!K36),(CERES!J36-CERES!K36))</f>
        <v>2</v>
      </c>
      <c r="L35" s="28">
        <f t="shared" si="0"/>
        <v>0</v>
      </c>
      <c r="M35" s="32">
        <f t="shared" si="1"/>
        <v>131.52000000000001</v>
      </c>
      <c r="N35" s="32">
        <f t="shared" si="2"/>
        <v>131.52000000000001</v>
      </c>
    </row>
    <row r="36" spans="1:14" ht="60" x14ac:dyDescent="0.25">
      <c r="A36" s="152" t="s">
        <v>279</v>
      </c>
      <c r="B36" s="148">
        <v>15</v>
      </c>
      <c r="C36" s="88">
        <v>34</v>
      </c>
      <c r="D36" s="89" t="s">
        <v>322</v>
      </c>
      <c r="E36" s="90" t="s">
        <v>170</v>
      </c>
      <c r="F36" s="20" t="s">
        <v>30</v>
      </c>
      <c r="G36" s="20" t="s">
        <v>49</v>
      </c>
      <c r="H36" s="20" t="s">
        <v>50</v>
      </c>
      <c r="I36" s="91">
        <v>6.05</v>
      </c>
      <c r="J36" s="25">
        <f>SUM(Reitoria!J37,ESAG!J37,CEART!J37,CEFID!J37,FAED!J37,CEAD!J37,CCT!J37,CEPLAN!J37,CAV!J37,CEO!J37,CEAVI!J37,CESFI!J37,CERES!J37)</f>
        <v>349</v>
      </c>
      <c r="K36" s="26">
        <f>SUM((Reitoria!J37-Reitoria!K37),(ESAG!J37-ESAG!K37),(CEART!J37-CEART!K37),(CEFID!J37-CEFID!K37),(FAED!J37-FAED!K37),(CEAD!J37-CEAD!K37),(CCT!J37-CCT!K37),(CEPLAN!J37-CEPLAN!K37),(CAV!J37-CAV!K37),(CEO!J37-CEO!K37),(CEAVI!J37-CEAVI!K37),(CESFI!J37-CESFI!K37),(CERES!J37-CERES!K37))</f>
        <v>155</v>
      </c>
      <c r="L36" s="28">
        <f t="shared" si="0"/>
        <v>194</v>
      </c>
      <c r="M36" s="32">
        <f t="shared" si="1"/>
        <v>2111.4499999999998</v>
      </c>
      <c r="N36" s="32">
        <f t="shared" si="2"/>
        <v>937.75</v>
      </c>
    </row>
    <row r="37" spans="1:14" ht="45" x14ac:dyDescent="0.25">
      <c r="A37" s="152"/>
      <c r="B37" s="149"/>
      <c r="C37" s="92">
        <v>35</v>
      </c>
      <c r="D37" s="89" t="s">
        <v>323</v>
      </c>
      <c r="E37" s="90" t="s">
        <v>171</v>
      </c>
      <c r="F37" s="20" t="s">
        <v>30</v>
      </c>
      <c r="G37" s="20" t="s">
        <v>85</v>
      </c>
      <c r="H37" s="20" t="s">
        <v>50</v>
      </c>
      <c r="I37" s="91">
        <v>6.33</v>
      </c>
      <c r="J37" s="25">
        <f>SUM(Reitoria!J38,ESAG!J38,CEART!J38,CEFID!J38,FAED!J38,CEAD!J38,CCT!J38,CEPLAN!J38,CAV!J38,CEO!J38,CEAVI!J38,CESFI!J38,CERES!J38)</f>
        <v>286</v>
      </c>
      <c r="K37" s="26">
        <f>SUM((Reitoria!J38-Reitoria!K38),(ESAG!J38-ESAG!K38),(CEART!J38-CEART!K38),(CEFID!J38-CEFID!K38),(FAED!J38-FAED!K38),(CEAD!J38-CEAD!K38),(CCT!J38-CCT!K38),(CEPLAN!J38-CEPLAN!K38),(CAV!J38-CAV!K38),(CEO!J38-CEO!K38),(CEAVI!J38-CEAVI!K38),(CESFI!J38-CESFI!K38),(CERES!J38-CERES!K38))</f>
        <v>76</v>
      </c>
      <c r="L37" s="28">
        <f t="shared" si="0"/>
        <v>210</v>
      </c>
      <c r="M37" s="32">
        <f t="shared" si="1"/>
        <v>1810.38</v>
      </c>
      <c r="N37" s="32">
        <f t="shared" si="2"/>
        <v>481.08</v>
      </c>
    </row>
    <row r="38" spans="1:14" ht="30" x14ac:dyDescent="0.25">
      <c r="A38" s="152"/>
      <c r="B38" s="149"/>
      <c r="C38" s="92">
        <v>36</v>
      </c>
      <c r="D38" s="50" t="s">
        <v>324</v>
      </c>
      <c r="E38" s="90" t="s">
        <v>172</v>
      </c>
      <c r="F38" s="20" t="s">
        <v>30</v>
      </c>
      <c r="G38" s="20" t="s">
        <v>86</v>
      </c>
      <c r="H38" s="20" t="s">
        <v>50</v>
      </c>
      <c r="I38" s="91">
        <v>10.45</v>
      </c>
      <c r="J38" s="25">
        <f>SUM(Reitoria!J39,ESAG!J39,CEART!J39,CEFID!J39,FAED!J39,CEAD!J39,CCT!J39,CEPLAN!J39,CAV!J39,CEO!J39,CEAVI!J39,CESFI!J39,CERES!J39)</f>
        <v>125</v>
      </c>
      <c r="K38" s="26">
        <f>SUM((Reitoria!J39-Reitoria!K39),(ESAG!J39-ESAG!K39),(CEART!J39-CEART!K39),(CEFID!J39-CEFID!K39),(FAED!J39-FAED!K39),(CEAD!J39-CEAD!K39),(CCT!J39-CCT!K39),(CEPLAN!J39-CEPLAN!K39),(CAV!J39-CAV!K39),(CEO!J39-CEO!K39),(CEAVI!J39-CEAVI!K39),(CESFI!J39-CESFI!K39),(CERES!J39-CERES!K39))</f>
        <v>43</v>
      </c>
      <c r="L38" s="28">
        <f t="shared" si="0"/>
        <v>82</v>
      </c>
      <c r="M38" s="32">
        <f t="shared" si="1"/>
        <v>1306.25</v>
      </c>
      <c r="N38" s="32">
        <f t="shared" si="2"/>
        <v>449.34999999999997</v>
      </c>
    </row>
    <row r="39" spans="1:14" ht="45" x14ac:dyDescent="0.25">
      <c r="A39" s="152"/>
      <c r="B39" s="149"/>
      <c r="C39" s="88">
        <v>37</v>
      </c>
      <c r="D39" s="50" t="s">
        <v>325</v>
      </c>
      <c r="E39" s="90" t="s">
        <v>173</v>
      </c>
      <c r="F39" s="20" t="s">
        <v>30</v>
      </c>
      <c r="G39" s="20" t="s">
        <v>87</v>
      </c>
      <c r="H39" s="20" t="s">
        <v>50</v>
      </c>
      <c r="I39" s="91">
        <v>27.16</v>
      </c>
      <c r="J39" s="25">
        <f>SUM(Reitoria!J40,ESAG!J40,CEART!J40,CEFID!J40,FAED!J40,CEAD!J40,CCT!J40,CEPLAN!J40,CAV!J40,CEO!J40,CEAVI!J40,CESFI!J40,CERES!J40)</f>
        <v>195</v>
      </c>
      <c r="K39" s="26">
        <f>SUM((Reitoria!J40-Reitoria!K40),(ESAG!J40-ESAG!K40),(CEART!J40-CEART!K40),(CEFID!J40-CEFID!K40),(FAED!J40-FAED!K40),(CEAD!J40-CEAD!K40),(CCT!J40-CCT!K40),(CEPLAN!J40-CEPLAN!K40),(CAV!J40-CAV!K40),(CEO!J40-CEO!K40),(CEAVI!J40-CEAVI!K40),(CESFI!J40-CESFI!K40),(CERES!J40-CERES!K40))</f>
        <v>106</v>
      </c>
      <c r="L39" s="28">
        <f t="shared" si="0"/>
        <v>89</v>
      </c>
      <c r="M39" s="32">
        <f t="shared" si="1"/>
        <v>5296.2</v>
      </c>
      <c r="N39" s="32">
        <f t="shared" si="2"/>
        <v>2878.96</v>
      </c>
    </row>
    <row r="40" spans="1:14" ht="75" x14ac:dyDescent="0.25">
      <c r="A40" s="152"/>
      <c r="B40" s="149"/>
      <c r="C40" s="92">
        <v>38</v>
      </c>
      <c r="D40" s="89" t="s">
        <v>326</v>
      </c>
      <c r="E40" s="90" t="s">
        <v>174</v>
      </c>
      <c r="F40" s="20" t="s">
        <v>30</v>
      </c>
      <c r="G40" s="20" t="s">
        <v>88</v>
      </c>
      <c r="H40" s="20" t="s">
        <v>50</v>
      </c>
      <c r="I40" s="91">
        <v>1.22</v>
      </c>
      <c r="J40" s="25">
        <f>SUM(Reitoria!J41,ESAG!J41,CEART!J41,CEFID!J41,FAED!J41,CEAD!J41,CCT!J41,CEPLAN!J41,CAV!J41,CEO!J41,CEAVI!J41,CESFI!J41,CERES!J41)</f>
        <v>171</v>
      </c>
      <c r="K40" s="26">
        <f>SUM((Reitoria!J41-Reitoria!K41),(ESAG!J41-ESAG!K41),(CEART!J41-CEART!K41),(CEFID!J41-CEFID!K41),(FAED!J41-FAED!K41),(CEAD!J41-CEAD!K41),(CCT!J41-CCT!K41),(CEPLAN!J41-CEPLAN!K41),(CAV!J41-CAV!K41),(CEO!J41-CEO!K41),(CEAVI!J41-CEAVI!K41),(CESFI!J41-CESFI!K41),(CERES!J41-CERES!K41))</f>
        <v>12</v>
      </c>
      <c r="L40" s="28">
        <f t="shared" si="0"/>
        <v>159</v>
      </c>
      <c r="M40" s="32">
        <f t="shared" si="1"/>
        <v>208.62</v>
      </c>
      <c r="N40" s="32">
        <f t="shared" si="2"/>
        <v>14.64</v>
      </c>
    </row>
    <row r="41" spans="1:14" ht="90" x14ac:dyDescent="0.25">
      <c r="A41" s="152"/>
      <c r="B41" s="149"/>
      <c r="C41" s="92">
        <v>39</v>
      </c>
      <c r="D41" s="89" t="s">
        <v>327</v>
      </c>
      <c r="E41" s="90" t="s">
        <v>175</v>
      </c>
      <c r="F41" s="20" t="s">
        <v>60</v>
      </c>
      <c r="G41" s="20" t="s">
        <v>84</v>
      </c>
      <c r="H41" s="20" t="s">
        <v>50</v>
      </c>
      <c r="I41" s="91">
        <v>0.72</v>
      </c>
      <c r="J41" s="25">
        <f>SUM(Reitoria!J42,ESAG!J42,CEART!J42,CEFID!J42,FAED!J42,CEAD!J42,CCT!J42,CEPLAN!J42,CAV!J42,CEO!J42,CEAVI!J42,CESFI!J42,CERES!J42)</f>
        <v>6020</v>
      </c>
      <c r="K41" s="26">
        <f>SUM((Reitoria!J42-Reitoria!K42),(ESAG!J42-ESAG!K42),(CEART!J42-CEART!K42),(CEFID!J42-CEFID!K42),(FAED!J42-FAED!K42),(CEAD!J42-CEAD!K42),(CCT!J42-CCT!K42),(CEPLAN!J42-CEPLAN!K42),(CAV!J42-CAV!K42),(CEO!J42-CEO!K42),(CEAVI!J42-CEAVI!K42),(CESFI!J42-CESFI!K42),(CERES!J42-CERES!K42))</f>
        <v>3754</v>
      </c>
      <c r="L41" s="28">
        <f t="shared" si="0"/>
        <v>2266</v>
      </c>
      <c r="M41" s="32">
        <f t="shared" si="1"/>
        <v>4334.3999999999996</v>
      </c>
      <c r="N41" s="32">
        <f t="shared" si="2"/>
        <v>2702.88</v>
      </c>
    </row>
    <row r="42" spans="1:14" ht="60" x14ac:dyDescent="0.25">
      <c r="A42" s="152"/>
      <c r="B42" s="149"/>
      <c r="C42" s="88">
        <v>40</v>
      </c>
      <c r="D42" s="89" t="s">
        <v>328</v>
      </c>
      <c r="E42" s="90" t="s">
        <v>176</v>
      </c>
      <c r="F42" s="20" t="s">
        <v>33</v>
      </c>
      <c r="G42" s="20" t="s">
        <v>89</v>
      </c>
      <c r="H42" s="20" t="s">
        <v>50</v>
      </c>
      <c r="I42" s="91">
        <v>1.63</v>
      </c>
      <c r="J42" s="25">
        <f>SUM(Reitoria!J43,ESAG!J43,CEART!J43,CEFID!J43,FAED!J43,CEAD!J43,CCT!J43,CEPLAN!J43,CAV!J43,CEO!J43,CEAVI!J43,CESFI!J43,CERES!J43)</f>
        <v>622</v>
      </c>
      <c r="K42" s="26">
        <f>SUM((Reitoria!J43-Reitoria!K43),(ESAG!J43-ESAG!K43),(CEART!J43-CEART!K43),(CEFID!J43-CEFID!K43),(FAED!J43-FAED!K43),(CEAD!J43-CEAD!K43),(CCT!J43-CCT!K43),(CEPLAN!J43-CEPLAN!K43),(CAV!J43-CAV!K43),(CEO!J43-CEO!K43),(CEAVI!J43-CEAVI!K43),(CESFI!J43-CESFI!K43),(CERES!J43-CERES!K43))</f>
        <v>97</v>
      </c>
      <c r="L42" s="28">
        <f t="shared" si="0"/>
        <v>525</v>
      </c>
      <c r="M42" s="32">
        <f t="shared" si="1"/>
        <v>1013.8599999999999</v>
      </c>
      <c r="N42" s="32">
        <f t="shared" si="2"/>
        <v>158.10999999999999</v>
      </c>
    </row>
    <row r="43" spans="1:14" ht="60" x14ac:dyDescent="0.25">
      <c r="A43" s="152"/>
      <c r="B43" s="149"/>
      <c r="C43" s="88">
        <v>41</v>
      </c>
      <c r="D43" s="89" t="s">
        <v>329</v>
      </c>
      <c r="E43" s="90" t="s">
        <v>177</v>
      </c>
      <c r="F43" s="20" t="s">
        <v>31</v>
      </c>
      <c r="G43" s="20" t="s">
        <v>90</v>
      </c>
      <c r="H43" s="20" t="s">
        <v>51</v>
      </c>
      <c r="I43" s="91">
        <v>3.57</v>
      </c>
      <c r="J43" s="25">
        <f>SUM(Reitoria!J44,ESAG!J44,CEART!J44,CEFID!J44,FAED!J44,CEAD!J44,CCT!J44,CEPLAN!J44,CAV!J44,CEO!J44,CEAVI!J44,CESFI!J44,CERES!J44)</f>
        <v>812</v>
      </c>
      <c r="K43" s="26">
        <f>SUM((Reitoria!J44-Reitoria!K44),(ESAG!J44-ESAG!K44),(CEART!J44-CEART!K44),(CEFID!J44-CEFID!K44),(FAED!J44-FAED!K44),(CEAD!J44-CEAD!K44),(CCT!J44-CCT!K44),(CEPLAN!J44-CEPLAN!K44),(CAV!J44-CAV!K44),(CEO!J44-CEO!K44),(CEAVI!J44-CEAVI!K44),(CESFI!J44-CESFI!K44),(CERES!J44-CERES!K44))</f>
        <v>390</v>
      </c>
      <c r="L43" s="28">
        <f t="shared" si="0"/>
        <v>422</v>
      </c>
      <c r="M43" s="32">
        <f t="shared" si="1"/>
        <v>2898.8399999999997</v>
      </c>
      <c r="N43" s="32">
        <f t="shared" si="2"/>
        <v>1392.3</v>
      </c>
    </row>
    <row r="44" spans="1:14" ht="30" x14ac:dyDescent="0.25">
      <c r="A44" s="152"/>
      <c r="B44" s="149"/>
      <c r="C44" s="88">
        <v>42</v>
      </c>
      <c r="D44" s="89" t="s">
        <v>330</v>
      </c>
      <c r="E44" s="90" t="s">
        <v>178</v>
      </c>
      <c r="F44" s="20" t="s">
        <v>31</v>
      </c>
      <c r="G44" s="20" t="s">
        <v>91</v>
      </c>
      <c r="H44" s="20" t="s">
        <v>51</v>
      </c>
      <c r="I44" s="91">
        <v>2.88</v>
      </c>
      <c r="J44" s="25">
        <f>SUM(Reitoria!J45,ESAG!J45,CEART!J45,CEFID!J45,FAED!J45,CEAD!J45,CCT!J45,CEPLAN!J45,CAV!J45,CEO!J45,CEAVI!J45,CESFI!J45,CERES!J45)</f>
        <v>330</v>
      </c>
      <c r="K44" s="26">
        <f>SUM((Reitoria!J45-Reitoria!K45),(ESAG!J45-ESAG!K45),(CEART!J45-CEART!K45),(CEFID!J45-CEFID!K45),(FAED!J45-FAED!K45),(CEAD!J45-CEAD!K45),(CCT!J45-CCT!K45),(CEPLAN!J45-CEPLAN!K45),(CAV!J45-CAV!K45),(CEO!J45-CEO!K45),(CEAVI!J45-CEAVI!K45),(CESFI!J45-CESFI!K45),(CERES!J45-CERES!K45))</f>
        <v>20</v>
      </c>
      <c r="L44" s="28">
        <f t="shared" si="0"/>
        <v>310</v>
      </c>
      <c r="M44" s="32">
        <f t="shared" si="1"/>
        <v>950.4</v>
      </c>
      <c r="N44" s="32">
        <f t="shared" si="2"/>
        <v>57.599999999999994</v>
      </c>
    </row>
    <row r="45" spans="1:14" ht="30" x14ac:dyDescent="0.25">
      <c r="A45" s="152"/>
      <c r="B45" s="150"/>
      <c r="C45" s="92">
        <v>43</v>
      </c>
      <c r="D45" s="89" t="s">
        <v>331</v>
      </c>
      <c r="E45" s="90" t="s">
        <v>179</v>
      </c>
      <c r="F45" s="20" t="s">
        <v>60</v>
      </c>
      <c r="G45" s="20" t="s">
        <v>85</v>
      </c>
      <c r="H45" s="20" t="s">
        <v>50</v>
      </c>
      <c r="I45" s="91">
        <v>8.8000000000000007</v>
      </c>
      <c r="J45" s="25">
        <f>SUM(Reitoria!J46,ESAG!J46,CEART!J46,CEFID!J46,FAED!J46,CEAD!J46,CCT!J46,CEPLAN!J46,CAV!J46,CEO!J46,CEAVI!J46,CESFI!J46,CERES!J46)</f>
        <v>59</v>
      </c>
      <c r="K45" s="26">
        <f>SUM((Reitoria!J46-Reitoria!K46),(ESAG!J46-ESAG!K46),(CEART!J46-CEART!K46),(CEFID!J46-CEFID!K46),(FAED!J46-FAED!K46),(CEAD!J46-CEAD!K46),(CCT!J46-CCT!K46),(CEPLAN!J46-CEPLAN!K46),(CAV!J46-CAV!K46),(CEO!J46-CEO!K46),(CEAVI!J46-CEAVI!K46),(CESFI!J46-CESFI!K46),(CERES!J46-CERES!K46))</f>
        <v>31</v>
      </c>
      <c r="L45" s="28">
        <f t="shared" si="0"/>
        <v>28</v>
      </c>
      <c r="M45" s="32">
        <f t="shared" si="1"/>
        <v>519.20000000000005</v>
      </c>
      <c r="N45" s="32">
        <f t="shared" si="2"/>
        <v>272.8</v>
      </c>
    </row>
    <row r="46" spans="1:14" ht="45" x14ac:dyDescent="0.25">
      <c r="A46" s="153" t="s">
        <v>280</v>
      </c>
      <c r="B46" s="154">
        <v>16</v>
      </c>
      <c r="C46" s="87">
        <v>44</v>
      </c>
      <c r="D46" s="83" t="s">
        <v>332</v>
      </c>
      <c r="E46" s="84" t="s">
        <v>180</v>
      </c>
      <c r="F46" s="97" t="s">
        <v>60</v>
      </c>
      <c r="G46" s="97" t="s">
        <v>92</v>
      </c>
      <c r="H46" s="97" t="s">
        <v>50</v>
      </c>
      <c r="I46" s="86">
        <v>21.85</v>
      </c>
      <c r="J46" s="25">
        <f>SUM(Reitoria!J47,ESAG!J47,CEART!J47,CEFID!J47,FAED!J47,CEAD!J47,CCT!J47,CEPLAN!J47,CAV!J47,CEO!J47,CEAVI!J47,CESFI!J47,CERES!J47)</f>
        <v>1</v>
      </c>
      <c r="K46" s="26">
        <f>SUM((Reitoria!J47-Reitoria!K47),(ESAG!J47-ESAG!K47),(CEART!J47-CEART!K47),(CEFID!J47-CEFID!K47),(FAED!J47-FAED!K47),(CEAD!J47-CEAD!K47),(CCT!J47-CCT!K47),(CEPLAN!J47-CEPLAN!K47),(CAV!J47-CAV!K47),(CEO!J47-CEO!K47),(CEAVI!J47-CEAVI!K47),(CESFI!J47-CESFI!K47),(CERES!J47-CERES!K47))</f>
        <v>1</v>
      </c>
      <c r="L46" s="28">
        <f t="shared" si="0"/>
        <v>0</v>
      </c>
      <c r="M46" s="32">
        <f t="shared" si="1"/>
        <v>21.85</v>
      </c>
      <c r="N46" s="32">
        <f t="shared" si="2"/>
        <v>21.85</v>
      </c>
    </row>
    <row r="47" spans="1:14" ht="60" x14ac:dyDescent="0.25">
      <c r="A47" s="153"/>
      <c r="B47" s="155"/>
      <c r="C47" s="87">
        <v>45</v>
      </c>
      <c r="D47" s="83" t="s">
        <v>333</v>
      </c>
      <c r="E47" s="84" t="s">
        <v>181</v>
      </c>
      <c r="F47" s="85" t="s">
        <v>30</v>
      </c>
      <c r="G47" s="97" t="s">
        <v>92</v>
      </c>
      <c r="H47" s="85" t="s">
        <v>50</v>
      </c>
      <c r="I47" s="86">
        <v>1.76</v>
      </c>
      <c r="J47" s="25">
        <f>SUM(Reitoria!J48,ESAG!J48,CEART!J48,CEFID!J48,FAED!J48,CEAD!J48,CCT!J48,CEPLAN!J48,CAV!J48,CEO!J48,CEAVI!J48,CESFI!J48,CERES!J48)</f>
        <v>2570</v>
      </c>
      <c r="K47" s="26">
        <f>SUM((Reitoria!J48-Reitoria!K48),(ESAG!J48-ESAG!K48),(CEART!J48-CEART!K48),(CEFID!J48-CEFID!K48),(FAED!J48-FAED!K48),(CEAD!J48-CEAD!K48),(CCT!J48-CCT!K48),(CEPLAN!J48-CEPLAN!K48),(CAV!J48-CAV!K48),(CEO!J48-CEO!K48),(CEAVI!J48-CEAVI!K48),(CESFI!J48-CESFI!K48),(CERES!J48-CERES!K48))</f>
        <v>50</v>
      </c>
      <c r="L47" s="28">
        <f t="shared" si="0"/>
        <v>2520</v>
      </c>
      <c r="M47" s="32">
        <f t="shared" si="1"/>
        <v>4523.2</v>
      </c>
      <c r="N47" s="32">
        <f t="shared" si="2"/>
        <v>88</v>
      </c>
    </row>
    <row r="48" spans="1:14" ht="120" x14ac:dyDescent="0.25">
      <c r="A48" s="153"/>
      <c r="B48" s="155"/>
      <c r="C48" s="87">
        <v>46</v>
      </c>
      <c r="D48" s="83" t="s">
        <v>334</v>
      </c>
      <c r="E48" s="84" t="s">
        <v>182</v>
      </c>
      <c r="F48" s="85" t="s">
        <v>30</v>
      </c>
      <c r="G48" s="97" t="s">
        <v>92</v>
      </c>
      <c r="H48" s="85" t="s">
        <v>51</v>
      </c>
      <c r="I48" s="86">
        <v>2.54</v>
      </c>
      <c r="J48" s="25">
        <f>SUM(Reitoria!J49,ESAG!J49,CEART!J49,CEFID!J49,FAED!J49,CEAD!J49,CCT!J49,CEPLAN!J49,CAV!J49,CEO!J49,CEAVI!J49,CESFI!J49,CERES!J49)</f>
        <v>2860</v>
      </c>
      <c r="K48" s="26">
        <f>SUM((Reitoria!J49-Reitoria!K49),(ESAG!J49-ESAG!K49),(CEART!J49-CEART!K49),(CEFID!J49-CEFID!K49),(FAED!J49-FAED!K49),(CEAD!J49-CEAD!K49),(CCT!J49-CCT!K49),(CEPLAN!J49-CEPLAN!K49),(CAV!J49-CAV!K49),(CEO!J49-CEO!K49),(CEAVI!J49-CEAVI!K49),(CESFI!J49-CESFI!K49),(CERES!J49-CERES!K49))</f>
        <v>150</v>
      </c>
      <c r="L48" s="28">
        <f t="shared" si="0"/>
        <v>2710</v>
      </c>
      <c r="M48" s="32">
        <f t="shared" si="1"/>
        <v>7264.4000000000005</v>
      </c>
      <c r="N48" s="32">
        <f t="shared" si="2"/>
        <v>381</v>
      </c>
    </row>
    <row r="49" spans="1:14" ht="30" x14ac:dyDescent="0.25">
      <c r="A49" s="153"/>
      <c r="B49" s="155"/>
      <c r="C49" s="87">
        <v>47</v>
      </c>
      <c r="D49" s="98" t="s">
        <v>335</v>
      </c>
      <c r="E49" s="84" t="s">
        <v>183</v>
      </c>
      <c r="F49" s="85" t="s">
        <v>58</v>
      </c>
      <c r="G49" s="97" t="s">
        <v>93</v>
      </c>
      <c r="H49" s="85" t="s">
        <v>50</v>
      </c>
      <c r="I49" s="86">
        <v>3.4</v>
      </c>
      <c r="J49" s="25">
        <f>SUM(Reitoria!J50,ESAG!J50,CEART!J50,CEFID!J50,FAED!J50,CEAD!J50,CCT!J50,CEPLAN!J50,CAV!J50,CEO!J50,CEAVI!J50,CESFI!J50,CERES!J50)</f>
        <v>1010</v>
      </c>
      <c r="K49" s="26">
        <f>SUM((Reitoria!J50-Reitoria!K50),(ESAG!J50-ESAG!K50),(CEART!J50-CEART!K50),(CEFID!J50-CEFID!K50),(FAED!J50-FAED!K50),(CEAD!J50-CEAD!K50),(CCT!J50-CCT!K50),(CEPLAN!J50-CEPLAN!K50),(CAV!J50-CAV!K50),(CEO!J50-CEO!K50),(CEAVI!J50-CEAVI!K50),(CESFI!J50-CESFI!K50),(CERES!J50-CERES!K50))</f>
        <v>110</v>
      </c>
      <c r="L49" s="28">
        <f t="shared" si="0"/>
        <v>900</v>
      </c>
      <c r="M49" s="32">
        <f t="shared" si="1"/>
        <v>3434</v>
      </c>
      <c r="N49" s="32">
        <f t="shared" si="2"/>
        <v>374</v>
      </c>
    </row>
    <row r="50" spans="1:14" ht="135" x14ac:dyDescent="0.25">
      <c r="A50" s="153"/>
      <c r="B50" s="155"/>
      <c r="C50" s="82">
        <v>48</v>
      </c>
      <c r="D50" s="83" t="s">
        <v>336</v>
      </c>
      <c r="E50" s="84" t="s">
        <v>184</v>
      </c>
      <c r="F50" s="97" t="s">
        <v>30</v>
      </c>
      <c r="G50" s="97" t="s">
        <v>92</v>
      </c>
      <c r="H50" s="97" t="s">
        <v>50</v>
      </c>
      <c r="I50" s="86">
        <v>4.4400000000000004</v>
      </c>
      <c r="J50" s="25">
        <f>SUM(Reitoria!J51,ESAG!J51,CEART!J51,CEFID!J51,FAED!J51,CEAD!J51,CCT!J51,CEPLAN!J51,CAV!J51,CEO!J51,CEAVI!J51,CESFI!J51,CERES!J51)</f>
        <v>3910</v>
      </c>
      <c r="K50" s="26">
        <f>SUM((Reitoria!J51-Reitoria!K51),(ESAG!J51-ESAG!K51),(CEART!J51-CEART!K51),(CEFID!J51-CEFID!K51),(FAED!J51-FAED!K51),(CEAD!J51-CEAD!K51),(CCT!J51-CCT!K51),(CEPLAN!J51-CEPLAN!K51),(CAV!J51-CAV!K51),(CEO!J51-CEO!K51),(CEAVI!J51-CEAVI!K51),(CESFI!J51-CESFI!K51),(CERES!J51-CERES!K51))</f>
        <v>30</v>
      </c>
      <c r="L50" s="28">
        <f t="shared" si="0"/>
        <v>3880</v>
      </c>
      <c r="M50" s="32">
        <f t="shared" si="1"/>
        <v>17360.400000000001</v>
      </c>
      <c r="N50" s="32">
        <f t="shared" si="2"/>
        <v>133.20000000000002</v>
      </c>
    </row>
    <row r="51" spans="1:14" ht="60" x14ac:dyDescent="0.25">
      <c r="A51" s="153"/>
      <c r="B51" s="156"/>
      <c r="C51" s="87">
        <v>49</v>
      </c>
      <c r="D51" s="98" t="s">
        <v>337</v>
      </c>
      <c r="E51" s="84" t="s">
        <v>185</v>
      </c>
      <c r="F51" s="97" t="s">
        <v>30</v>
      </c>
      <c r="G51" s="97" t="s">
        <v>92</v>
      </c>
      <c r="H51" s="97" t="s">
        <v>50</v>
      </c>
      <c r="I51" s="86">
        <v>6.7</v>
      </c>
      <c r="J51" s="25">
        <f>SUM(Reitoria!J52,ESAG!J52,CEART!J52,CEFID!J52,FAED!J52,CEAD!J52,CCT!J52,CEPLAN!J52,CAV!J52,CEO!J52,CEAVI!J52,CESFI!J52,CERES!J52)</f>
        <v>2760</v>
      </c>
      <c r="K51" s="26">
        <f>SUM((Reitoria!J52-Reitoria!K52),(ESAG!J52-ESAG!K52),(CEART!J52-CEART!K52),(CEFID!J52-CEFID!K52),(FAED!J52-FAED!K52),(CEAD!J52-CEAD!K52),(CCT!J52-CCT!K52),(CEPLAN!J52-CEPLAN!K52),(CAV!J52-CAV!K52),(CEO!J52-CEO!K52),(CEAVI!J52-CEAVI!K52),(CESFI!J52-CESFI!K52),(CERES!J52-CERES!K52))</f>
        <v>0</v>
      </c>
      <c r="L51" s="28">
        <f t="shared" si="0"/>
        <v>2760</v>
      </c>
      <c r="M51" s="32">
        <f t="shared" si="1"/>
        <v>18492</v>
      </c>
      <c r="N51" s="32">
        <f t="shared" si="2"/>
        <v>0</v>
      </c>
    </row>
    <row r="52" spans="1:14" s="27" customFormat="1" ht="105" x14ac:dyDescent="0.25">
      <c r="A52" s="152" t="s">
        <v>281</v>
      </c>
      <c r="B52" s="148">
        <v>17</v>
      </c>
      <c r="C52" s="92">
        <v>50</v>
      </c>
      <c r="D52" s="89" t="s">
        <v>338</v>
      </c>
      <c r="E52" s="90" t="s">
        <v>186</v>
      </c>
      <c r="F52" s="20" t="s">
        <v>30</v>
      </c>
      <c r="G52" s="20" t="s">
        <v>94</v>
      </c>
      <c r="H52" s="20" t="s">
        <v>51</v>
      </c>
      <c r="I52" s="91">
        <v>38.47</v>
      </c>
      <c r="J52" s="25">
        <f>SUM(Reitoria!J53,ESAG!J53,CEART!J53,CEFID!J53,FAED!J53,CEAD!J53,CCT!J53,CEPLAN!J53,CAV!J53,CEO!J53,CEAVI!J53,CESFI!J53,CERES!J53)</f>
        <v>187</v>
      </c>
      <c r="K52" s="26">
        <f>SUM((Reitoria!J53-Reitoria!K53),(ESAG!J53-ESAG!K53),(CEART!J53-CEART!K53),(CEFID!J53-CEFID!K53),(FAED!J53-FAED!K53),(CEAD!J53-CEAD!K53),(CCT!J53-CCT!K53),(CEPLAN!J53-CEPLAN!K53),(CAV!J53-CAV!K53),(CEO!J53-CEO!K53),(CEAVI!J53-CEAVI!K53),(CESFI!J53-CESFI!K53),(CERES!J53-CERES!K53))</f>
        <v>89</v>
      </c>
      <c r="L52" s="28">
        <f t="shared" ref="L52:L115" si="3">J52-K52</f>
        <v>98</v>
      </c>
      <c r="M52" s="32">
        <f t="shared" si="1"/>
        <v>7193.8899999999994</v>
      </c>
      <c r="N52" s="32">
        <f t="shared" ref="N52:N115" si="4">I52*K52</f>
        <v>3423.83</v>
      </c>
    </row>
    <row r="53" spans="1:14" s="27" customFormat="1" ht="105" x14ac:dyDescent="0.25">
      <c r="A53" s="152"/>
      <c r="B53" s="149"/>
      <c r="C53" s="92">
        <v>51</v>
      </c>
      <c r="D53" s="89" t="s">
        <v>339</v>
      </c>
      <c r="E53" s="90" t="s">
        <v>187</v>
      </c>
      <c r="F53" s="20" t="s">
        <v>30</v>
      </c>
      <c r="G53" s="20" t="s">
        <v>94</v>
      </c>
      <c r="H53" s="20" t="s">
        <v>51</v>
      </c>
      <c r="I53" s="91">
        <v>50.8</v>
      </c>
      <c r="J53" s="25">
        <f>SUM(Reitoria!J54,ESAG!J54,CEART!J54,CEFID!J54,FAED!J54,CEAD!J54,CCT!J54,CEPLAN!J54,CAV!J54,CEO!J54,CEAVI!J54,CESFI!J54,CERES!J54)</f>
        <v>260</v>
      </c>
      <c r="K53" s="26">
        <f>SUM((Reitoria!J54-Reitoria!K54),(ESAG!J54-ESAG!K54),(CEART!J54-CEART!K54),(CEFID!J54-CEFID!K54),(FAED!J54-FAED!K54),(CEAD!J54-CEAD!K54),(CCT!J54-CCT!K54),(CEPLAN!J54-CEPLAN!K54),(CAV!J54-CAV!K54),(CEO!J54-CEO!K54),(CEAVI!J54-CEAVI!K54),(CESFI!J54-CESFI!K54),(CERES!J54-CERES!K54))</f>
        <v>128</v>
      </c>
      <c r="L53" s="28">
        <f t="shared" si="3"/>
        <v>132</v>
      </c>
      <c r="M53" s="32">
        <f t="shared" si="1"/>
        <v>13208</v>
      </c>
      <c r="N53" s="32">
        <f t="shared" si="4"/>
        <v>6502.4</v>
      </c>
    </row>
    <row r="54" spans="1:14" s="27" customFormat="1" ht="60" x14ac:dyDescent="0.25">
      <c r="A54" s="152"/>
      <c r="B54" s="150"/>
      <c r="C54" s="88">
        <v>52</v>
      </c>
      <c r="D54" s="89" t="s">
        <v>340</v>
      </c>
      <c r="E54" s="90" t="s">
        <v>188</v>
      </c>
      <c r="F54" s="20" t="s">
        <v>30</v>
      </c>
      <c r="G54" s="20" t="s">
        <v>94</v>
      </c>
      <c r="H54" s="20" t="s">
        <v>51</v>
      </c>
      <c r="I54" s="91">
        <v>94.06</v>
      </c>
      <c r="J54" s="25">
        <f>SUM(Reitoria!J55,ESAG!J55,CEART!J55,CEFID!J55,FAED!J55,CEAD!J55,CCT!J55,CEPLAN!J55,CAV!J55,CEO!J55,CEAVI!J55,CESFI!J55,CERES!J55)</f>
        <v>135</v>
      </c>
      <c r="K54" s="26">
        <f>SUM((Reitoria!J55-Reitoria!K55),(ESAG!J55-ESAG!K55),(CEART!J55-CEART!K55),(CEFID!J55-CEFID!K55),(FAED!J55-FAED!K55),(CEAD!J55-CEAD!K55),(CCT!J55-CCT!K55),(CEPLAN!J55-CEPLAN!K55),(CAV!J55-CAV!K55),(CEO!J55-CEO!K55),(CEAVI!J55-CEAVI!K55),(CESFI!J55-CESFI!K55),(CERES!J55-CERES!K55))</f>
        <v>31</v>
      </c>
      <c r="L54" s="28">
        <f t="shared" si="3"/>
        <v>104</v>
      </c>
      <c r="M54" s="32">
        <f t="shared" si="1"/>
        <v>12698.1</v>
      </c>
      <c r="N54" s="32">
        <f t="shared" si="4"/>
        <v>2915.86</v>
      </c>
    </row>
    <row r="55" spans="1:14" s="27" customFormat="1" ht="300" x14ac:dyDescent="0.25">
      <c r="A55" s="153" t="s">
        <v>282</v>
      </c>
      <c r="B55" s="145">
        <v>18</v>
      </c>
      <c r="C55" s="87">
        <v>53</v>
      </c>
      <c r="D55" s="83" t="s">
        <v>425</v>
      </c>
      <c r="E55" s="84" t="s">
        <v>189</v>
      </c>
      <c r="F55" s="85" t="s">
        <v>32</v>
      </c>
      <c r="G55" s="85" t="s">
        <v>43</v>
      </c>
      <c r="H55" s="85" t="s">
        <v>50</v>
      </c>
      <c r="I55" s="86">
        <v>2.52</v>
      </c>
      <c r="J55" s="25">
        <f>SUM(Reitoria!J56,ESAG!J56,CEART!J56,CEFID!J56,FAED!J56,CEAD!J56,CCT!J56,CEPLAN!J56,CAV!J56,CEO!J56,CEAVI!J56,CESFI!J56,CERES!J56)</f>
        <v>1935</v>
      </c>
      <c r="K55" s="26">
        <f>SUM((Reitoria!J56-Reitoria!K56),(ESAG!J56-ESAG!K56),(CEART!J56-CEART!K56),(CEFID!J56-CEFID!K56),(FAED!J56-FAED!K56),(CEAD!J56-CEAD!K56),(CCT!J56-CCT!K56),(CEPLAN!J56-CEPLAN!K56),(CAV!J56-CAV!K56),(CEO!J56-CEO!K56),(CEAVI!J56-CEAVI!K56),(CESFI!J56-CESFI!K56),(CERES!J56-CERES!K56))</f>
        <v>1172</v>
      </c>
      <c r="L55" s="28">
        <f t="shared" si="3"/>
        <v>763</v>
      </c>
      <c r="M55" s="32">
        <f t="shared" si="1"/>
        <v>4876.2</v>
      </c>
      <c r="N55" s="32">
        <f t="shared" si="4"/>
        <v>2953.44</v>
      </c>
    </row>
    <row r="56" spans="1:14" s="27" customFormat="1" ht="315" x14ac:dyDescent="0.25">
      <c r="A56" s="153"/>
      <c r="B56" s="146"/>
      <c r="C56" s="87">
        <v>54</v>
      </c>
      <c r="D56" s="83" t="s">
        <v>341</v>
      </c>
      <c r="E56" s="84" t="s">
        <v>190</v>
      </c>
      <c r="F56" s="85" t="s">
        <v>32</v>
      </c>
      <c r="G56" s="85" t="s">
        <v>43</v>
      </c>
      <c r="H56" s="85" t="s">
        <v>50</v>
      </c>
      <c r="I56" s="86">
        <v>2.58</v>
      </c>
      <c r="J56" s="25">
        <f>SUM(Reitoria!J57,ESAG!J57,CEART!J57,CEFID!J57,FAED!J57,CEAD!J57,CCT!J57,CEPLAN!J57,CAV!J57,CEO!J57,CEAVI!J57,CESFI!J57,CERES!J57)</f>
        <v>1804</v>
      </c>
      <c r="K56" s="26">
        <f>SUM((Reitoria!J57-Reitoria!K57),(ESAG!J57-ESAG!K57),(CEART!J57-CEART!K57),(CEFID!J57-CEFID!K57),(FAED!J57-FAED!K57),(CEAD!J57-CEAD!K57),(CCT!J57-CCT!K57),(CEPLAN!J57-CEPLAN!K57),(CAV!J57-CAV!K57),(CEO!J57-CEO!K57),(CEAVI!J57-CEAVI!K57),(CESFI!J57-CESFI!K57),(CERES!J57-CERES!K57))</f>
        <v>906</v>
      </c>
      <c r="L56" s="28">
        <f t="shared" si="3"/>
        <v>898</v>
      </c>
      <c r="M56" s="32">
        <f t="shared" si="1"/>
        <v>4654.32</v>
      </c>
      <c r="N56" s="32">
        <f t="shared" si="4"/>
        <v>2337.48</v>
      </c>
    </row>
    <row r="57" spans="1:14" s="27" customFormat="1" ht="255" x14ac:dyDescent="0.25">
      <c r="A57" s="153"/>
      <c r="B57" s="146"/>
      <c r="C57" s="87">
        <v>55</v>
      </c>
      <c r="D57" s="83" t="s">
        <v>342</v>
      </c>
      <c r="E57" s="84" t="s">
        <v>191</v>
      </c>
      <c r="F57" s="85" t="s">
        <v>30</v>
      </c>
      <c r="G57" s="85" t="s">
        <v>45</v>
      </c>
      <c r="H57" s="85" t="s">
        <v>95</v>
      </c>
      <c r="I57" s="86">
        <v>3.31</v>
      </c>
      <c r="J57" s="25">
        <f>SUM(Reitoria!J58,ESAG!J58,CEART!J58,CEFID!J58,FAED!J58,CEAD!J58,CCT!J58,CEPLAN!J58,CAV!J58,CEO!J58,CEAVI!J58,CESFI!J58,CERES!J58)</f>
        <v>292</v>
      </c>
      <c r="K57" s="26">
        <f>SUM((Reitoria!J58-Reitoria!K58),(ESAG!J58-ESAG!K58),(CEART!J58-CEART!K58),(CEFID!J58-CEFID!K58),(FAED!J58-FAED!K58),(CEAD!J58-CEAD!K58),(CCT!J58-CCT!K58),(CEPLAN!J58-CEPLAN!K58),(CAV!J58-CAV!K58),(CEO!J58-CEO!K58),(CEAVI!J58-CEAVI!K58),(CESFI!J58-CESFI!K58),(CERES!J58-CERES!K58))</f>
        <v>74</v>
      </c>
      <c r="L57" s="28">
        <f t="shared" si="3"/>
        <v>218</v>
      </c>
      <c r="M57" s="32">
        <f t="shared" si="1"/>
        <v>966.52</v>
      </c>
      <c r="N57" s="32">
        <f t="shared" si="4"/>
        <v>244.94</v>
      </c>
    </row>
    <row r="58" spans="1:14" s="27" customFormat="1" ht="105" x14ac:dyDescent="0.25">
      <c r="A58" s="153"/>
      <c r="B58" s="147"/>
      <c r="C58" s="87">
        <v>56</v>
      </c>
      <c r="D58" s="83" t="s">
        <v>343</v>
      </c>
      <c r="E58" s="84" t="s">
        <v>192</v>
      </c>
      <c r="F58" s="97" t="s">
        <v>60</v>
      </c>
      <c r="G58" s="97" t="s">
        <v>96</v>
      </c>
      <c r="H58" s="97" t="s">
        <v>50</v>
      </c>
      <c r="I58" s="86">
        <v>5.7</v>
      </c>
      <c r="J58" s="25">
        <f>SUM(Reitoria!J59,ESAG!J59,CEART!J59,CEFID!J59,FAED!J59,CEAD!J59,CCT!J59,CEPLAN!J59,CAV!J59,CEO!J59,CEAVI!J59,CESFI!J59,CERES!J59)</f>
        <v>913</v>
      </c>
      <c r="K58" s="26">
        <f>SUM((Reitoria!J59-Reitoria!K59),(ESAG!J59-ESAG!K59),(CEART!J59-CEART!K59),(CEFID!J59-CEFID!K59),(FAED!J59-FAED!K59),(CEAD!J59-CEAD!K59),(CCT!J59-CCT!K59),(CEPLAN!J59-CEPLAN!K59),(CAV!J59-CAV!K59),(CEO!J59-CEO!K59),(CEAVI!J59-CEAVI!K59),(CESFI!J59-CESFI!K59),(CERES!J59-CERES!K59))</f>
        <v>493</v>
      </c>
      <c r="L58" s="28">
        <f t="shared" si="3"/>
        <v>420</v>
      </c>
      <c r="M58" s="32">
        <f t="shared" si="1"/>
        <v>5204.1000000000004</v>
      </c>
      <c r="N58" s="32">
        <f t="shared" si="4"/>
        <v>2810.1</v>
      </c>
    </row>
    <row r="59" spans="1:14" s="27" customFormat="1" ht="45" x14ac:dyDescent="0.25">
      <c r="A59" s="152" t="s">
        <v>283</v>
      </c>
      <c r="B59" s="148">
        <v>19</v>
      </c>
      <c r="C59" s="88">
        <v>57</v>
      </c>
      <c r="D59" s="50" t="s">
        <v>344</v>
      </c>
      <c r="E59" s="90" t="s">
        <v>193</v>
      </c>
      <c r="F59" s="94" t="s">
        <v>60</v>
      </c>
      <c r="G59" s="94" t="s">
        <v>97</v>
      </c>
      <c r="H59" s="94" t="s">
        <v>50</v>
      </c>
      <c r="I59" s="91">
        <v>23</v>
      </c>
      <c r="J59" s="25">
        <f>SUM(Reitoria!J60,ESAG!J60,CEART!J60,CEFID!J60,FAED!J60,CEAD!J60,CCT!J60,CEPLAN!J60,CAV!J60,CEO!J60,CEAVI!J60,CESFI!J60,CERES!J60)</f>
        <v>445</v>
      </c>
      <c r="K59" s="26">
        <f>SUM((Reitoria!J60-Reitoria!K60),(ESAG!J60-ESAG!K60),(CEART!J60-CEART!K60),(CEFID!J60-CEFID!K60),(FAED!J60-FAED!K60),(CEAD!J60-CEAD!K60),(CCT!J60-CCT!K60),(CEPLAN!J60-CEPLAN!K60),(CAV!J60-CAV!K60),(CEO!J60-CEO!K60),(CEAVI!J60-CEAVI!K60),(CESFI!J60-CESFI!K60),(CERES!J60-CERES!K60))</f>
        <v>120</v>
      </c>
      <c r="L59" s="28">
        <f t="shared" si="3"/>
        <v>325</v>
      </c>
      <c r="M59" s="32">
        <f t="shared" si="1"/>
        <v>10235</v>
      </c>
      <c r="N59" s="32">
        <f t="shared" si="4"/>
        <v>2760</v>
      </c>
    </row>
    <row r="60" spans="1:14" s="27" customFormat="1" ht="30" x14ac:dyDescent="0.25">
      <c r="A60" s="152"/>
      <c r="B60" s="149"/>
      <c r="C60" s="92">
        <v>58</v>
      </c>
      <c r="D60" s="50" t="s">
        <v>345</v>
      </c>
      <c r="E60" s="90" t="s">
        <v>194</v>
      </c>
      <c r="F60" s="94" t="s">
        <v>60</v>
      </c>
      <c r="G60" s="94" t="s">
        <v>98</v>
      </c>
      <c r="H60" s="94" t="s">
        <v>50</v>
      </c>
      <c r="I60" s="91">
        <v>42.6</v>
      </c>
      <c r="J60" s="25">
        <f>SUM(Reitoria!J61,ESAG!J61,CEART!J61,CEFID!J61,FAED!J61,CEAD!J61,CCT!J61,CEPLAN!J61,CAV!J61,CEO!J61,CEAVI!J61,CESFI!J61,CERES!J61)</f>
        <v>115</v>
      </c>
      <c r="K60" s="26">
        <f>SUM((Reitoria!J61-Reitoria!K61),(ESAG!J61-ESAG!K61),(CEART!J61-CEART!K61),(CEFID!J61-CEFID!K61),(FAED!J61-FAED!K61),(CEAD!J61-CEAD!K61),(CCT!J61-CCT!K61),(CEPLAN!J61-CEPLAN!K61),(CAV!J61-CAV!K61),(CEO!J61-CEO!K61),(CEAVI!J61-CEAVI!K61),(CESFI!J61-CESFI!K61),(CERES!J61-CERES!K61))</f>
        <v>19</v>
      </c>
      <c r="L60" s="28">
        <f t="shared" si="3"/>
        <v>96</v>
      </c>
      <c r="M60" s="32">
        <f t="shared" si="1"/>
        <v>4899</v>
      </c>
      <c r="N60" s="32">
        <f t="shared" si="4"/>
        <v>809.4</v>
      </c>
    </row>
    <row r="61" spans="1:14" s="27" customFormat="1" ht="45" x14ac:dyDescent="0.25">
      <c r="A61" s="152"/>
      <c r="B61" s="149"/>
      <c r="C61" s="92">
        <v>59</v>
      </c>
      <c r="D61" s="50" t="s">
        <v>346</v>
      </c>
      <c r="E61" s="90" t="s">
        <v>195</v>
      </c>
      <c r="F61" s="94" t="s">
        <v>60</v>
      </c>
      <c r="G61" s="94" t="s">
        <v>99</v>
      </c>
      <c r="H61" s="94" t="s">
        <v>50</v>
      </c>
      <c r="I61" s="91">
        <v>16.5</v>
      </c>
      <c r="J61" s="25">
        <f>SUM(Reitoria!J62,ESAG!J62,CEART!J62,CEFID!J62,FAED!J62,CEAD!J62,CCT!J62,CEPLAN!J62,CAV!J62,CEO!J62,CEAVI!J62,CESFI!J62,CERES!J62)</f>
        <v>295</v>
      </c>
      <c r="K61" s="26">
        <f>SUM((Reitoria!J62-Reitoria!K62),(ESAG!J62-ESAG!K62),(CEART!J62-CEART!K62),(CEFID!J62-CEFID!K62),(FAED!J62-FAED!K62),(CEAD!J62-CEAD!K62),(CCT!J62-CCT!K62),(CEPLAN!J62-CEPLAN!K62),(CAV!J62-CAV!K62),(CEO!J62-CEO!K62),(CEAVI!J62-CEAVI!K62),(CESFI!J62-CESFI!K62),(CERES!J62-CERES!K62))</f>
        <v>55</v>
      </c>
      <c r="L61" s="28">
        <f t="shared" si="3"/>
        <v>240</v>
      </c>
      <c r="M61" s="32">
        <f t="shared" si="1"/>
        <v>4867.5</v>
      </c>
      <c r="N61" s="32">
        <f t="shared" si="4"/>
        <v>907.5</v>
      </c>
    </row>
    <row r="62" spans="1:14" s="27" customFormat="1" ht="30" x14ac:dyDescent="0.25">
      <c r="A62" s="152"/>
      <c r="B62" s="150"/>
      <c r="C62" s="88">
        <v>60</v>
      </c>
      <c r="D62" s="50" t="s">
        <v>347</v>
      </c>
      <c r="E62" s="90" t="s">
        <v>196</v>
      </c>
      <c r="F62" s="94" t="s">
        <v>60</v>
      </c>
      <c r="G62" s="94" t="s">
        <v>97</v>
      </c>
      <c r="H62" s="94" t="s">
        <v>50</v>
      </c>
      <c r="I62" s="91">
        <v>52.84</v>
      </c>
      <c r="J62" s="25">
        <f>SUM(Reitoria!J63,ESAG!J63,CEART!J63,CEFID!J63,FAED!J63,CEAD!J63,CCT!J63,CEPLAN!J63,CAV!J63,CEO!J63,CEAVI!J63,CESFI!J63,CERES!J63)</f>
        <v>186</v>
      </c>
      <c r="K62" s="26">
        <f>SUM((Reitoria!J63-Reitoria!K63),(ESAG!J63-ESAG!K63),(CEART!J63-CEART!K63),(CEFID!J63-CEFID!K63),(FAED!J63-FAED!K63),(CEAD!J63-CEAD!K63),(CCT!J63-CCT!K63),(CEPLAN!J63-CEPLAN!K63),(CAV!J63-CAV!K63),(CEO!J63-CEO!K63),(CEAVI!J63-CEAVI!K63),(CESFI!J63-CESFI!K63),(CERES!J63-CERES!K63))</f>
        <v>40</v>
      </c>
      <c r="L62" s="28">
        <f t="shared" si="3"/>
        <v>146</v>
      </c>
      <c r="M62" s="32">
        <f t="shared" si="1"/>
        <v>9828.24</v>
      </c>
      <c r="N62" s="32">
        <f t="shared" si="4"/>
        <v>2113.6000000000004</v>
      </c>
    </row>
    <row r="63" spans="1:14" s="27" customFormat="1" ht="30" x14ac:dyDescent="0.25">
      <c r="A63" s="153" t="s">
        <v>283</v>
      </c>
      <c r="B63" s="145">
        <v>20</v>
      </c>
      <c r="C63" s="87">
        <v>61</v>
      </c>
      <c r="D63" s="98" t="s">
        <v>348</v>
      </c>
      <c r="E63" s="84" t="s">
        <v>197</v>
      </c>
      <c r="F63" s="97" t="s">
        <v>60</v>
      </c>
      <c r="G63" s="97" t="s">
        <v>98</v>
      </c>
      <c r="H63" s="97" t="s">
        <v>50</v>
      </c>
      <c r="I63" s="86">
        <v>110</v>
      </c>
      <c r="J63" s="25">
        <f>SUM(Reitoria!J64,ESAG!J64,CEART!J64,CEFID!J64,FAED!J64,CEAD!J64,CCT!J64,CEPLAN!J64,CAV!J64,CEO!J64,CEAVI!J64,CESFI!J64,CERES!J64)</f>
        <v>132</v>
      </c>
      <c r="K63" s="26">
        <f>SUM((Reitoria!J64-Reitoria!K64),(ESAG!J64-ESAG!K64),(CEART!J64-CEART!K64),(CEFID!J64-CEFID!K64),(FAED!J64-FAED!K64),(CEAD!J64-CEAD!K64),(CCT!J64-CCT!K64),(CEPLAN!J64-CEPLAN!K64),(CAV!J64-CAV!K64),(CEO!J64-CEO!K64),(CEAVI!J64-CEAVI!K64),(CESFI!J64-CESFI!K64),(CERES!J64-CERES!K64))</f>
        <v>27</v>
      </c>
      <c r="L63" s="28">
        <f t="shared" si="3"/>
        <v>105</v>
      </c>
      <c r="M63" s="32">
        <f t="shared" si="1"/>
        <v>14520</v>
      </c>
      <c r="N63" s="32">
        <f t="shared" si="4"/>
        <v>2970</v>
      </c>
    </row>
    <row r="64" spans="1:14" s="27" customFormat="1" ht="60" x14ac:dyDescent="0.25">
      <c r="A64" s="153"/>
      <c r="B64" s="146"/>
      <c r="C64" s="87">
        <v>62</v>
      </c>
      <c r="D64" s="98" t="s">
        <v>349</v>
      </c>
      <c r="E64" s="84" t="s">
        <v>198</v>
      </c>
      <c r="F64" s="97" t="s">
        <v>60</v>
      </c>
      <c r="G64" s="97" t="s">
        <v>87</v>
      </c>
      <c r="H64" s="97" t="s">
        <v>50</v>
      </c>
      <c r="I64" s="86">
        <v>50</v>
      </c>
      <c r="J64" s="25">
        <f>SUM(Reitoria!J65,ESAG!J65,CEART!J65,CEFID!J65,FAED!J65,CEAD!J65,CCT!J65,CEPLAN!J65,CAV!J65,CEO!J65,CEAVI!J65,CESFI!J65,CERES!J65)</f>
        <v>22</v>
      </c>
      <c r="K64" s="26">
        <f>SUM((Reitoria!J65-Reitoria!K65),(ESAG!J65-ESAG!K65),(CEART!J65-CEART!K65),(CEFID!J65-CEFID!K65),(FAED!J65-FAED!K65),(CEAD!J65-CEAD!K65),(CCT!J65-CCT!K65),(CEPLAN!J65-CEPLAN!K65),(CAV!J65-CAV!K65),(CEO!J65-CEO!K65),(CEAVI!J65-CEAVI!K65),(CESFI!J65-CESFI!K65),(CERES!J65-CERES!K65))</f>
        <v>7</v>
      </c>
      <c r="L64" s="28">
        <f t="shared" si="3"/>
        <v>15</v>
      </c>
      <c r="M64" s="32">
        <f t="shared" si="1"/>
        <v>1100</v>
      </c>
      <c r="N64" s="32">
        <f t="shared" si="4"/>
        <v>350</v>
      </c>
    </row>
    <row r="65" spans="1:14" s="27" customFormat="1" ht="60" x14ac:dyDescent="0.25">
      <c r="A65" s="153"/>
      <c r="B65" s="146"/>
      <c r="C65" s="82">
        <v>63</v>
      </c>
      <c r="D65" s="98" t="s">
        <v>350</v>
      </c>
      <c r="E65" s="84" t="s">
        <v>199</v>
      </c>
      <c r="F65" s="97" t="s">
        <v>60</v>
      </c>
      <c r="G65" s="97" t="s">
        <v>100</v>
      </c>
      <c r="H65" s="97" t="s">
        <v>50</v>
      </c>
      <c r="I65" s="86">
        <v>59.65</v>
      </c>
      <c r="J65" s="25">
        <f>SUM(Reitoria!J66,ESAG!J66,CEART!J66,CEFID!J66,FAED!J66,CEAD!J66,CCT!J66,CEPLAN!J66,CAV!J66,CEO!J66,CEAVI!J66,CESFI!J66,CERES!J66)</f>
        <v>182</v>
      </c>
      <c r="K65" s="26">
        <f>SUM((Reitoria!J66-Reitoria!K66),(ESAG!J66-ESAG!K66),(CEART!J66-CEART!K66),(CEFID!J66-CEFID!K66),(FAED!J66-FAED!K66),(CEAD!J66-CEAD!K66),(CCT!J66-CCT!K66),(CEPLAN!J66-CEPLAN!K66),(CAV!J66-CAV!K66),(CEO!J66-CEO!K66),(CEAVI!J66-CEAVI!K66),(CESFI!J66-CESFI!K66),(CERES!J66-CERES!K66))</f>
        <v>42</v>
      </c>
      <c r="L65" s="28">
        <f t="shared" si="3"/>
        <v>140</v>
      </c>
      <c r="M65" s="32">
        <f t="shared" si="1"/>
        <v>10856.3</v>
      </c>
      <c r="N65" s="32">
        <f t="shared" si="4"/>
        <v>2505.2999999999997</v>
      </c>
    </row>
    <row r="66" spans="1:14" s="27" customFormat="1" ht="45" x14ac:dyDescent="0.25">
      <c r="A66" s="153"/>
      <c r="B66" s="147"/>
      <c r="C66" s="87">
        <v>64</v>
      </c>
      <c r="D66" s="98" t="s">
        <v>351</v>
      </c>
      <c r="E66" s="84" t="s">
        <v>200</v>
      </c>
      <c r="F66" s="97" t="s">
        <v>60</v>
      </c>
      <c r="G66" s="97" t="s">
        <v>97</v>
      </c>
      <c r="H66" s="97" t="s">
        <v>50</v>
      </c>
      <c r="I66" s="86">
        <v>15</v>
      </c>
      <c r="J66" s="25">
        <f>SUM(Reitoria!J67,ESAG!J67,CEART!J67,CEFID!J67,FAED!J67,CEAD!J67,CCT!J67,CEPLAN!J67,CAV!J67,CEO!J67,CEAVI!J67,CESFI!J67,CERES!J67)</f>
        <v>612</v>
      </c>
      <c r="K66" s="26">
        <f>SUM((Reitoria!J67-Reitoria!K67),(ESAG!J67-ESAG!K67),(CEART!J67-CEART!K67),(CEFID!J67-CEFID!K67),(FAED!J67-FAED!K67),(CEAD!J67-CEAD!K67),(CCT!J67-CCT!K67),(CEPLAN!J67-CEPLAN!K67),(CAV!J67-CAV!K67),(CEO!J67-CEO!K67),(CEAVI!J67-CEAVI!K67),(CESFI!J67-CESFI!K67),(CERES!J67-CERES!K67))</f>
        <v>194</v>
      </c>
      <c r="L66" s="28">
        <f t="shared" si="3"/>
        <v>418</v>
      </c>
      <c r="M66" s="32">
        <f t="shared" si="1"/>
        <v>9180</v>
      </c>
      <c r="N66" s="32">
        <f t="shared" si="4"/>
        <v>2910</v>
      </c>
    </row>
    <row r="67" spans="1:14" s="27" customFormat="1" ht="105" x14ac:dyDescent="0.25">
      <c r="A67" s="152" t="s">
        <v>282</v>
      </c>
      <c r="B67" s="148">
        <v>21</v>
      </c>
      <c r="C67" s="88">
        <v>65</v>
      </c>
      <c r="D67" s="89" t="s">
        <v>352</v>
      </c>
      <c r="E67" s="90" t="s">
        <v>201</v>
      </c>
      <c r="F67" s="20" t="s">
        <v>41</v>
      </c>
      <c r="G67" s="20" t="s">
        <v>101</v>
      </c>
      <c r="H67" s="20" t="s">
        <v>50</v>
      </c>
      <c r="I67" s="91">
        <v>2.34</v>
      </c>
      <c r="J67" s="25">
        <f>SUM(Reitoria!J68,ESAG!J68,CEART!J68,CEFID!J68,FAED!J68,CEAD!J68,CCT!J68,CEPLAN!J68,CAV!J68,CEO!J68,CEAVI!J68,CESFI!J68,CERES!J68)</f>
        <v>495</v>
      </c>
      <c r="K67" s="26">
        <f>SUM((Reitoria!J68-Reitoria!K68),(ESAG!J68-ESAG!K68),(CEART!J68-CEART!K68),(CEFID!J68-CEFID!K68),(FAED!J68-FAED!K68),(CEAD!J68-CEAD!K68),(CCT!J68-CCT!K68),(CEPLAN!J68-CEPLAN!K68),(CAV!J68-CAV!K68),(CEO!J68-CEO!K68),(CEAVI!J68-CEAVI!K68),(CESFI!J68-CESFI!K68),(CERES!J68-CERES!K68))</f>
        <v>257</v>
      </c>
      <c r="L67" s="28">
        <f t="shared" si="3"/>
        <v>238</v>
      </c>
      <c r="M67" s="32">
        <f t="shared" si="1"/>
        <v>1158.3</v>
      </c>
      <c r="N67" s="32">
        <f t="shared" si="4"/>
        <v>601.38</v>
      </c>
    </row>
    <row r="68" spans="1:14" s="27" customFormat="1" ht="105" x14ac:dyDescent="0.25">
      <c r="A68" s="152"/>
      <c r="B68" s="149"/>
      <c r="C68" s="92">
        <v>66</v>
      </c>
      <c r="D68" s="89" t="s">
        <v>353</v>
      </c>
      <c r="E68" s="90" t="s">
        <v>202</v>
      </c>
      <c r="F68" s="20" t="s">
        <v>41</v>
      </c>
      <c r="G68" s="20" t="s">
        <v>101</v>
      </c>
      <c r="H68" s="20" t="s">
        <v>50</v>
      </c>
      <c r="I68" s="91">
        <v>2.33</v>
      </c>
      <c r="J68" s="25">
        <f>SUM(Reitoria!J69,ESAG!J69,CEART!J69,CEFID!J69,FAED!J69,CEAD!J69,CCT!J69,CEPLAN!J69,CAV!J69,CEO!J69,CEAVI!J69,CESFI!J69,CERES!J69)</f>
        <v>780</v>
      </c>
      <c r="K68" s="26">
        <f>SUM((Reitoria!J69-Reitoria!K69),(ESAG!J69-ESAG!K69),(CEART!J69-CEART!K69),(CEFID!J69-CEFID!K69),(FAED!J69-FAED!K69),(CEAD!J69-CEAD!K69),(CCT!J69-CCT!K69),(CEPLAN!J69-CEPLAN!K69),(CAV!J69-CAV!K69),(CEO!J69-CEO!K69),(CEAVI!J69-CEAVI!K69),(CESFI!J69-CESFI!K69),(CERES!J69-CERES!K69))</f>
        <v>445</v>
      </c>
      <c r="L68" s="28">
        <f t="shared" si="3"/>
        <v>335</v>
      </c>
      <c r="M68" s="32">
        <f t="shared" ref="M68:M131" si="5">I68*J68</f>
        <v>1817.4</v>
      </c>
      <c r="N68" s="32">
        <f t="shared" si="4"/>
        <v>1036.8500000000001</v>
      </c>
    </row>
    <row r="69" spans="1:14" s="27" customFormat="1" ht="105" x14ac:dyDescent="0.25">
      <c r="A69" s="152"/>
      <c r="B69" s="149"/>
      <c r="C69" s="92">
        <v>67</v>
      </c>
      <c r="D69" s="89" t="s">
        <v>354</v>
      </c>
      <c r="E69" s="90" t="s">
        <v>203</v>
      </c>
      <c r="F69" s="20" t="s">
        <v>41</v>
      </c>
      <c r="G69" s="20" t="s">
        <v>101</v>
      </c>
      <c r="H69" s="20" t="s">
        <v>50</v>
      </c>
      <c r="I69" s="91">
        <v>2.34</v>
      </c>
      <c r="J69" s="25">
        <f>SUM(Reitoria!J70,ESAG!J70,CEART!J70,CEFID!J70,FAED!J70,CEAD!J70,CCT!J70,CEPLAN!J70,CAV!J70,CEO!J70,CEAVI!J70,CESFI!J70,CERES!J70)</f>
        <v>905</v>
      </c>
      <c r="K69" s="26">
        <f>SUM((Reitoria!J70-Reitoria!K70),(ESAG!J70-ESAG!K70),(CEART!J70-CEART!K70),(CEFID!J70-CEFID!K70),(FAED!J70-FAED!K70),(CEAD!J70-CEAD!K70),(CCT!J70-CCT!K70),(CEPLAN!J70-CEPLAN!K70),(CAV!J70-CAV!K70),(CEO!J70-CEO!K70),(CEAVI!J70-CEAVI!K70),(CESFI!J70-CESFI!K70),(CERES!J70-CERES!K70))</f>
        <v>674</v>
      </c>
      <c r="L69" s="28">
        <f t="shared" si="3"/>
        <v>231</v>
      </c>
      <c r="M69" s="32">
        <f t="shared" si="5"/>
        <v>2117.6999999999998</v>
      </c>
      <c r="N69" s="32">
        <f t="shared" si="4"/>
        <v>1577.1599999999999</v>
      </c>
    </row>
    <row r="70" spans="1:14" s="27" customFormat="1" ht="45" x14ac:dyDescent="0.25">
      <c r="A70" s="152"/>
      <c r="B70" s="149"/>
      <c r="C70" s="88">
        <v>68</v>
      </c>
      <c r="D70" s="50" t="s">
        <v>355</v>
      </c>
      <c r="E70" s="90" t="s">
        <v>204</v>
      </c>
      <c r="F70" s="94" t="s">
        <v>58</v>
      </c>
      <c r="G70" s="94" t="s">
        <v>102</v>
      </c>
      <c r="H70" s="94" t="s">
        <v>103</v>
      </c>
      <c r="I70" s="91">
        <v>20.350000000000001</v>
      </c>
      <c r="J70" s="25">
        <f>SUM(Reitoria!J71,ESAG!J71,CEART!J71,CEFID!J71,FAED!J71,CEAD!J71,CCT!J71,CEPLAN!J71,CAV!J71,CEO!J71,CEAVI!J71,CESFI!J71,CERES!J71)</f>
        <v>321</v>
      </c>
      <c r="K70" s="26">
        <f>SUM((Reitoria!J71-Reitoria!K71),(ESAG!J71-ESAG!K71),(CEART!J71-CEART!K71),(CEFID!J71-CEFID!K71),(FAED!J71-FAED!K71),(CEAD!J71-CEAD!K71),(CCT!J71-CCT!K71),(CEPLAN!J71-CEPLAN!K71),(CAV!J71-CAV!K71),(CEO!J71-CEO!K71),(CEAVI!J71-CEAVI!K71),(CESFI!J71-CESFI!K71),(CERES!J71-CERES!K71))</f>
        <v>106</v>
      </c>
      <c r="L70" s="28">
        <f t="shared" si="3"/>
        <v>215</v>
      </c>
      <c r="M70" s="32">
        <f t="shared" si="5"/>
        <v>6532.35</v>
      </c>
      <c r="N70" s="32">
        <f t="shared" si="4"/>
        <v>2157.1000000000004</v>
      </c>
    </row>
    <row r="71" spans="1:14" s="27" customFormat="1" ht="45" x14ac:dyDescent="0.25">
      <c r="A71" s="152"/>
      <c r="B71" s="149"/>
      <c r="C71" s="92">
        <v>69</v>
      </c>
      <c r="D71" s="50" t="s">
        <v>356</v>
      </c>
      <c r="E71" s="90" t="s">
        <v>205</v>
      </c>
      <c r="F71" s="94" t="s">
        <v>58</v>
      </c>
      <c r="G71" s="94" t="s">
        <v>102</v>
      </c>
      <c r="H71" s="94" t="s">
        <v>103</v>
      </c>
      <c r="I71" s="91">
        <v>20.350000000000001</v>
      </c>
      <c r="J71" s="25">
        <f>SUM(Reitoria!J72,ESAG!J72,CEART!J72,CEFID!J72,FAED!J72,CEAD!J72,CCT!J72,CEPLAN!J72,CAV!J72,CEO!J72,CEAVI!J72,CESFI!J72,CERES!J72)</f>
        <v>421</v>
      </c>
      <c r="K71" s="26">
        <f>SUM((Reitoria!J72-Reitoria!K72),(ESAG!J72-ESAG!K72),(CEART!J72-CEART!K72),(CEFID!J72-CEFID!K72),(FAED!J72-FAED!K72),(CEAD!J72-CEAD!K72),(CCT!J72-CCT!K72),(CEPLAN!J72-CEPLAN!K72),(CAV!J72-CAV!K72),(CEO!J72-CEO!K72),(CEAVI!J72-CEAVI!K72),(CESFI!J72-CESFI!K72),(CERES!J72-CERES!K72))</f>
        <v>149</v>
      </c>
      <c r="L71" s="28">
        <f t="shared" si="3"/>
        <v>272</v>
      </c>
      <c r="M71" s="32">
        <f t="shared" si="5"/>
        <v>8567.35</v>
      </c>
      <c r="N71" s="32">
        <f t="shared" si="4"/>
        <v>3032.15</v>
      </c>
    </row>
    <row r="72" spans="1:14" s="27" customFormat="1" ht="45" x14ac:dyDescent="0.25">
      <c r="A72" s="152"/>
      <c r="B72" s="149"/>
      <c r="C72" s="92">
        <v>70</v>
      </c>
      <c r="D72" s="50" t="s">
        <v>357</v>
      </c>
      <c r="E72" s="90" t="s">
        <v>206</v>
      </c>
      <c r="F72" s="94" t="s">
        <v>65</v>
      </c>
      <c r="G72" s="94" t="s">
        <v>102</v>
      </c>
      <c r="H72" s="94" t="s">
        <v>103</v>
      </c>
      <c r="I72" s="91">
        <v>20.350000000000001</v>
      </c>
      <c r="J72" s="25">
        <f>SUM(Reitoria!J73,ESAG!J73,CEART!J73,CEFID!J73,FAED!J73,CEAD!J73,CCT!J73,CEPLAN!J73,CAV!J73,CEO!J73,CEAVI!J73,CESFI!J73,CERES!J73)</f>
        <v>371</v>
      </c>
      <c r="K72" s="26">
        <f>SUM((Reitoria!J73-Reitoria!K73),(ESAG!J73-ESAG!K73),(CEART!J73-CEART!K73),(CEFID!J73-CEFID!K73),(FAED!J73-FAED!K73),(CEAD!J73-CEAD!K73),(CCT!J73-CCT!K73),(CEPLAN!J73-CEPLAN!K73),(CAV!J73-CAV!K73),(CEO!J73-CEO!K73),(CEAVI!J73-CEAVI!K73),(CESFI!J73-CESFI!K73),(CERES!J73-CERES!K73))</f>
        <v>118</v>
      </c>
      <c r="L72" s="28">
        <f t="shared" si="3"/>
        <v>253</v>
      </c>
      <c r="M72" s="32">
        <f t="shared" si="5"/>
        <v>7549.85</v>
      </c>
      <c r="N72" s="32">
        <f t="shared" si="4"/>
        <v>2401.3000000000002</v>
      </c>
    </row>
    <row r="73" spans="1:14" s="27" customFormat="1" ht="30" x14ac:dyDescent="0.25">
      <c r="A73" s="152"/>
      <c r="B73" s="150"/>
      <c r="C73" s="88">
        <v>71</v>
      </c>
      <c r="D73" s="50" t="s">
        <v>358</v>
      </c>
      <c r="E73" s="90" t="s">
        <v>207</v>
      </c>
      <c r="F73" s="94" t="s">
        <v>60</v>
      </c>
      <c r="G73" s="94" t="s">
        <v>102</v>
      </c>
      <c r="H73" s="94" t="s">
        <v>104</v>
      </c>
      <c r="I73" s="91">
        <v>0.31</v>
      </c>
      <c r="J73" s="25">
        <f>SUM(Reitoria!J74,ESAG!J74,CEART!J74,CEFID!J74,FAED!J74,CEAD!J74,CCT!J74,CEPLAN!J74,CAV!J74,CEO!J74,CEAVI!J74,CESFI!J74,CERES!J74)</f>
        <v>1950</v>
      </c>
      <c r="K73" s="26">
        <f>SUM((Reitoria!J74-Reitoria!K74),(ESAG!J74-ESAG!K74),(CEART!J74-CEART!K74),(CEFID!J74-CEFID!K74),(FAED!J74-FAED!K74),(CEAD!J74-CEAD!K74),(CCT!J74-CCT!K74),(CEPLAN!J74-CEPLAN!K74),(CAV!J74-CAV!K74),(CEO!J74-CEO!K74),(CEAVI!J74-CEAVI!K74),(CESFI!J74-CESFI!K74),(CERES!J74-CERES!K74))</f>
        <v>150</v>
      </c>
      <c r="L73" s="28">
        <f t="shared" si="3"/>
        <v>1800</v>
      </c>
      <c r="M73" s="32">
        <f t="shared" si="5"/>
        <v>604.5</v>
      </c>
      <c r="N73" s="32">
        <f t="shared" si="4"/>
        <v>46.5</v>
      </c>
    </row>
    <row r="74" spans="1:14" s="27" customFormat="1" ht="45" x14ac:dyDescent="0.25">
      <c r="A74" s="153" t="s">
        <v>283</v>
      </c>
      <c r="B74" s="145">
        <v>22</v>
      </c>
      <c r="C74" s="87">
        <v>72</v>
      </c>
      <c r="D74" s="100" t="s">
        <v>359</v>
      </c>
      <c r="E74" s="84" t="s">
        <v>208</v>
      </c>
      <c r="F74" s="85" t="s">
        <v>30</v>
      </c>
      <c r="G74" s="85" t="s">
        <v>87</v>
      </c>
      <c r="H74" s="85" t="s">
        <v>50</v>
      </c>
      <c r="I74" s="86">
        <v>250</v>
      </c>
      <c r="J74" s="25">
        <f>SUM(Reitoria!J75,ESAG!J75,CEART!J75,CEFID!J75,FAED!J75,CEAD!J75,CCT!J75,CEPLAN!J75,CAV!J75,CEO!J75,CEAVI!J75,CESFI!J75,CERES!J75)</f>
        <v>6</v>
      </c>
      <c r="K74" s="26">
        <f>SUM((Reitoria!J75-Reitoria!K75),(ESAG!J75-ESAG!K75),(CEART!J75-CEART!K75),(CEFID!J75-CEFID!K75),(FAED!J75-FAED!K75),(CEAD!J75-CEAD!K75),(CCT!J75-CCT!K75),(CEPLAN!J75-CEPLAN!K75),(CAV!J75-CAV!K75),(CEO!J75-CEO!K75),(CEAVI!J75-CEAVI!K75),(CESFI!J75-CESFI!K75),(CERES!J75-CERES!K75))</f>
        <v>6</v>
      </c>
      <c r="L74" s="28">
        <f t="shared" si="3"/>
        <v>0</v>
      </c>
      <c r="M74" s="32">
        <f t="shared" si="5"/>
        <v>1500</v>
      </c>
      <c r="N74" s="32">
        <f t="shared" si="4"/>
        <v>1500</v>
      </c>
    </row>
    <row r="75" spans="1:14" s="27" customFormat="1" ht="75" x14ac:dyDescent="0.25">
      <c r="A75" s="153"/>
      <c r="B75" s="146"/>
      <c r="C75" s="87">
        <v>73</v>
      </c>
      <c r="D75" s="98" t="s">
        <v>360</v>
      </c>
      <c r="E75" s="84" t="s">
        <v>209</v>
      </c>
      <c r="F75" s="97" t="s">
        <v>60</v>
      </c>
      <c r="G75" s="85" t="s">
        <v>87</v>
      </c>
      <c r="H75" s="97" t="s">
        <v>50</v>
      </c>
      <c r="I75" s="86">
        <v>30</v>
      </c>
      <c r="J75" s="25">
        <f>SUM(Reitoria!J76,ESAG!J76,CEART!J76,CEFID!J76,FAED!J76,CEAD!J76,CCT!J76,CEPLAN!J76,CAV!J76,CEO!J76,CEAVI!J76,CESFI!J76,CERES!J76)</f>
        <v>93</v>
      </c>
      <c r="K75" s="26">
        <f>SUM((Reitoria!J76-Reitoria!K76),(ESAG!J76-ESAG!K76),(CEART!J76-CEART!K76),(CEFID!J76-CEFID!K76),(FAED!J76-FAED!K76),(CEAD!J76-CEAD!K76),(CCT!J76-CCT!K76),(CEPLAN!J76-CEPLAN!K76),(CAV!J76-CAV!K76),(CEO!J76-CEO!K76),(CEAVI!J76-CEAVI!K76),(CESFI!J76-CESFI!K76),(CERES!J76-CERES!K76))</f>
        <v>25</v>
      </c>
      <c r="L75" s="28">
        <f t="shared" si="3"/>
        <v>68</v>
      </c>
      <c r="M75" s="32">
        <f t="shared" si="5"/>
        <v>2790</v>
      </c>
      <c r="N75" s="32">
        <f t="shared" si="4"/>
        <v>750</v>
      </c>
    </row>
    <row r="76" spans="1:14" s="27" customFormat="1" ht="30" x14ac:dyDescent="0.25">
      <c r="A76" s="153"/>
      <c r="B76" s="146"/>
      <c r="C76" s="82">
        <v>74</v>
      </c>
      <c r="D76" s="98" t="s">
        <v>361</v>
      </c>
      <c r="E76" s="84" t="s">
        <v>210</v>
      </c>
      <c r="F76" s="97" t="s">
        <v>60</v>
      </c>
      <c r="G76" s="85" t="s">
        <v>87</v>
      </c>
      <c r="H76" s="97" t="s">
        <v>50</v>
      </c>
      <c r="I76" s="86">
        <v>15</v>
      </c>
      <c r="J76" s="25">
        <f>SUM(Reitoria!J77,ESAG!J77,CEART!J77,CEFID!J77,FAED!J77,CEAD!J77,CCT!J77,CEPLAN!J77,CAV!J77,CEO!J77,CEAVI!J77,CESFI!J77,CERES!J77)</f>
        <v>645</v>
      </c>
      <c r="K76" s="26">
        <f>SUM((Reitoria!J77-Reitoria!K77),(ESAG!J77-ESAG!K77),(CEART!J77-CEART!K77),(CEFID!J77-CEFID!K77),(FAED!J77-FAED!K77),(CEAD!J77-CEAD!K77),(CCT!J77-CCT!K77),(CEPLAN!J77-CEPLAN!K77),(CAV!J77-CAV!K77),(CEO!J77-CEO!K77),(CEAVI!J77-CEAVI!K77),(CESFI!J77-CESFI!K77),(CERES!J77-CERES!K77))</f>
        <v>80</v>
      </c>
      <c r="L76" s="28">
        <f t="shared" si="3"/>
        <v>565</v>
      </c>
      <c r="M76" s="32">
        <f t="shared" si="5"/>
        <v>9675</v>
      </c>
      <c r="N76" s="32">
        <f t="shared" si="4"/>
        <v>1200</v>
      </c>
    </row>
    <row r="77" spans="1:14" s="27" customFormat="1" x14ac:dyDescent="0.25">
      <c r="A77" s="153"/>
      <c r="B77" s="146"/>
      <c r="C77" s="87">
        <v>75</v>
      </c>
      <c r="D77" s="98" t="s">
        <v>362</v>
      </c>
      <c r="E77" s="84" t="s">
        <v>211</v>
      </c>
      <c r="F77" s="97" t="s">
        <v>60</v>
      </c>
      <c r="G77" s="85" t="s">
        <v>87</v>
      </c>
      <c r="H77" s="97" t="s">
        <v>50</v>
      </c>
      <c r="I77" s="86">
        <v>10</v>
      </c>
      <c r="J77" s="25">
        <f>SUM(Reitoria!J78,ESAG!J78,CEART!J78,CEFID!J78,FAED!J78,CEAD!J78,CCT!J78,CEPLAN!J78,CAV!J78,CEO!J78,CEAVI!J78,CESFI!J78,CERES!J78)</f>
        <v>119</v>
      </c>
      <c r="K77" s="26">
        <f>SUM((Reitoria!J78-Reitoria!K78),(ESAG!J78-ESAG!K78),(CEART!J78-CEART!K78),(CEFID!J78-CEFID!K78),(FAED!J78-FAED!K78),(CEAD!J78-CEAD!K78),(CCT!J78-CCT!K78),(CEPLAN!J78-CEPLAN!K78),(CAV!J78-CAV!K78),(CEO!J78-CEO!K78),(CEAVI!J78-CEAVI!K78),(CESFI!J78-CESFI!K78),(CERES!J78-CERES!K78))</f>
        <v>10</v>
      </c>
      <c r="L77" s="28">
        <f t="shared" si="3"/>
        <v>109</v>
      </c>
      <c r="M77" s="32">
        <f t="shared" si="5"/>
        <v>1190</v>
      </c>
      <c r="N77" s="32">
        <f t="shared" si="4"/>
        <v>100</v>
      </c>
    </row>
    <row r="78" spans="1:14" s="27" customFormat="1" ht="60" x14ac:dyDescent="0.25">
      <c r="A78" s="153"/>
      <c r="B78" s="146"/>
      <c r="C78" s="87">
        <v>76</v>
      </c>
      <c r="D78" s="98" t="s">
        <v>363</v>
      </c>
      <c r="E78" s="84" t="s">
        <v>212</v>
      </c>
      <c r="F78" s="97" t="s">
        <v>60</v>
      </c>
      <c r="G78" s="85" t="s">
        <v>87</v>
      </c>
      <c r="H78" s="97" t="s">
        <v>50</v>
      </c>
      <c r="I78" s="86">
        <v>50</v>
      </c>
      <c r="J78" s="25">
        <f>SUM(Reitoria!J79,ESAG!J79,CEART!J79,CEFID!J79,FAED!J79,CEAD!J79,CCT!J79,CEPLAN!J79,CAV!J79,CEO!J79,CEAVI!J79,CESFI!J79,CERES!J79)</f>
        <v>65</v>
      </c>
      <c r="K78" s="26">
        <f>SUM((Reitoria!J79-Reitoria!K79),(ESAG!J79-ESAG!K79),(CEART!J79-CEART!K79),(CEFID!J79-CEFID!K79),(FAED!J79-FAED!K79),(CEAD!J79-CEAD!K79),(CCT!J79-CCT!K79),(CEPLAN!J79-CEPLAN!K79),(CAV!J79-CAV!K79),(CEO!J79-CEO!K79),(CEAVI!J79-CEAVI!K79),(CESFI!J79-CESFI!K79),(CERES!J79-CERES!K79))</f>
        <v>8</v>
      </c>
      <c r="L78" s="28">
        <f t="shared" si="3"/>
        <v>57</v>
      </c>
      <c r="M78" s="32">
        <f t="shared" si="5"/>
        <v>3250</v>
      </c>
      <c r="N78" s="32">
        <f t="shared" si="4"/>
        <v>400</v>
      </c>
    </row>
    <row r="79" spans="1:14" s="27" customFormat="1" ht="30" x14ac:dyDescent="0.25">
      <c r="A79" s="153"/>
      <c r="B79" s="147"/>
      <c r="C79" s="82">
        <v>77</v>
      </c>
      <c r="D79" s="98" t="s">
        <v>364</v>
      </c>
      <c r="E79" s="84" t="s">
        <v>213</v>
      </c>
      <c r="F79" s="97" t="s">
        <v>60</v>
      </c>
      <c r="G79" s="85" t="s">
        <v>87</v>
      </c>
      <c r="H79" s="97" t="s">
        <v>50</v>
      </c>
      <c r="I79" s="86">
        <v>25</v>
      </c>
      <c r="J79" s="25">
        <f>SUM(Reitoria!J80,ESAG!J80,CEART!J80,CEFID!J80,FAED!J80,CEAD!J80,CCT!J80,CEPLAN!J80,CAV!J80,CEO!J80,CEAVI!J80,CESFI!J80,CERES!J80)</f>
        <v>202</v>
      </c>
      <c r="K79" s="26">
        <f>SUM((Reitoria!J80-Reitoria!K80),(ESAG!J80-ESAG!K80),(CEART!J80-CEART!K80),(CEFID!J80-CEFID!K80),(FAED!J80-FAED!K80),(CEAD!J80-CEAD!K80),(CCT!J80-CCT!K80),(CEPLAN!J80-CEPLAN!K80),(CAV!J80-CAV!K80),(CEO!J80-CEO!K80),(CEAVI!J80-CEAVI!K80),(CESFI!J80-CESFI!K80),(CERES!J80-CERES!K80))</f>
        <v>35</v>
      </c>
      <c r="L79" s="28">
        <f t="shared" si="3"/>
        <v>167</v>
      </c>
      <c r="M79" s="32">
        <f t="shared" si="5"/>
        <v>5050</v>
      </c>
      <c r="N79" s="32">
        <f t="shared" si="4"/>
        <v>875</v>
      </c>
    </row>
    <row r="80" spans="1:14" s="27" customFormat="1" ht="180" x14ac:dyDescent="0.25">
      <c r="A80" s="72" t="s">
        <v>280</v>
      </c>
      <c r="B80" s="92">
        <v>23</v>
      </c>
      <c r="C80" s="92">
        <v>78</v>
      </c>
      <c r="D80" s="89" t="s">
        <v>426</v>
      </c>
      <c r="E80" s="90" t="s">
        <v>214</v>
      </c>
      <c r="F80" s="20" t="s">
        <v>58</v>
      </c>
      <c r="G80" s="20" t="s">
        <v>105</v>
      </c>
      <c r="H80" s="20" t="s">
        <v>50</v>
      </c>
      <c r="I80" s="91">
        <v>3.79</v>
      </c>
      <c r="J80" s="25">
        <f>SUM(Reitoria!J81,ESAG!J81,CEART!J81,CEFID!J81,FAED!J81,CEAD!J81,CCT!J81,CEPLAN!J81,CAV!J81,CEO!J81,CEAVI!J81,CESFI!J81,CERES!J81)</f>
        <v>2708</v>
      </c>
      <c r="K80" s="26">
        <f>SUM((Reitoria!J81-Reitoria!K81),(ESAG!J81-ESAG!K81),(CEART!J81-CEART!K81),(CEFID!J81-CEFID!K81),(FAED!J81-FAED!K81),(CEAD!J81-CEAD!K81),(CCT!J81-CCT!K81),(CEPLAN!J81-CEPLAN!K81),(CAV!J81-CAV!K81),(CEO!J81-CEO!K81),(CEAVI!J81-CEAVI!K81),(CESFI!J81-CESFI!K81),(CERES!J81-CERES!K81))</f>
        <v>720</v>
      </c>
      <c r="L80" s="28">
        <f t="shared" si="3"/>
        <v>1988</v>
      </c>
      <c r="M80" s="32">
        <f t="shared" si="5"/>
        <v>10263.32</v>
      </c>
      <c r="N80" s="32">
        <f t="shared" si="4"/>
        <v>2728.8</v>
      </c>
    </row>
    <row r="81" spans="1:14" s="27" customFormat="1" ht="225" x14ac:dyDescent="0.25">
      <c r="A81" s="153" t="s">
        <v>276</v>
      </c>
      <c r="B81" s="145">
        <v>24</v>
      </c>
      <c r="C81" s="87">
        <v>79</v>
      </c>
      <c r="D81" s="83" t="s">
        <v>365</v>
      </c>
      <c r="E81" s="84" t="s">
        <v>215</v>
      </c>
      <c r="F81" s="85" t="s">
        <v>30</v>
      </c>
      <c r="G81" s="85" t="s">
        <v>46</v>
      </c>
      <c r="H81" s="85" t="s">
        <v>50</v>
      </c>
      <c r="I81" s="86">
        <v>1.08</v>
      </c>
      <c r="J81" s="25">
        <f>SUM(Reitoria!J82,ESAG!J82,CEART!J82,CEFID!J82,FAED!J82,CEAD!J82,CCT!J82,CEPLAN!J82,CAV!J82,CEO!J82,CEAVI!J82,CESFI!J82,CERES!J82)</f>
        <v>1700</v>
      </c>
      <c r="K81" s="26">
        <f>SUM((Reitoria!J82-Reitoria!K82),(ESAG!J82-ESAG!K82),(CEART!J82-CEART!K82),(CEFID!J82-CEFID!K82),(FAED!J82-FAED!K82),(CEAD!J82-CEAD!K82),(CCT!J82-CCT!K82),(CEPLAN!J82-CEPLAN!K82),(CAV!J82-CAV!K82),(CEO!J82-CEO!K82),(CEAVI!J82-CEAVI!K82),(CESFI!J82-CESFI!K82),(CERES!J82-CERES!K82))</f>
        <v>860</v>
      </c>
      <c r="L81" s="28">
        <f t="shared" si="3"/>
        <v>840</v>
      </c>
      <c r="M81" s="32">
        <f t="shared" si="5"/>
        <v>1836.0000000000002</v>
      </c>
      <c r="N81" s="32">
        <f t="shared" si="4"/>
        <v>928.80000000000007</v>
      </c>
    </row>
    <row r="82" spans="1:14" s="27" customFormat="1" ht="165" x14ac:dyDescent="0.25">
      <c r="A82" s="153"/>
      <c r="B82" s="146"/>
      <c r="C82" s="82">
        <v>80</v>
      </c>
      <c r="D82" s="83" t="s">
        <v>366</v>
      </c>
      <c r="E82" s="84" t="s">
        <v>216</v>
      </c>
      <c r="F82" s="85" t="s">
        <v>30</v>
      </c>
      <c r="G82" s="85" t="s">
        <v>46</v>
      </c>
      <c r="H82" s="85" t="s">
        <v>50</v>
      </c>
      <c r="I82" s="86">
        <v>1.35</v>
      </c>
      <c r="J82" s="25">
        <f>SUM(Reitoria!J83,ESAG!J83,CEART!J83,CEFID!J83,FAED!J83,CEAD!J83,CCT!J83,CEPLAN!J83,CAV!J83,CEO!J83,CEAVI!J83,CESFI!J83,CERES!J83)</f>
        <v>220</v>
      </c>
      <c r="K82" s="26">
        <f>SUM((Reitoria!J83-Reitoria!K83),(ESAG!J83-ESAG!K83),(CEART!J83-CEART!K83),(CEFID!J83-CEFID!K83),(FAED!J83-FAED!K83),(CEAD!J83-CEAD!K83),(CCT!J83-CCT!K83),(CEPLAN!J83-CEPLAN!K83),(CAV!J83-CAV!K83),(CEO!J83-CEO!K83),(CEAVI!J83-CEAVI!K83),(CESFI!J83-CESFI!K83),(CERES!J83-CERES!K83))</f>
        <v>170</v>
      </c>
      <c r="L82" s="28">
        <f t="shared" si="3"/>
        <v>50</v>
      </c>
      <c r="M82" s="32">
        <f t="shared" si="5"/>
        <v>297</v>
      </c>
      <c r="N82" s="32">
        <f t="shared" si="4"/>
        <v>229.50000000000003</v>
      </c>
    </row>
    <row r="83" spans="1:14" s="27" customFormat="1" ht="195" x14ac:dyDescent="0.25">
      <c r="A83" s="153"/>
      <c r="B83" s="146"/>
      <c r="C83" s="87">
        <v>81</v>
      </c>
      <c r="D83" s="102" t="s">
        <v>367</v>
      </c>
      <c r="E83" s="84" t="s">
        <v>217</v>
      </c>
      <c r="F83" s="85" t="s">
        <v>30</v>
      </c>
      <c r="G83" s="85" t="s">
        <v>47</v>
      </c>
      <c r="H83" s="85" t="s">
        <v>50</v>
      </c>
      <c r="I83" s="86">
        <v>4.75</v>
      </c>
      <c r="J83" s="25">
        <f>SUM(Reitoria!J84,ESAG!J84,CEART!J84,CEFID!J84,FAED!J84,CEAD!J84,CCT!J84,CEPLAN!J84,CAV!J84,CEO!J84,CEAVI!J84,CESFI!J84,CERES!J84)</f>
        <v>2986</v>
      </c>
      <c r="K83" s="26">
        <f>SUM((Reitoria!J84-Reitoria!K84),(ESAG!J84-ESAG!K84),(CEART!J84-CEART!K84),(CEFID!J84-CEFID!K84),(FAED!J84-FAED!K84),(CEAD!J84-CEAD!K84),(CCT!J84-CCT!K84),(CEPLAN!J84-CEPLAN!K84),(CAV!J84-CAV!K84),(CEO!J84-CEO!K84),(CEAVI!J84-CEAVI!K84),(CESFI!J84-CESFI!K84),(CERES!J84-CERES!K84))</f>
        <v>2264</v>
      </c>
      <c r="L83" s="28">
        <f t="shared" si="3"/>
        <v>722</v>
      </c>
      <c r="M83" s="32">
        <f t="shared" si="5"/>
        <v>14183.5</v>
      </c>
      <c r="N83" s="32">
        <f t="shared" si="4"/>
        <v>10754</v>
      </c>
    </row>
    <row r="84" spans="1:14" s="27" customFormat="1" ht="75" x14ac:dyDescent="0.25">
      <c r="A84" s="153"/>
      <c r="B84" s="147"/>
      <c r="C84" s="87">
        <v>82</v>
      </c>
      <c r="D84" s="83" t="s">
        <v>368</v>
      </c>
      <c r="E84" s="84" t="s">
        <v>218</v>
      </c>
      <c r="F84" s="85" t="s">
        <v>30</v>
      </c>
      <c r="G84" s="85" t="s">
        <v>106</v>
      </c>
      <c r="H84" s="85" t="s">
        <v>50</v>
      </c>
      <c r="I84" s="86">
        <v>1.25</v>
      </c>
      <c r="J84" s="25">
        <f>SUM(Reitoria!J85,ESAG!J85,CEART!J85,CEFID!J85,FAED!J85,CEAD!J85,CCT!J85,CEPLAN!J85,CAV!J85,CEO!J85,CEAVI!J85,CESFI!J85,CERES!J85)</f>
        <v>40</v>
      </c>
      <c r="K84" s="26">
        <f>SUM((Reitoria!J85-Reitoria!K85),(ESAG!J85-ESAG!K85),(CEART!J85-CEART!K85),(CEFID!J85-CEFID!K85),(FAED!J85-FAED!K85),(CEAD!J85-CEAD!K85),(CCT!J85-CCT!K85),(CEPLAN!J85-CEPLAN!K85),(CAV!J85-CAV!K85),(CEO!J85-CEO!K85),(CEAVI!J85-CEAVI!K85),(CESFI!J85-CESFI!K85),(CERES!J85-CERES!K85))</f>
        <v>0</v>
      </c>
      <c r="L84" s="28">
        <f t="shared" si="3"/>
        <v>40</v>
      </c>
      <c r="M84" s="32">
        <f t="shared" si="5"/>
        <v>50</v>
      </c>
      <c r="N84" s="32">
        <f t="shared" si="4"/>
        <v>0</v>
      </c>
    </row>
    <row r="85" spans="1:14" s="27" customFormat="1" ht="135" x14ac:dyDescent="0.25">
      <c r="A85" s="152" t="s">
        <v>282</v>
      </c>
      <c r="B85" s="158">
        <v>25</v>
      </c>
      <c r="C85" s="103">
        <v>83</v>
      </c>
      <c r="D85" s="77" t="s">
        <v>369</v>
      </c>
      <c r="E85" s="78" t="s">
        <v>219</v>
      </c>
      <c r="F85" s="79" t="s">
        <v>38</v>
      </c>
      <c r="G85" s="79" t="s">
        <v>43</v>
      </c>
      <c r="H85" s="79" t="s">
        <v>50</v>
      </c>
      <c r="I85" s="80">
        <v>17.55</v>
      </c>
      <c r="J85" s="25">
        <f>SUM(Reitoria!J86,ESAG!J86,CEART!J86,CEFID!J86,FAED!J86,CEAD!J86,CCT!J86,CEPLAN!J86,CAV!J86,CEO!J86,CEAVI!J86,CESFI!J86,CERES!J86)</f>
        <v>1080</v>
      </c>
      <c r="K85" s="26">
        <f>SUM((Reitoria!J86-Reitoria!K86),(ESAG!J86-ESAG!K86),(CEART!J86-CEART!K86),(CEFID!J86-CEFID!K86),(FAED!J86-FAED!K86),(CEAD!J86-CEAD!K86),(CCT!J86-CCT!K86),(CEPLAN!J86-CEPLAN!K86),(CAV!J86-CAV!K86),(CEO!J86-CEO!K86),(CEAVI!J86-CEAVI!K86),(CESFI!J86-CESFI!K86),(CERES!J86-CERES!K86))</f>
        <v>570</v>
      </c>
      <c r="L85" s="28">
        <f t="shared" si="3"/>
        <v>510</v>
      </c>
      <c r="M85" s="32">
        <f t="shared" si="5"/>
        <v>18954</v>
      </c>
      <c r="N85" s="32">
        <f t="shared" si="4"/>
        <v>10003.5</v>
      </c>
    </row>
    <row r="86" spans="1:14" s="27" customFormat="1" ht="150" x14ac:dyDescent="0.25">
      <c r="A86" s="152"/>
      <c r="B86" s="159"/>
      <c r="C86" s="76">
        <v>84</v>
      </c>
      <c r="D86" s="77" t="s">
        <v>427</v>
      </c>
      <c r="E86" s="78" t="s">
        <v>220</v>
      </c>
      <c r="F86" s="104" t="s">
        <v>30</v>
      </c>
      <c r="G86" s="104" t="s">
        <v>43</v>
      </c>
      <c r="H86" s="78" t="s">
        <v>107</v>
      </c>
      <c r="I86" s="80">
        <v>13.02</v>
      </c>
      <c r="J86" s="25">
        <f>SUM(Reitoria!J87,ESAG!J87,CEART!J87,CEFID!J87,FAED!J87,CEAD!J87,CCT!J87,CEPLAN!J87,CAV!J87,CEO!J87,CEAVI!J87,CESFI!J87,CERES!J87)</f>
        <v>440</v>
      </c>
      <c r="K86" s="26">
        <f>SUM((Reitoria!J87-Reitoria!K87),(ESAG!J87-ESAG!K87),(CEART!J87-CEART!K87),(CEFID!J87-CEFID!K87),(FAED!J87-FAED!K87),(CEAD!J87-CEAD!K87),(CCT!J87-CCT!K87),(CEPLAN!J87-CEPLAN!K87),(CAV!J87-CAV!K87),(CEO!J87-CEO!K87),(CEAVI!J87-CEAVI!K87),(CESFI!J87-CESFI!K87),(CERES!J87-CERES!K87))</f>
        <v>80</v>
      </c>
      <c r="L86" s="28">
        <f t="shared" si="3"/>
        <v>360</v>
      </c>
      <c r="M86" s="32">
        <f t="shared" si="5"/>
        <v>5728.8</v>
      </c>
      <c r="N86" s="32">
        <f t="shared" si="4"/>
        <v>1041.5999999999999</v>
      </c>
    </row>
    <row r="87" spans="1:14" s="27" customFormat="1" ht="75" x14ac:dyDescent="0.25">
      <c r="A87" s="152"/>
      <c r="B87" s="160"/>
      <c r="C87" s="76">
        <v>85</v>
      </c>
      <c r="D87" s="77" t="s">
        <v>428</v>
      </c>
      <c r="E87" s="78" t="s">
        <v>221</v>
      </c>
      <c r="F87" s="104" t="s">
        <v>30</v>
      </c>
      <c r="G87" s="104" t="s">
        <v>48</v>
      </c>
      <c r="H87" s="78" t="s">
        <v>108</v>
      </c>
      <c r="I87" s="80">
        <v>25.04</v>
      </c>
      <c r="J87" s="25">
        <f>SUM(Reitoria!J88,ESAG!J88,CEART!J88,CEFID!J88,FAED!J88,CEAD!J88,CCT!J88,CEPLAN!J88,CAV!J88,CEO!J88,CEAVI!J88,CESFI!J88,CERES!J88)</f>
        <v>55</v>
      </c>
      <c r="K87" s="26">
        <f>SUM((Reitoria!J88-Reitoria!K88),(ESAG!J88-ESAG!K88),(CEART!J88-CEART!K88),(CEFID!J88-CEFID!K88),(FAED!J88-FAED!K88),(CEAD!J88-CEAD!K88),(CCT!J88-CCT!K88),(CEPLAN!J88-CEPLAN!K88),(CAV!J88-CAV!K88),(CEO!J88-CEO!K88),(CEAVI!J88-CEAVI!K88),(CESFI!J88-CESFI!K88),(CERES!J88-CERES!K88))</f>
        <v>50</v>
      </c>
      <c r="L87" s="28">
        <f t="shared" si="3"/>
        <v>5</v>
      </c>
      <c r="M87" s="32">
        <f t="shared" si="5"/>
        <v>1377.2</v>
      </c>
      <c r="N87" s="32">
        <f t="shared" si="4"/>
        <v>1252</v>
      </c>
    </row>
    <row r="88" spans="1:14" s="27" customFormat="1" ht="150" x14ac:dyDescent="0.25">
      <c r="A88" s="153" t="s">
        <v>282</v>
      </c>
      <c r="B88" s="145">
        <v>26</v>
      </c>
      <c r="C88" s="82">
        <v>86</v>
      </c>
      <c r="D88" s="83" t="s">
        <v>370</v>
      </c>
      <c r="E88" s="84" t="s">
        <v>222</v>
      </c>
      <c r="F88" s="97" t="s">
        <v>30</v>
      </c>
      <c r="G88" s="97" t="s">
        <v>43</v>
      </c>
      <c r="H88" s="85" t="s">
        <v>50</v>
      </c>
      <c r="I88" s="86">
        <v>13.52</v>
      </c>
      <c r="J88" s="25">
        <f>SUM(Reitoria!J89,ESAG!J89,CEART!J89,CEFID!J89,FAED!J89,CEAD!J89,CCT!J89,CEPLAN!J89,CAV!J89,CEO!J89,CEAVI!J89,CESFI!J89,CERES!J89)</f>
        <v>1560</v>
      </c>
      <c r="K88" s="26">
        <f>SUM((Reitoria!J89-Reitoria!K89),(ESAG!J89-ESAG!K89),(CEART!J89-CEART!K89),(CEFID!J89-CEFID!K89),(FAED!J89-FAED!K89),(CEAD!J89-CEAD!K89),(CCT!J89-CCT!K89),(CEPLAN!J89-CEPLAN!K89),(CAV!J89-CAV!K89),(CEO!J89-CEO!K89),(CEAVI!J89-CEAVI!K89),(CESFI!J89-CESFI!K89),(CERES!J89-CERES!K89))</f>
        <v>490</v>
      </c>
      <c r="L88" s="28">
        <f t="shared" si="3"/>
        <v>1070</v>
      </c>
      <c r="M88" s="32">
        <f t="shared" si="5"/>
        <v>21091.200000000001</v>
      </c>
      <c r="N88" s="32">
        <f t="shared" si="4"/>
        <v>6624.8</v>
      </c>
    </row>
    <row r="89" spans="1:14" s="27" customFormat="1" ht="30" x14ac:dyDescent="0.25">
      <c r="A89" s="153"/>
      <c r="B89" s="147"/>
      <c r="C89" s="87">
        <v>87</v>
      </c>
      <c r="D89" s="98" t="s">
        <v>371</v>
      </c>
      <c r="E89" s="84" t="s">
        <v>223</v>
      </c>
      <c r="F89" s="97" t="s">
        <v>30</v>
      </c>
      <c r="G89" s="97" t="s">
        <v>109</v>
      </c>
      <c r="H89" s="85" t="s">
        <v>110</v>
      </c>
      <c r="I89" s="86">
        <v>25.3</v>
      </c>
      <c r="J89" s="25">
        <f>SUM(Reitoria!J90,ESAG!J90,CEART!J90,CEFID!J90,FAED!J90,CEAD!J90,CCT!J90,CEPLAN!J90,CAV!J90,CEO!J90,CEAVI!J90,CESFI!J90,CERES!J90)</f>
        <v>334</v>
      </c>
      <c r="K89" s="26">
        <f>SUM((Reitoria!J90-Reitoria!K90),(ESAG!J90-ESAG!K90),(CEART!J90-CEART!K90),(CEFID!J90-CEFID!K90),(FAED!J90-FAED!K90),(CEAD!J90-CEAD!K90),(CCT!J90-CCT!K90),(CEPLAN!J90-CEPLAN!K90),(CAV!J90-CAV!K90),(CEO!J90-CEO!K90),(CEAVI!J90-CEAVI!K90),(CESFI!J90-CESFI!K90),(CERES!J90-CERES!K90))</f>
        <v>75</v>
      </c>
      <c r="L89" s="28">
        <f t="shared" si="3"/>
        <v>259</v>
      </c>
      <c r="M89" s="32">
        <f t="shared" si="5"/>
        <v>8450.2000000000007</v>
      </c>
      <c r="N89" s="32">
        <f t="shared" si="4"/>
        <v>1897.5</v>
      </c>
    </row>
    <row r="90" spans="1:14" s="27" customFormat="1" ht="165" x14ac:dyDescent="0.25">
      <c r="A90" s="72" t="s">
        <v>272</v>
      </c>
      <c r="B90" s="76">
        <v>27</v>
      </c>
      <c r="C90" s="76">
        <v>88</v>
      </c>
      <c r="D90" s="77" t="s">
        <v>429</v>
      </c>
      <c r="E90" s="78" t="s">
        <v>224</v>
      </c>
      <c r="F90" s="104" t="s">
        <v>33</v>
      </c>
      <c r="G90" s="104" t="s">
        <v>111</v>
      </c>
      <c r="H90" s="104" t="s">
        <v>50</v>
      </c>
      <c r="I90" s="80">
        <v>59.1</v>
      </c>
      <c r="J90" s="25">
        <f>SUM(Reitoria!J91,ESAG!J91,CEART!J91,CEFID!J91,FAED!J91,CEAD!J91,CCT!J91,CEPLAN!J91,CAV!J91,CEO!J91,CEAVI!J91,CESFI!J91,CERES!J91)</f>
        <v>846</v>
      </c>
      <c r="K90" s="26">
        <f>SUM((Reitoria!J91-Reitoria!K91),(ESAG!J91-ESAG!K91),(CEART!J91-CEART!K91),(CEFID!J91-CEFID!K91),(FAED!J91-FAED!K91),(CEAD!J91-CEAD!K91),(CCT!J91-CCT!K91),(CEPLAN!J91-CEPLAN!K91),(CAV!J91-CAV!K91),(CEO!J91-CEO!K91),(CEAVI!J91-CEAVI!K91),(CESFI!J91-CESFI!K91),(CERES!J91-CERES!K91))</f>
        <v>269</v>
      </c>
      <c r="L90" s="28">
        <f t="shared" si="3"/>
        <v>577</v>
      </c>
      <c r="M90" s="32">
        <f t="shared" si="5"/>
        <v>49998.6</v>
      </c>
      <c r="N90" s="32">
        <f t="shared" si="4"/>
        <v>15897.9</v>
      </c>
    </row>
    <row r="91" spans="1:14" s="27" customFormat="1" ht="165" x14ac:dyDescent="0.25">
      <c r="A91" s="153" t="s">
        <v>284</v>
      </c>
      <c r="B91" s="145">
        <v>28</v>
      </c>
      <c r="C91" s="82">
        <v>89</v>
      </c>
      <c r="D91" s="83" t="s">
        <v>430</v>
      </c>
      <c r="E91" s="84" t="s">
        <v>225</v>
      </c>
      <c r="F91" s="97" t="s">
        <v>33</v>
      </c>
      <c r="G91" s="97" t="s">
        <v>112</v>
      </c>
      <c r="H91" s="97" t="s">
        <v>50</v>
      </c>
      <c r="I91" s="86">
        <v>9.5</v>
      </c>
      <c r="J91" s="25">
        <f>SUM(Reitoria!J92,ESAG!J92,CEART!J92,CEFID!J92,FAED!J92,CEAD!J92,CCT!J92,CEPLAN!J92,CAV!J92,CEO!J92,CEAVI!J92,CESFI!J92,CERES!J92)</f>
        <v>676</v>
      </c>
      <c r="K91" s="26">
        <f>SUM((Reitoria!J92-Reitoria!K92),(ESAG!J92-ESAG!K92),(CEART!J92-CEART!K92),(CEFID!J92-CEFID!K92),(FAED!J92-FAED!K92),(CEAD!J92-CEAD!K92),(CCT!J92-CCT!K92),(CEPLAN!J92-CEPLAN!K92),(CAV!J92-CAV!K92),(CEO!J92-CEO!K92),(CEAVI!J92-CEAVI!K92),(CESFI!J92-CESFI!K92),(CERES!J92-CERES!K92))</f>
        <v>195</v>
      </c>
      <c r="L91" s="28">
        <f t="shared" si="3"/>
        <v>481</v>
      </c>
      <c r="M91" s="32">
        <f t="shared" si="5"/>
        <v>6422</v>
      </c>
      <c r="N91" s="32">
        <f t="shared" si="4"/>
        <v>1852.5</v>
      </c>
    </row>
    <row r="92" spans="1:14" s="27" customFormat="1" ht="150" x14ac:dyDescent="0.25">
      <c r="A92" s="153"/>
      <c r="B92" s="146"/>
      <c r="C92" s="87">
        <v>90</v>
      </c>
      <c r="D92" s="83" t="s">
        <v>431</v>
      </c>
      <c r="E92" s="84" t="s">
        <v>226</v>
      </c>
      <c r="F92" s="97" t="s">
        <v>33</v>
      </c>
      <c r="G92" s="97" t="s">
        <v>112</v>
      </c>
      <c r="H92" s="97" t="s">
        <v>50</v>
      </c>
      <c r="I92" s="86">
        <v>15.36</v>
      </c>
      <c r="J92" s="25">
        <f>SUM(Reitoria!J93,ESAG!J93,CEART!J93,CEFID!J93,FAED!J93,CEAD!J93,CCT!J93,CEPLAN!J93,CAV!J93,CEO!J93,CEAVI!J93,CESFI!J93,CERES!J93)</f>
        <v>950</v>
      </c>
      <c r="K92" s="26">
        <f>SUM((Reitoria!J93-Reitoria!K93),(ESAG!J93-ESAG!K93),(CEART!J93-CEART!K93),(CEFID!J93-CEFID!K93),(FAED!J93-FAED!K93),(CEAD!J93-CEAD!K93),(CCT!J93-CCT!K93),(CEPLAN!J93-CEPLAN!K93),(CAV!J93-CAV!K93),(CEO!J93-CEO!K93),(CEAVI!J93-CEAVI!K93),(CESFI!J93-CESFI!K93),(CERES!J93-CERES!K93))</f>
        <v>370</v>
      </c>
      <c r="L92" s="28">
        <f t="shared" si="3"/>
        <v>580</v>
      </c>
      <c r="M92" s="32">
        <f t="shared" si="5"/>
        <v>14592</v>
      </c>
      <c r="N92" s="32">
        <f t="shared" si="4"/>
        <v>5683.2</v>
      </c>
    </row>
    <row r="93" spans="1:14" s="27" customFormat="1" ht="165" x14ac:dyDescent="0.25">
      <c r="A93" s="153"/>
      <c r="B93" s="147"/>
      <c r="C93" s="87">
        <v>91</v>
      </c>
      <c r="D93" s="98" t="s">
        <v>432</v>
      </c>
      <c r="E93" s="84" t="s">
        <v>227</v>
      </c>
      <c r="F93" s="97" t="s">
        <v>33</v>
      </c>
      <c r="G93" s="97" t="s">
        <v>112</v>
      </c>
      <c r="H93" s="97" t="s">
        <v>50</v>
      </c>
      <c r="I93" s="86">
        <v>24.69</v>
      </c>
      <c r="J93" s="25">
        <f>SUM(Reitoria!J94,ESAG!J94,CEART!J94,CEFID!J94,FAED!J94,CEAD!J94,CCT!J94,CEPLAN!J94,CAV!J94,CEO!J94,CEAVI!J94,CESFI!J94,CERES!J94)</f>
        <v>130</v>
      </c>
      <c r="K93" s="26">
        <f>SUM((Reitoria!J94-Reitoria!K94),(ESAG!J94-ESAG!K94),(CEART!J94-CEART!K94),(CEFID!J94-CEFID!K94),(FAED!J94-FAED!K94),(CEAD!J94-CEAD!K94),(CCT!J94-CCT!K94),(CEPLAN!J94-CEPLAN!K94),(CAV!J94-CAV!K94),(CEO!J94-CEO!K94),(CEAVI!J94-CEAVI!K94),(CESFI!J94-CESFI!K94),(CERES!J94-CERES!K94))</f>
        <v>130</v>
      </c>
      <c r="L93" s="28">
        <f t="shared" si="3"/>
        <v>0</v>
      </c>
      <c r="M93" s="32">
        <f t="shared" si="5"/>
        <v>3209.7000000000003</v>
      </c>
      <c r="N93" s="32">
        <f t="shared" si="4"/>
        <v>3209.7000000000003</v>
      </c>
    </row>
    <row r="94" spans="1:14" s="27" customFormat="1" ht="225" x14ac:dyDescent="0.25">
      <c r="A94" s="105" t="s">
        <v>272</v>
      </c>
      <c r="B94" s="76">
        <v>29</v>
      </c>
      <c r="C94" s="103">
        <v>92</v>
      </c>
      <c r="D94" s="77" t="s">
        <v>372</v>
      </c>
      <c r="E94" s="78" t="s">
        <v>228</v>
      </c>
      <c r="F94" s="104" t="s">
        <v>59</v>
      </c>
      <c r="G94" s="104" t="s">
        <v>111</v>
      </c>
      <c r="H94" s="104" t="s">
        <v>50</v>
      </c>
      <c r="I94" s="80">
        <v>129.19999999999999</v>
      </c>
      <c r="J94" s="25">
        <f>SUM(Reitoria!J95,ESAG!J95,CEART!J95,CEFID!J95,FAED!J95,CEAD!J95,CCT!J95,CEPLAN!J95,CAV!J95,CEO!J95,CEAVI!J95,CESFI!J95,CERES!J95)</f>
        <v>355</v>
      </c>
      <c r="K94" s="26">
        <f>SUM((Reitoria!J95-Reitoria!K95),(ESAG!J95-ESAG!K95),(CEART!J95-CEART!K95),(CEFID!J95-CEFID!K95),(FAED!J95-FAED!K95),(CEAD!J95-CEAD!K95),(CCT!J95-CCT!K95),(CEPLAN!J95-CEPLAN!K95),(CAV!J95-CAV!K95),(CEO!J95-CEO!K95),(CEAVI!J95-CEAVI!K95),(CESFI!J95-CESFI!K95),(CERES!J95-CERES!K95))</f>
        <v>86</v>
      </c>
      <c r="L94" s="28">
        <f t="shared" si="3"/>
        <v>269</v>
      </c>
      <c r="M94" s="32">
        <f t="shared" si="5"/>
        <v>45865.999999999993</v>
      </c>
      <c r="N94" s="32">
        <f t="shared" si="4"/>
        <v>11111.199999999999</v>
      </c>
    </row>
    <row r="95" spans="1:14" s="27" customFormat="1" ht="120" x14ac:dyDescent="0.25">
      <c r="A95" s="153" t="s">
        <v>277</v>
      </c>
      <c r="B95" s="145">
        <v>30</v>
      </c>
      <c r="C95" s="87">
        <v>93</v>
      </c>
      <c r="D95" s="83" t="s">
        <v>373</v>
      </c>
      <c r="E95" s="84" t="s">
        <v>229</v>
      </c>
      <c r="F95" s="85" t="s">
        <v>64</v>
      </c>
      <c r="G95" s="85" t="s">
        <v>113</v>
      </c>
      <c r="H95" s="85" t="s">
        <v>50</v>
      </c>
      <c r="I95" s="86">
        <v>2.97</v>
      </c>
      <c r="J95" s="25">
        <f>SUM(Reitoria!J96,ESAG!J96,CEART!J96,CEFID!J96,FAED!J96,CEAD!J96,CCT!J96,CEPLAN!J96,CAV!J96,CEO!J96,CEAVI!J96,CESFI!J96,CERES!J96)</f>
        <v>4464</v>
      </c>
      <c r="K95" s="26">
        <f>SUM((Reitoria!J96-Reitoria!K96),(ESAG!J96-ESAG!K96),(CEART!J96-CEART!K96),(CEFID!J96-CEFID!K96),(FAED!J96-FAED!K96),(CEAD!J96-CEAD!K96),(CCT!J96-CCT!K96),(CEPLAN!J96-CEPLAN!K96),(CAV!J96-CAV!K96),(CEO!J96-CEO!K96),(CEAVI!J96-CEAVI!K96),(CESFI!J96-CESFI!K96),(CERES!J96-CERES!K96))</f>
        <v>1212</v>
      </c>
      <c r="L95" s="28">
        <f t="shared" si="3"/>
        <v>3252</v>
      </c>
      <c r="M95" s="32">
        <f t="shared" si="5"/>
        <v>13258.080000000002</v>
      </c>
      <c r="N95" s="32">
        <f t="shared" si="4"/>
        <v>3599.6400000000003</v>
      </c>
    </row>
    <row r="96" spans="1:14" s="27" customFormat="1" ht="210" x14ac:dyDescent="0.25">
      <c r="A96" s="153"/>
      <c r="B96" s="147"/>
      <c r="C96" s="87">
        <v>94</v>
      </c>
      <c r="D96" s="83" t="s">
        <v>374</v>
      </c>
      <c r="E96" s="84" t="s">
        <v>230</v>
      </c>
      <c r="F96" s="85" t="s">
        <v>64</v>
      </c>
      <c r="G96" s="85" t="s">
        <v>44</v>
      </c>
      <c r="H96" s="85" t="s">
        <v>50</v>
      </c>
      <c r="I96" s="86">
        <v>1.56</v>
      </c>
      <c r="J96" s="25">
        <f>SUM(Reitoria!J97,ESAG!J97,CEART!J97,CEFID!J97,FAED!J97,CEAD!J97,CCT!J97,CEPLAN!J97,CAV!J97,CEO!J97,CEAVI!J97,CESFI!J97,CERES!J97)</f>
        <v>300</v>
      </c>
      <c r="K96" s="26">
        <f>SUM((Reitoria!J97-Reitoria!K97),(ESAG!J97-ESAG!K97),(CEART!J97-CEART!K97),(CEFID!J97-CEFID!K97),(FAED!J97-FAED!K97),(CEAD!J97-CEAD!K97),(CCT!J97-CCT!K97),(CEPLAN!J97-CEPLAN!K97),(CAV!J97-CAV!K97),(CEO!J97-CEO!K97),(CEAVI!J97-CEAVI!K97),(CESFI!J97-CESFI!K97),(CERES!J97-CERES!K97))</f>
        <v>36</v>
      </c>
      <c r="L96" s="28">
        <f t="shared" si="3"/>
        <v>264</v>
      </c>
      <c r="M96" s="32">
        <f t="shared" si="5"/>
        <v>468</v>
      </c>
      <c r="N96" s="32">
        <f t="shared" si="4"/>
        <v>56.160000000000004</v>
      </c>
    </row>
    <row r="97" spans="1:14" s="27" customFormat="1" ht="75" x14ac:dyDescent="0.25">
      <c r="A97" s="152" t="s">
        <v>279</v>
      </c>
      <c r="B97" s="158">
        <v>31</v>
      </c>
      <c r="C97" s="103">
        <v>95</v>
      </c>
      <c r="D97" s="77" t="s">
        <v>375</v>
      </c>
      <c r="E97" s="78" t="s">
        <v>231</v>
      </c>
      <c r="F97" s="104" t="s">
        <v>30</v>
      </c>
      <c r="G97" s="104" t="s">
        <v>84</v>
      </c>
      <c r="H97" s="104" t="s">
        <v>50</v>
      </c>
      <c r="I97" s="80">
        <v>7.92</v>
      </c>
      <c r="J97" s="25">
        <f>SUM(Reitoria!J98,ESAG!J98,CEART!J98,CEFID!J98,FAED!J98,CEAD!J98,CCT!J98,CEPLAN!J98,CAV!J98,CEO!J98,CEAVI!J98,CESFI!J98,CERES!J98)</f>
        <v>1543</v>
      </c>
      <c r="K97" s="26">
        <f>SUM((Reitoria!J98-Reitoria!K98),(ESAG!J98-ESAG!K98),(CEART!J98-CEART!K98),(CEFID!J98-CEFID!K98),(FAED!J98-FAED!K98),(CEAD!J98-CEAD!K98),(CCT!J98-CCT!K98),(CEPLAN!J98-CEPLAN!K98),(CAV!J98-CAV!K98),(CEO!J98-CEO!K98),(CEAVI!J98-CEAVI!K98),(CESFI!J98-CESFI!K98),(CERES!J98-CERES!K98))</f>
        <v>351</v>
      </c>
      <c r="L97" s="28">
        <f t="shared" si="3"/>
        <v>1192</v>
      </c>
      <c r="M97" s="32">
        <f t="shared" si="5"/>
        <v>12220.56</v>
      </c>
      <c r="N97" s="32">
        <f t="shared" si="4"/>
        <v>2779.92</v>
      </c>
    </row>
    <row r="98" spans="1:14" s="27" customFormat="1" ht="30" x14ac:dyDescent="0.25">
      <c r="A98" s="152"/>
      <c r="B98" s="160"/>
      <c r="C98" s="76">
        <v>96</v>
      </c>
      <c r="D98" s="77" t="s">
        <v>376</v>
      </c>
      <c r="E98" s="78" t="s">
        <v>232</v>
      </c>
      <c r="F98" s="104" t="s">
        <v>30</v>
      </c>
      <c r="G98" s="104" t="s">
        <v>85</v>
      </c>
      <c r="H98" s="104" t="s">
        <v>50</v>
      </c>
      <c r="I98" s="80">
        <v>12.51</v>
      </c>
      <c r="J98" s="25">
        <f>SUM(Reitoria!J99,ESAG!J99,CEART!J99,CEFID!J99,FAED!J99,CEAD!J99,CCT!J99,CEPLAN!J99,CAV!J99,CEO!J99,CEAVI!J99,CESFI!J99,CERES!J99)</f>
        <v>257</v>
      </c>
      <c r="K98" s="26">
        <f>SUM((Reitoria!J99-Reitoria!K99),(ESAG!J99-ESAG!K99),(CEART!J99-CEART!K99),(CEFID!J99-CEFID!K99),(FAED!J99-FAED!K99),(CEAD!J99-CEAD!K99),(CCT!J99-CCT!K99),(CEPLAN!J99-CEPLAN!K99),(CAV!J99-CAV!K99),(CEO!J99-CEO!K99),(CEAVI!J99-CEAVI!K99),(CESFI!J99-CESFI!K99),(CERES!J99-CERES!K99))</f>
        <v>15</v>
      </c>
      <c r="L98" s="28">
        <f t="shared" si="3"/>
        <v>242</v>
      </c>
      <c r="M98" s="32">
        <f t="shared" si="5"/>
        <v>3215.07</v>
      </c>
      <c r="N98" s="32">
        <f t="shared" si="4"/>
        <v>187.65</v>
      </c>
    </row>
    <row r="99" spans="1:14" s="27" customFormat="1" ht="30" x14ac:dyDescent="0.25">
      <c r="A99" s="153" t="s">
        <v>279</v>
      </c>
      <c r="B99" s="145">
        <v>32</v>
      </c>
      <c r="C99" s="87">
        <v>97</v>
      </c>
      <c r="D99" s="100" t="s">
        <v>377</v>
      </c>
      <c r="E99" s="84" t="s">
        <v>233</v>
      </c>
      <c r="F99" s="97" t="s">
        <v>60</v>
      </c>
      <c r="G99" s="97" t="s">
        <v>99</v>
      </c>
      <c r="H99" s="97" t="s">
        <v>51</v>
      </c>
      <c r="I99" s="86">
        <v>27.01</v>
      </c>
      <c r="J99" s="25">
        <f>SUM(Reitoria!J100,ESAG!J100,CEART!J100,CEFID!J100,FAED!J100,CEAD!J100,CCT!J100,CEPLAN!J100,CAV!J100,CEO!J100,CEAVI!J100,CESFI!J100,CERES!J100)</f>
        <v>20</v>
      </c>
      <c r="K99" s="26">
        <f>SUM((Reitoria!J100-Reitoria!K100),(ESAG!J100-ESAG!K100),(CEART!J100-CEART!K100),(CEFID!J100-CEFID!K100),(FAED!J100-FAED!K100),(CEAD!J100-CEAD!K100),(CCT!J100-CCT!K100),(CEPLAN!J100-CEPLAN!K100),(CAV!J100-CAV!K100),(CEO!J100-CEO!K100),(CEAVI!J100-CEAVI!K100),(CESFI!J100-CESFI!K100),(CERES!J100-CERES!K100))</f>
        <v>0</v>
      </c>
      <c r="L99" s="28">
        <f t="shared" si="3"/>
        <v>20</v>
      </c>
      <c r="M99" s="32">
        <f t="shared" si="5"/>
        <v>540.20000000000005</v>
      </c>
      <c r="N99" s="32">
        <f t="shared" si="4"/>
        <v>0</v>
      </c>
    </row>
    <row r="100" spans="1:14" s="27" customFormat="1" x14ac:dyDescent="0.25">
      <c r="A100" s="153"/>
      <c r="B100" s="146"/>
      <c r="C100" s="82">
        <v>98</v>
      </c>
      <c r="D100" s="83" t="s">
        <v>378</v>
      </c>
      <c r="E100" s="84" t="s">
        <v>234</v>
      </c>
      <c r="F100" s="97" t="s">
        <v>60</v>
      </c>
      <c r="G100" s="97" t="s">
        <v>114</v>
      </c>
      <c r="H100" s="97" t="s">
        <v>51</v>
      </c>
      <c r="I100" s="86">
        <v>45.44</v>
      </c>
      <c r="J100" s="25">
        <f>SUM(Reitoria!J101,ESAG!J101,CEART!J101,CEFID!J101,FAED!J101,CEAD!J101,CCT!J101,CEPLAN!J101,CAV!J101,CEO!J101,CEAVI!J101,CESFI!J101,CERES!J101)</f>
        <v>130</v>
      </c>
      <c r="K100" s="26">
        <f>SUM((Reitoria!J101-Reitoria!K101),(ESAG!J101-ESAG!K101),(CEART!J101-CEART!K101),(CEFID!J101-CEFID!K101),(FAED!J101-FAED!K101),(CEAD!J101-CEAD!K101),(CCT!J101-CCT!K101),(CEPLAN!J101-CEPLAN!K101),(CAV!J101-CAV!K101),(CEO!J101-CEO!K101),(CEAVI!J101-CEAVI!K101),(CESFI!J101-CESFI!K101),(CERES!J101-CERES!K101))</f>
        <v>25</v>
      </c>
      <c r="L100" s="28">
        <f t="shared" si="3"/>
        <v>105</v>
      </c>
      <c r="M100" s="32">
        <f t="shared" si="5"/>
        <v>5907.2</v>
      </c>
      <c r="N100" s="32">
        <f t="shared" si="4"/>
        <v>1136</v>
      </c>
    </row>
    <row r="101" spans="1:14" s="27" customFormat="1" x14ac:dyDescent="0.25">
      <c r="A101" s="153"/>
      <c r="B101" s="146"/>
      <c r="C101" s="87">
        <v>99</v>
      </c>
      <c r="D101" s="83" t="s">
        <v>379</v>
      </c>
      <c r="E101" s="84" t="s">
        <v>235</v>
      </c>
      <c r="F101" s="97" t="s">
        <v>30</v>
      </c>
      <c r="G101" s="97" t="s">
        <v>114</v>
      </c>
      <c r="H101" s="97" t="s">
        <v>51</v>
      </c>
      <c r="I101" s="86">
        <v>89</v>
      </c>
      <c r="J101" s="25">
        <f>SUM(Reitoria!J102,ESAG!J102,CEART!J102,CEFID!J102,FAED!J102,CEAD!J102,CCT!J102,CEPLAN!J102,CAV!J102,CEO!J102,CEAVI!J102,CESFI!J102,CERES!J102)</f>
        <v>105</v>
      </c>
      <c r="K101" s="26">
        <f>SUM((Reitoria!J102-Reitoria!K102),(ESAG!J102-ESAG!K102),(CEART!J102-CEART!K102),(CEFID!J102-CEFID!K102),(FAED!J102-FAED!K102),(CEAD!J102-CEAD!K102),(CCT!J102-CCT!K102),(CEPLAN!J102-CEPLAN!K102),(CAV!J102-CAV!K102),(CEO!J102-CEO!K102),(CEAVI!J102-CEAVI!K102),(CESFI!J102-CESFI!K102),(CERES!J102-CERES!K102))</f>
        <v>11</v>
      </c>
      <c r="L101" s="28">
        <f t="shared" si="3"/>
        <v>94</v>
      </c>
      <c r="M101" s="32">
        <f t="shared" si="5"/>
        <v>9345</v>
      </c>
      <c r="N101" s="32">
        <f t="shared" si="4"/>
        <v>979</v>
      </c>
    </row>
    <row r="102" spans="1:14" s="27" customFormat="1" ht="30" x14ac:dyDescent="0.25">
      <c r="A102" s="153"/>
      <c r="B102" s="146"/>
      <c r="C102" s="87">
        <v>100</v>
      </c>
      <c r="D102" s="98" t="s">
        <v>380</v>
      </c>
      <c r="E102" s="84" t="s">
        <v>236</v>
      </c>
      <c r="F102" s="97" t="s">
        <v>30</v>
      </c>
      <c r="G102" s="97" t="s">
        <v>115</v>
      </c>
      <c r="H102" s="97" t="s">
        <v>51</v>
      </c>
      <c r="I102" s="86">
        <v>62.39</v>
      </c>
      <c r="J102" s="25">
        <f>SUM(Reitoria!J103,ESAG!J103,CEART!J103,CEFID!J103,FAED!J103,CEAD!J103,CCT!J103,CEPLAN!J103,CAV!J103,CEO!J103,CEAVI!J103,CESFI!J103,CERES!J103)</f>
        <v>168</v>
      </c>
      <c r="K102" s="26">
        <f>SUM((Reitoria!J103-Reitoria!K103),(ESAG!J103-ESAG!K103),(CEART!J103-CEART!K103),(CEFID!J103-CEFID!K103),(FAED!J103-FAED!K103),(CEAD!J103-CEAD!K103),(CCT!J103-CCT!K103),(CEPLAN!J103-CEPLAN!K103),(CAV!J103-CAV!K103),(CEO!J103-CEO!K103),(CEAVI!J103-CEAVI!K103),(CESFI!J103-CESFI!K103),(CERES!J103-CERES!K103))</f>
        <v>30</v>
      </c>
      <c r="L102" s="28">
        <f t="shared" si="3"/>
        <v>138</v>
      </c>
      <c r="M102" s="32">
        <f t="shared" si="5"/>
        <v>10481.52</v>
      </c>
      <c r="N102" s="32">
        <f t="shared" si="4"/>
        <v>1871.7</v>
      </c>
    </row>
    <row r="103" spans="1:14" s="27" customFormat="1" x14ac:dyDescent="0.25">
      <c r="A103" s="153"/>
      <c r="B103" s="147"/>
      <c r="C103" s="82">
        <v>101</v>
      </c>
      <c r="D103" s="98" t="s">
        <v>381</v>
      </c>
      <c r="E103" s="84" t="s">
        <v>237</v>
      </c>
      <c r="F103" s="97" t="s">
        <v>60</v>
      </c>
      <c r="G103" s="97" t="s">
        <v>116</v>
      </c>
      <c r="H103" s="97" t="s">
        <v>51</v>
      </c>
      <c r="I103" s="86">
        <v>3.02</v>
      </c>
      <c r="J103" s="25">
        <f>SUM(Reitoria!J104,ESAG!J104,CEART!J104,CEFID!J104,FAED!J104,CEAD!J104,CCT!J104,CEPLAN!J104,CAV!J104,CEO!J104,CEAVI!J104,CESFI!J104,CERES!J104)</f>
        <v>151</v>
      </c>
      <c r="K103" s="26">
        <f>SUM((Reitoria!J104-Reitoria!K104),(ESAG!J104-ESAG!K104),(CEART!J104-CEART!K104),(CEFID!J104-CEFID!K104),(FAED!J104-FAED!K104),(CEAD!J104-CEAD!K104),(CCT!J104-CCT!K104),(CEPLAN!J104-CEPLAN!K104),(CAV!J104-CAV!K104),(CEO!J104-CEO!K104),(CEAVI!J104-CEAVI!K104),(CESFI!J104-CESFI!K104),(CERES!J104-CERES!K104))</f>
        <v>102</v>
      </c>
      <c r="L103" s="28">
        <f t="shared" si="3"/>
        <v>49</v>
      </c>
      <c r="M103" s="32">
        <f t="shared" si="5"/>
        <v>456.02</v>
      </c>
      <c r="N103" s="32">
        <f t="shared" si="4"/>
        <v>308.04000000000002</v>
      </c>
    </row>
    <row r="104" spans="1:14" s="27" customFormat="1" ht="75" x14ac:dyDescent="0.25">
      <c r="A104" s="72" t="s">
        <v>278</v>
      </c>
      <c r="B104" s="76">
        <v>33</v>
      </c>
      <c r="C104" s="76">
        <v>102</v>
      </c>
      <c r="D104" s="106" t="s">
        <v>382</v>
      </c>
      <c r="E104" s="78" t="s">
        <v>238</v>
      </c>
      <c r="F104" s="104" t="s">
        <v>66</v>
      </c>
      <c r="G104" s="104" t="s">
        <v>117</v>
      </c>
      <c r="H104" s="104" t="s">
        <v>118</v>
      </c>
      <c r="I104" s="80">
        <v>205.12</v>
      </c>
      <c r="J104" s="25">
        <f>SUM(Reitoria!J105,ESAG!J105,CEART!J105,CEFID!J105,FAED!J105,CEAD!J105,CCT!J105,CEPLAN!J105,CAV!J105,CEO!J105,CEAVI!J105,CESFI!J105,CERES!J105)</f>
        <v>39</v>
      </c>
      <c r="K104" s="26">
        <f>SUM((Reitoria!J105-Reitoria!K105),(ESAG!J105-ESAG!K105),(CEART!J105-CEART!K105),(CEFID!J105-CEFID!K105),(FAED!J105-FAED!K105),(CEAD!J105-CEAD!K105),(CCT!J105-CCT!K105),(CEPLAN!J105-CEPLAN!K105),(CAV!J105-CAV!K105),(CEO!J105-CEO!K105),(CEAVI!J105-CEAVI!K105),(CESFI!J105-CESFI!K105),(CERES!J105-CERES!K105))</f>
        <v>9</v>
      </c>
      <c r="L104" s="28">
        <f t="shared" si="3"/>
        <v>30</v>
      </c>
      <c r="M104" s="32">
        <f t="shared" si="5"/>
        <v>7999.68</v>
      </c>
      <c r="N104" s="32">
        <f t="shared" si="4"/>
        <v>1846.08</v>
      </c>
    </row>
    <row r="105" spans="1:14" s="27" customFormat="1" ht="75" x14ac:dyDescent="0.25">
      <c r="A105" s="153" t="s">
        <v>281</v>
      </c>
      <c r="B105" s="145">
        <v>34</v>
      </c>
      <c r="C105" s="87">
        <v>103</v>
      </c>
      <c r="D105" s="98" t="s">
        <v>383</v>
      </c>
      <c r="E105" s="84" t="s">
        <v>239</v>
      </c>
      <c r="F105" s="97" t="s">
        <v>30</v>
      </c>
      <c r="G105" s="97" t="s">
        <v>119</v>
      </c>
      <c r="H105" s="97" t="s">
        <v>51</v>
      </c>
      <c r="I105" s="86">
        <v>23.5</v>
      </c>
      <c r="J105" s="25">
        <f>SUM(Reitoria!J106,ESAG!J106,CEART!J106,CEFID!J106,FAED!J106,CEAD!J106,CCT!J106,CEPLAN!J106,CAV!J106,CEO!J106,CEAVI!J106,CESFI!J106,CERES!J106)</f>
        <v>292</v>
      </c>
      <c r="K105" s="26">
        <f>SUM((Reitoria!J106-Reitoria!K106),(ESAG!J106-ESAG!K106),(CEART!J106-CEART!K106),(CEFID!J106-CEFID!K106),(FAED!J106-FAED!K106),(CEAD!J106-CEAD!K106),(CCT!J106-CCT!K106),(CEPLAN!J106-CEPLAN!K106),(CAV!J106-CAV!K106),(CEO!J106-CEO!K106),(CEAVI!J106-CEAVI!K106),(CESFI!J106-CESFI!K106),(CERES!J106-CERES!K106))</f>
        <v>120</v>
      </c>
      <c r="L105" s="28">
        <f t="shared" si="3"/>
        <v>172</v>
      </c>
      <c r="M105" s="32">
        <f t="shared" si="5"/>
        <v>6862</v>
      </c>
      <c r="N105" s="32">
        <f t="shared" si="4"/>
        <v>2820</v>
      </c>
    </row>
    <row r="106" spans="1:14" s="27" customFormat="1" ht="60" x14ac:dyDescent="0.25">
      <c r="A106" s="153"/>
      <c r="B106" s="147"/>
      <c r="C106" s="82">
        <v>104</v>
      </c>
      <c r="D106" s="98" t="s">
        <v>384</v>
      </c>
      <c r="E106" s="84" t="s">
        <v>240</v>
      </c>
      <c r="F106" s="97" t="s">
        <v>30</v>
      </c>
      <c r="G106" s="97" t="s">
        <v>98</v>
      </c>
      <c r="H106" s="97" t="s">
        <v>51</v>
      </c>
      <c r="I106" s="86">
        <v>55.970999999999997</v>
      </c>
      <c r="J106" s="25">
        <f>SUM(Reitoria!J107,ESAG!J107,CEART!J107,CEFID!J107,FAED!J107,CEAD!J107,CCT!J107,CEPLAN!J107,CAV!J107,CEO!J107,CEAVI!J107,CESFI!J107,CERES!J107)</f>
        <v>70</v>
      </c>
      <c r="K106" s="26">
        <f>SUM((Reitoria!J107-Reitoria!K107),(ESAG!J107-ESAG!K107),(CEART!J107-CEART!K107),(CEFID!J107-CEFID!K107),(FAED!J107-FAED!K107),(CEAD!J107-CEAD!K107),(CCT!J107-CCT!K107),(CEPLAN!J107-CEPLAN!K107),(CAV!J107-CAV!K107),(CEO!J107-CEO!K107),(CEAVI!J107-CEAVI!K107),(CESFI!J107-CESFI!K107),(CERES!J107-CERES!K107))</f>
        <v>26</v>
      </c>
      <c r="L106" s="28">
        <f t="shared" si="3"/>
        <v>44</v>
      </c>
      <c r="M106" s="32">
        <f t="shared" si="5"/>
        <v>3917.97</v>
      </c>
      <c r="N106" s="32">
        <f t="shared" si="4"/>
        <v>1455.2459999999999</v>
      </c>
    </row>
    <row r="107" spans="1:14" s="27" customFormat="1" ht="90" x14ac:dyDescent="0.25">
      <c r="A107" s="72" t="s">
        <v>283</v>
      </c>
      <c r="B107" s="76">
        <v>35</v>
      </c>
      <c r="C107" s="76">
        <v>105</v>
      </c>
      <c r="D107" s="106" t="s">
        <v>385</v>
      </c>
      <c r="E107" s="78" t="s">
        <v>241</v>
      </c>
      <c r="F107" s="104" t="s">
        <v>30</v>
      </c>
      <c r="G107" s="104" t="s">
        <v>119</v>
      </c>
      <c r="H107" s="104" t="s">
        <v>51</v>
      </c>
      <c r="I107" s="80">
        <v>65</v>
      </c>
      <c r="J107" s="25">
        <f>SUM(Reitoria!J108,ESAG!J108,CEART!J108,CEFID!J108,FAED!J108,CEAD!J108,CCT!J108,CEPLAN!J108,CAV!J108,CEO!J108,CEAVI!J108,CESFI!J108,CERES!J108)</f>
        <v>428</v>
      </c>
      <c r="K107" s="26">
        <f>SUM((Reitoria!J108-Reitoria!K108),(ESAG!J108-ESAG!K108),(CEART!J108-CEART!K108),(CEFID!J108-CEFID!K108),(FAED!J108-FAED!K108),(CEAD!J108-CEAD!K108),(CCT!J108-CCT!K108),(CEPLAN!J108-CEPLAN!K108),(CAV!J108-CAV!K108),(CEO!J108-CEO!K108),(CEAVI!J108-CEAVI!K108),(CESFI!J108-CESFI!K108),(CERES!J108-CERES!K108))</f>
        <v>75</v>
      </c>
      <c r="L107" s="28">
        <f t="shared" si="3"/>
        <v>353</v>
      </c>
      <c r="M107" s="32">
        <f t="shared" si="5"/>
        <v>27820</v>
      </c>
      <c r="N107" s="32">
        <f t="shared" si="4"/>
        <v>4875</v>
      </c>
    </row>
    <row r="108" spans="1:14" s="27" customFormat="1" ht="30" x14ac:dyDescent="0.25">
      <c r="A108" s="153" t="s">
        <v>285</v>
      </c>
      <c r="B108" s="145">
        <v>36</v>
      </c>
      <c r="C108" s="87">
        <v>106</v>
      </c>
      <c r="D108" s="98" t="s">
        <v>386</v>
      </c>
      <c r="E108" s="84" t="s">
        <v>242</v>
      </c>
      <c r="F108" s="97" t="s">
        <v>58</v>
      </c>
      <c r="G108" s="97" t="s">
        <v>120</v>
      </c>
      <c r="H108" s="97" t="s">
        <v>51</v>
      </c>
      <c r="I108" s="86">
        <v>5.86</v>
      </c>
      <c r="J108" s="25">
        <f>SUM(Reitoria!J109,ESAG!J109,CEART!J109,CEFID!J109,FAED!J109,CEAD!J109,CCT!J109,CEPLAN!J109,CAV!J109,CEO!J109,CEAVI!J109,CESFI!J109,CERES!J109)</f>
        <v>334</v>
      </c>
      <c r="K108" s="26">
        <f>SUM((Reitoria!J109-Reitoria!K109),(ESAG!J109-ESAG!K109),(CEART!J109-CEART!K109),(CEFID!J109-CEFID!K109),(FAED!J109-FAED!K109),(CEAD!J109-CEAD!K109),(CCT!J109-CCT!K109),(CEPLAN!J109-CEPLAN!K109),(CAV!J109-CAV!K109),(CEO!J109-CEO!K109),(CEAVI!J109-CEAVI!K109),(CESFI!J109-CESFI!K109),(CERES!J109-CERES!K109))</f>
        <v>55</v>
      </c>
      <c r="L108" s="28">
        <f t="shared" si="3"/>
        <v>279</v>
      </c>
      <c r="M108" s="32">
        <f t="shared" si="5"/>
        <v>1957.24</v>
      </c>
      <c r="N108" s="32">
        <f t="shared" si="4"/>
        <v>322.3</v>
      </c>
    </row>
    <row r="109" spans="1:14" s="27" customFormat="1" ht="30" x14ac:dyDescent="0.25">
      <c r="A109" s="153"/>
      <c r="B109" s="146"/>
      <c r="C109" s="82">
        <v>107</v>
      </c>
      <c r="D109" s="100" t="s">
        <v>387</v>
      </c>
      <c r="E109" s="84" t="s">
        <v>243</v>
      </c>
      <c r="F109" s="97" t="s">
        <v>60</v>
      </c>
      <c r="G109" s="97" t="s">
        <v>121</v>
      </c>
      <c r="H109" s="97" t="s">
        <v>51</v>
      </c>
      <c r="I109" s="86">
        <v>3.08</v>
      </c>
      <c r="J109" s="25">
        <f>SUM(Reitoria!J110,ESAG!J110,CEART!J110,CEFID!J110,FAED!J110,CEAD!J110,CCT!J110,CEPLAN!J110,CAV!J110,CEO!J110,CEAVI!J110,CESFI!J110,CERES!J110)</f>
        <v>665</v>
      </c>
      <c r="K109" s="26">
        <f>SUM((Reitoria!J110-Reitoria!K110),(ESAG!J110-ESAG!K110),(CEART!J110-CEART!K110),(CEFID!J110-CEFID!K110),(FAED!J110-FAED!K110),(CEAD!J110-CEAD!K110),(CCT!J110-CCT!K110),(CEPLAN!J110-CEPLAN!K110),(CAV!J110-CAV!K110),(CEO!J110-CEO!K110),(CEAVI!J110-CEAVI!K110),(CESFI!J110-CESFI!K110),(CERES!J110-CERES!K110))</f>
        <v>135</v>
      </c>
      <c r="L109" s="28">
        <f t="shared" si="3"/>
        <v>530</v>
      </c>
      <c r="M109" s="32">
        <f t="shared" si="5"/>
        <v>2048.2000000000003</v>
      </c>
      <c r="N109" s="32">
        <f t="shared" si="4"/>
        <v>415.8</v>
      </c>
    </row>
    <row r="110" spans="1:14" s="27" customFormat="1" ht="60" x14ac:dyDescent="0.25">
      <c r="A110" s="153"/>
      <c r="B110" s="146"/>
      <c r="C110" s="87">
        <v>108</v>
      </c>
      <c r="D110" s="98" t="s">
        <v>388</v>
      </c>
      <c r="E110" s="84" t="s">
        <v>244</v>
      </c>
      <c r="F110" s="97" t="s">
        <v>60</v>
      </c>
      <c r="G110" s="97" t="s">
        <v>122</v>
      </c>
      <c r="H110" s="97" t="s">
        <v>51</v>
      </c>
      <c r="I110" s="86">
        <v>7.49</v>
      </c>
      <c r="J110" s="25">
        <f>SUM(Reitoria!J111,ESAG!J111,CEART!J111,CEFID!J111,FAED!J111,CEAD!J111,CCT!J111,CEPLAN!J111,CAV!J111,CEO!J111,CEAVI!J111,CESFI!J111,CERES!J111)</f>
        <v>306</v>
      </c>
      <c r="K110" s="26">
        <f>SUM((Reitoria!J111-Reitoria!K111),(ESAG!J111-ESAG!K111),(CEART!J111-CEART!K111),(CEFID!J111-CEFID!K111),(FAED!J111-FAED!K111),(CEAD!J111-CEAD!K111),(CCT!J111-CCT!K111),(CEPLAN!J111-CEPLAN!K111),(CAV!J111-CAV!K111),(CEO!J111-CEO!K111),(CEAVI!J111-CEAVI!K111),(CESFI!J111-CESFI!K111),(CERES!J111-CERES!K111))</f>
        <v>70</v>
      </c>
      <c r="L110" s="28">
        <f t="shared" si="3"/>
        <v>236</v>
      </c>
      <c r="M110" s="32">
        <f t="shared" si="5"/>
        <v>2291.94</v>
      </c>
      <c r="N110" s="32">
        <f t="shared" si="4"/>
        <v>524.30000000000007</v>
      </c>
    </row>
    <row r="111" spans="1:14" s="27" customFormat="1" ht="120" x14ac:dyDescent="0.25">
      <c r="A111" s="153"/>
      <c r="B111" s="147"/>
      <c r="C111" s="87">
        <v>109</v>
      </c>
      <c r="D111" s="83" t="s">
        <v>389</v>
      </c>
      <c r="E111" s="84" t="s">
        <v>245</v>
      </c>
      <c r="F111" s="85" t="s">
        <v>33</v>
      </c>
      <c r="G111" s="85" t="s">
        <v>123</v>
      </c>
      <c r="H111" s="85" t="s">
        <v>50</v>
      </c>
      <c r="I111" s="86">
        <v>2.2400000000000002</v>
      </c>
      <c r="J111" s="25">
        <f>SUM(Reitoria!J112,ESAG!J112,CEART!J112,CEFID!J112,FAED!J112,CEAD!J112,CCT!J112,CEPLAN!J112,CAV!J112,CEO!J112,CEAVI!J112,CESFI!J112,CERES!J112)</f>
        <v>1991</v>
      </c>
      <c r="K111" s="26">
        <f>SUM((Reitoria!J112-Reitoria!K112),(ESAG!J112-ESAG!K112),(CEART!J112-CEART!K112),(CEFID!J112-CEFID!K112),(FAED!J112-FAED!K112),(CEAD!J112-CEAD!K112),(CCT!J112-CCT!K112),(CEPLAN!J112-CEPLAN!K112),(CAV!J112-CAV!K112),(CEO!J112-CEO!K112),(CEAVI!J112-CEAVI!K112),(CESFI!J112-CESFI!K112),(CERES!J112-CERES!K112))</f>
        <v>863</v>
      </c>
      <c r="L111" s="28">
        <f t="shared" si="3"/>
        <v>1128</v>
      </c>
      <c r="M111" s="32">
        <f t="shared" si="5"/>
        <v>4459.84</v>
      </c>
      <c r="N111" s="32">
        <f t="shared" si="4"/>
        <v>1933.1200000000001</v>
      </c>
    </row>
    <row r="112" spans="1:14" s="27" customFormat="1" ht="60" x14ac:dyDescent="0.25">
      <c r="A112" s="152" t="s">
        <v>279</v>
      </c>
      <c r="B112" s="158">
        <v>41</v>
      </c>
      <c r="C112" s="76">
        <v>110</v>
      </c>
      <c r="D112" s="106" t="s">
        <v>390</v>
      </c>
      <c r="E112" s="78" t="s">
        <v>246</v>
      </c>
      <c r="F112" s="104" t="s">
        <v>60</v>
      </c>
      <c r="G112" s="104" t="s">
        <v>124</v>
      </c>
      <c r="H112" s="104" t="s">
        <v>51</v>
      </c>
      <c r="I112" s="80">
        <v>19</v>
      </c>
      <c r="J112" s="25">
        <f>SUM(Reitoria!J113,ESAG!J113,CEART!J113,CEFID!J113,FAED!J113,CEAD!J113,CCT!J113,CEPLAN!J113,CAV!J113,CEO!J113,CEAVI!J113,CESFI!J113,CERES!J113)</f>
        <v>135</v>
      </c>
      <c r="K112" s="26">
        <f>SUM((Reitoria!J113-Reitoria!K113),(ESAG!J113-ESAG!K113),(CEART!J113-CEART!K113),(CEFID!J113-CEFID!K113),(FAED!J113-FAED!K113),(CEAD!J113-CEAD!K113),(CCT!J113-CCT!K113),(CEPLAN!J113-CEPLAN!K113),(CAV!J113-CAV!K113),(CEO!J113-CEO!K113),(CEAVI!J113-CEAVI!K113),(CESFI!J113-CESFI!K113),(CERES!J113-CERES!K113))</f>
        <v>40</v>
      </c>
      <c r="L112" s="28">
        <f t="shared" si="3"/>
        <v>95</v>
      </c>
      <c r="M112" s="32">
        <f t="shared" si="5"/>
        <v>2565</v>
      </c>
      <c r="N112" s="32">
        <f t="shared" si="4"/>
        <v>760</v>
      </c>
    </row>
    <row r="113" spans="1:14" s="27" customFormat="1" ht="45" x14ac:dyDescent="0.25">
      <c r="A113" s="152"/>
      <c r="B113" s="159"/>
      <c r="C113" s="103">
        <v>111</v>
      </c>
      <c r="D113" s="106" t="s">
        <v>391</v>
      </c>
      <c r="E113" s="78" t="s">
        <v>247</v>
      </c>
      <c r="F113" s="104" t="s">
        <v>60</v>
      </c>
      <c r="G113" s="104" t="s">
        <v>124</v>
      </c>
      <c r="H113" s="104" t="s">
        <v>51</v>
      </c>
      <c r="I113" s="80">
        <v>18.72</v>
      </c>
      <c r="J113" s="25">
        <f>SUM(Reitoria!J114,ESAG!J114,CEART!J114,CEFID!J114,FAED!J114,CEAD!J114,CCT!J114,CEPLAN!J114,CAV!J114,CEO!J114,CEAVI!J114,CESFI!J114,CERES!J114)</f>
        <v>61</v>
      </c>
      <c r="K113" s="26">
        <f>SUM((Reitoria!J114-Reitoria!K114),(ESAG!J114-ESAG!K114),(CEART!J114-CEART!K114),(CEFID!J114-CEFID!K114),(FAED!J114-FAED!K114),(CEAD!J114-CEAD!K114),(CCT!J114-CCT!K114),(CEPLAN!J114-CEPLAN!K114),(CAV!J114-CAV!K114),(CEO!J114-CEO!K114),(CEAVI!J114-CEAVI!K114),(CESFI!J114-CESFI!K114),(CERES!J114-CERES!K114))</f>
        <v>9</v>
      </c>
      <c r="L113" s="28">
        <f t="shared" si="3"/>
        <v>52</v>
      </c>
      <c r="M113" s="32">
        <f t="shared" si="5"/>
        <v>1141.9199999999998</v>
      </c>
      <c r="N113" s="32">
        <f t="shared" si="4"/>
        <v>168.48</v>
      </c>
    </row>
    <row r="114" spans="1:14" s="27" customFormat="1" ht="30" x14ac:dyDescent="0.25">
      <c r="A114" s="152"/>
      <c r="B114" s="159"/>
      <c r="C114" s="76">
        <v>112</v>
      </c>
      <c r="D114" s="106" t="s">
        <v>392</v>
      </c>
      <c r="E114" s="78" t="s">
        <v>248</v>
      </c>
      <c r="F114" s="104" t="s">
        <v>60</v>
      </c>
      <c r="G114" s="104" t="s">
        <v>125</v>
      </c>
      <c r="H114" s="104" t="s">
        <v>110</v>
      </c>
      <c r="I114" s="80">
        <v>19</v>
      </c>
      <c r="J114" s="25">
        <f>SUM(Reitoria!J115,ESAG!J115,CEART!J115,CEFID!J115,FAED!J115,CEAD!J115,CCT!J115,CEPLAN!J115,CAV!J115,CEO!J115,CEAVI!J115,CESFI!J115,CERES!J115)</f>
        <v>349</v>
      </c>
      <c r="K114" s="26">
        <f>SUM((Reitoria!J115-Reitoria!K115),(ESAG!J115-ESAG!K115),(CEART!J115-CEART!K115),(CEFID!J115-CEFID!K115),(FAED!J115-FAED!K115),(CEAD!J115-CEAD!K115),(CCT!J115-CCT!K115),(CEPLAN!J115-CEPLAN!K115),(CAV!J115-CAV!K115),(CEO!J115-CEO!K115),(CEAVI!J115-CEAVI!K115),(CESFI!J115-CESFI!K115),(CERES!J115-CERES!K115))</f>
        <v>83</v>
      </c>
      <c r="L114" s="28">
        <f t="shared" si="3"/>
        <v>266</v>
      </c>
      <c r="M114" s="32">
        <f t="shared" si="5"/>
        <v>6631</v>
      </c>
      <c r="N114" s="32">
        <f t="shared" si="4"/>
        <v>1577</v>
      </c>
    </row>
    <row r="115" spans="1:14" s="27" customFormat="1" ht="30" x14ac:dyDescent="0.25">
      <c r="A115" s="152"/>
      <c r="B115" s="159"/>
      <c r="C115" s="107">
        <v>113</v>
      </c>
      <c r="D115" s="108" t="s">
        <v>393</v>
      </c>
      <c r="E115" s="109" t="s">
        <v>249</v>
      </c>
      <c r="F115" s="110" t="s">
        <v>60</v>
      </c>
      <c r="G115" s="110" t="s">
        <v>125</v>
      </c>
      <c r="H115" s="110" t="s">
        <v>51</v>
      </c>
      <c r="I115" s="111">
        <v>19</v>
      </c>
      <c r="J115" s="25">
        <f>SUM(Reitoria!J116,ESAG!J116,CEART!J116,CEFID!J116,FAED!J116,CEAD!J116,CCT!J116,CEPLAN!J116,CAV!J116,CEO!J116,CEAVI!J116,CESFI!J116,CERES!J116)</f>
        <v>298</v>
      </c>
      <c r="K115" s="26">
        <f>SUM((Reitoria!J116-Reitoria!K116),(ESAG!J116-ESAG!K116),(CEART!J116-CEART!K116),(CEFID!J116-CEFID!K116),(FAED!J116-FAED!K116),(CEAD!J116-CEAD!K116),(CCT!J116-CCT!K116),(CEPLAN!J116-CEPLAN!K116),(CAV!J116-CAV!K116),(CEO!J116-CEO!K116),(CEAVI!J116-CEAVI!K116),(CESFI!J116-CESFI!K116),(CERES!J116-CERES!K116))</f>
        <v>66</v>
      </c>
      <c r="L115" s="28">
        <f t="shared" si="3"/>
        <v>232</v>
      </c>
      <c r="M115" s="32">
        <f t="shared" si="5"/>
        <v>5662</v>
      </c>
      <c r="N115" s="32">
        <f t="shared" si="4"/>
        <v>1254</v>
      </c>
    </row>
    <row r="116" spans="1:14" s="27" customFormat="1" ht="75" x14ac:dyDescent="0.25">
      <c r="A116" s="112" t="s">
        <v>283</v>
      </c>
      <c r="B116" s="87">
        <v>42</v>
      </c>
      <c r="C116" s="87">
        <v>114</v>
      </c>
      <c r="D116" s="98" t="s">
        <v>394</v>
      </c>
      <c r="E116" s="84" t="s">
        <v>250</v>
      </c>
      <c r="F116" s="97" t="s">
        <v>60</v>
      </c>
      <c r="G116" s="97" t="s">
        <v>100</v>
      </c>
      <c r="H116" s="97" t="s">
        <v>51</v>
      </c>
      <c r="I116" s="86">
        <v>134.63</v>
      </c>
      <c r="J116" s="25">
        <f>SUM(Reitoria!J117,ESAG!J117,CEART!J117,CEFID!J117,FAED!J117,CEAD!J117,CCT!J117,CEPLAN!J117,CAV!J117,CEO!J117,CEAVI!J117,CESFI!J117,CERES!J117)</f>
        <v>150</v>
      </c>
      <c r="K116" s="26">
        <f>SUM((Reitoria!J117-Reitoria!K117),(ESAG!J117-ESAG!K117),(CEART!J117-CEART!K117),(CEFID!J117-CEFID!K117),(FAED!J117-FAED!K117),(CEAD!J117-CEAD!K117),(CCT!J117-CCT!K117),(CEPLAN!J117-CEPLAN!K117),(CAV!J117-CAV!K117),(CEO!J117-CEO!K117),(CEAVI!J117-CEAVI!K117),(CESFI!J117-CESFI!K117),(CERES!J117-CERES!K117))</f>
        <v>55</v>
      </c>
      <c r="L116" s="28">
        <f t="shared" ref="L116:L137" si="6">J116-K116</f>
        <v>95</v>
      </c>
      <c r="M116" s="32">
        <f t="shared" si="5"/>
        <v>20194.5</v>
      </c>
      <c r="N116" s="32">
        <f t="shared" ref="N116:N137" si="7">I116*K116</f>
        <v>7404.65</v>
      </c>
    </row>
    <row r="117" spans="1:14" s="27" customFormat="1" ht="105" x14ac:dyDescent="0.25">
      <c r="A117" s="152" t="s">
        <v>287</v>
      </c>
      <c r="B117" s="158">
        <v>43</v>
      </c>
      <c r="C117" s="76">
        <v>115</v>
      </c>
      <c r="D117" s="113" t="s">
        <v>395</v>
      </c>
      <c r="E117" s="55"/>
      <c r="F117" s="161" t="s">
        <v>286</v>
      </c>
      <c r="G117" s="162"/>
      <c r="H117" s="162"/>
      <c r="I117" s="163"/>
      <c r="J117" s="25"/>
      <c r="K117" s="26">
        <f>SUM((Reitoria!J118-Reitoria!K118),(ESAG!J118-ESAG!K118),(CEART!J118-CEART!K118),(CEFID!J118-CEFID!K118),(FAED!J118-FAED!K118),(CEAD!J118-CEAD!K118),(CCT!J118-CCT!K118),(CEPLAN!J118-CEPLAN!K118),(CAV!J118-CAV!K118),(CEO!J118-CEO!K118),(CEAVI!J118-CEAVI!K118),(CESFI!J118-CESFI!K118),(CERES!J118-CERES!K118))</f>
        <v>0</v>
      </c>
      <c r="L117" s="28">
        <f t="shared" si="6"/>
        <v>0</v>
      </c>
      <c r="M117" s="32">
        <f t="shared" si="5"/>
        <v>0</v>
      </c>
      <c r="N117" s="32">
        <f t="shared" si="7"/>
        <v>0</v>
      </c>
    </row>
    <row r="118" spans="1:14" s="27" customFormat="1" ht="105" x14ac:dyDescent="0.25">
      <c r="A118" s="152"/>
      <c r="B118" s="159"/>
      <c r="C118" s="76">
        <v>116</v>
      </c>
      <c r="D118" s="113" t="s">
        <v>396</v>
      </c>
      <c r="E118" s="90"/>
      <c r="F118" s="164"/>
      <c r="G118" s="165"/>
      <c r="H118" s="165"/>
      <c r="I118" s="166"/>
      <c r="J118" s="25"/>
      <c r="K118" s="26">
        <f>SUM((Reitoria!J119-Reitoria!K119),(ESAG!J119-ESAG!K119),(CEART!J119-CEART!K119),(CEFID!J119-CEFID!K119),(FAED!J119-FAED!K119),(CEAD!J119-CEAD!K119),(CCT!J119-CCT!K119),(CEPLAN!J119-CEPLAN!K119),(CAV!J119-CAV!K119),(CEO!J119-CEO!K119),(CEAVI!J119-CEAVI!K119),(CESFI!J119-CESFI!K119),(CERES!J119-CERES!K119))</f>
        <v>0</v>
      </c>
      <c r="L118" s="28">
        <f t="shared" si="6"/>
        <v>0</v>
      </c>
      <c r="M118" s="32">
        <f t="shared" si="5"/>
        <v>0</v>
      </c>
      <c r="N118" s="32">
        <f t="shared" si="7"/>
        <v>0</v>
      </c>
    </row>
    <row r="119" spans="1:14" s="27" customFormat="1" ht="105" x14ac:dyDescent="0.25">
      <c r="A119" s="152"/>
      <c r="B119" s="159"/>
      <c r="C119" s="103">
        <v>117</v>
      </c>
      <c r="D119" s="113" t="s">
        <v>397</v>
      </c>
      <c r="E119" s="90"/>
      <c r="F119" s="164"/>
      <c r="G119" s="165"/>
      <c r="H119" s="165"/>
      <c r="I119" s="166"/>
      <c r="J119" s="25"/>
      <c r="K119" s="26">
        <f>SUM((Reitoria!J120-Reitoria!K120),(ESAG!J120-ESAG!K120),(CEART!J120-CEART!K120),(CEFID!J120-CEFID!K120),(FAED!J120-FAED!K120),(CEAD!J120-CEAD!K120),(CCT!J120-CCT!K120),(CEPLAN!J120-CEPLAN!K120),(CAV!J120-CAV!K120),(CEO!J120-CEO!K120),(CEAVI!J120-CEAVI!K120),(CESFI!J120-CESFI!K120),(CERES!J120-CERES!K120))</f>
        <v>0</v>
      </c>
      <c r="L119" s="28">
        <f t="shared" si="6"/>
        <v>0</v>
      </c>
      <c r="M119" s="32">
        <f t="shared" si="5"/>
        <v>0</v>
      </c>
      <c r="N119" s="32">
        <f t="shared" si="7"/>
        <v>0</v>
      </c>
    </row>
    <row r="120" spans="1:14" s="27" customFormat="1" ht="105" x14ac:dyDescent="0.25">
      <c r="A120" s="152"/>
      <c r="B120" s="160"/>
      <c r="C120" s="76">
        <v>118</v>
      </c>
      <c r="D120" s="113" t="s">
        <v>398</v>
      </c>
      <c r="E120" s="90"/>
      <c r="F120" s="167"/>
      <c r="G120" s="168"/>
      <c r="H120" s="168"/>
      <c r="I120" s="169"/>
      <c r="J120" s="25"/>
      <c r="K120" s="26">
        <f>SUM((Reitoria!J121-Reitoria!K121),(ESAG!J121-ESAG!K121),(CEART!J121-CEART!K121),(CEFID!J121-CEFID!K121),(FAED!J121-FAED!K121),(CEAD!J121-CEAD!K121),(CCT!J121-CCT!K121),(CEPLAN!J121-CEPLAN!K121),(CAV!J121-CAV!K121),(CEO!J121-CEO!K121),(CEAVI!J121-CEAVI!K121),(CESFI!J121-CESFI!K121),(CERES!J121-CERES!K121))</f>
        <v>0</v>
      </c>
      <c r="L120" s="28">
        <f t="shared" si="6"/>
        <v>0</v>
      </c>
      <c r="M120" s="32">
        <f t="shared" si="5"/>
        <v>0</v>
      </c>
      <c r="N120" s="32">
        <f t="shared" si="7"/>
        <v>0</v>
      </c>
    </row>
    <row r="121" spans="1:14" s="27" customFormat="1" ht="45" x14ac:dyDescent="0.25">
      <c r="A121" s="69" t="s">
        <v>279</v>
      </c>
      <c r="B121" s="82">
        <v>44</v>
      </c>
      <c r="C121" s="82">
        <v>119</v>
      </c>
      <c r="D121" s="115" t="s">
        <v>399</v>
      </c>
      <c r="E121" s="116" t="s">
        <v>251</v>
      </c>
      <c r="F121" s="117" t="s">
        <v>60</v>
      </c>
      <c r="G121" s="117" t="s">
        <v>126</v>
      </c>
      <c r="H121" s="117" t="s">
        <v>127</v>
      </c>
      <c r="I121" s="118">
        <v>85</v>
      </c>
      <c r="J121" s="25">
        <f>SUM(Reitoria!J122,ESAG!J122,CEART!J122,CEFID!J122,FAED!J122,CEAD!J122,CCT!J122,CEPLAN!J122,CAV!J122,CEO!J122,CEAVI!J122,CESFI!J122,CERES!J122)</f>
        <v>1</v>
      </c>
      <c r="K121" s="26">
        <f>SUM((Reitoria!J122-Reitoria!K122),(ESAG!J122-ESAG!K122),(CEART!J122-CEART!K122),(CEFID!J122-CEFID!K122),(FAED!J122-FAED!K122),(CEAD!J122-CEAD!K122),(CCT!J122-CCT!K122),(CEPLAN!J122-CEPLAN!K122),(CAV!J122-CAV!K122),(CEO!J122-CEO!K122),(CEAVI!J122-CEAVI!K122),(CESFI!J122-CESFI!K122),(CERES!J122-CERES!K122))</f>
        <v>1</v>
      </c>
      <c r="L121" s="28">
        <f t="shared" si="6"/>
        <v>0</v>
      </c>
      <c r="M121" s="32">
        <f t="shared" si="5"/>
        <v>85</v>
      </c>
      <c r="N121" s="32">
        <f t="shared" si="7"/>
        <v>85</v>
      </c>
    </row>
    <row r="122" spans="1:14" s="27" customFormat="1" ht="75" x14ac:dyDescent="0.25">
      <c r="A122" s="152" t="s">
        <v>276</v>
      </c>
      <c r="B122" s="158">
        <v>45</v>
      </c>
      <c r="C122" s="76">
        <v>120</v>
      </c>
      <c r="D122" s="77" t="s">
        <v>400</v>
      </c>
      <c r="E122" s="78" t="s">
        <v>252</v>
      </c>
      <c r="F122" s="79" t="s">
        <v>30</v>
      </c>
      <c r="G122" s="79" t="s">
        <v>128</v>
      </c>
      <c r="H122" s="79" t="s">
        <v>50</v>
      </c>
      <c r="I122" s="80">
        <v>4.2</v>
      </c>
      <c r="J122" s="25">
        <f>SUM(Reitoria!J123,ESAG!J123,CEART!J123,CEFID!J123,FAED!J123,CEAD!J123,CCT!J123,CEPLAN!J123,CAV!J123,CEO!J123,CEAVI!J123,CESFI!J123,CERES!J123)</f>
        <v>187</v>
      </c>
      <c r="K122" s="26">
        <f>SUM((Reitoria!J123-Reitoria!K123),(ESAG!J123-ESAG!K123),(CEART!J123-CEART!K123),(CEFID!J123-CEFID!K123),(FAED!J123-FAED!K123),(CEAD!J123-CEAD!K123),(CCT!J123-CCT!K123),(CEPLAN!J123-CEPLAN!K123),(CAV!J123-CAV!K123),(CEO!J123-CEO!K123),(CEAVI!J123-CEAVI!K123),(CESFI!J123-CESFI!K123),(CERES!J123-CERES!K123))</f>
        <v>100</v>
      </c>
      <c r="L122" s="28">
        <f t="shared" si="6"/>
        <v>87</v>
      </c>
      <c r="M122" s="32">
        <f t="shared" si="5"/>
        <v>785.4</v>
      </c>
      <c r="N122" s="32">
        <f t="shared" si="7"/>
        <v>420</v>
      </c>
    </row>
    <row r="123" spans="1:14" s="27" customFormat="1" ht="75" x14ac:dyDescent="0.25">
      <c r="A123" s="152"/>
      <c r="B123" s="159"/>
      <c r="C123" s="76">
        <v>121</v>
      </c>
      <c r="D123" s="77" t="s">
        <v>401</v>
      </c>
      <c r="E123" s="78" t="s">
        <v>253</v>
      </c>
      <c r="F123" s="79" t="s">
        <v>30</v>
      </c>
      <c r="G123" s="79" t="s">
        <v>128</v>
      </c>
      <c r="H123" s="79" t="s">
        <v>50</v>
      </c>
      <c r="I123" s="80">
        <v>5.8</v>
      </c>
      <c r="J123" s="25">
        <f>SUM(Reitoria!J124,ESAG!J124,CEART!J124,CEFID!J124,FAED!J124,CEAD!J124,CCT!J124,CEPLAN!J124,CAV!J124,CEO!J124,CEAVI!J124,CESFI!J124,CERES!J124)</f>
        <v>461</v>
      </c>
      <c r="K123" s="26">
        <f>SUM((Reitoria!J124-Reitoria!K124),(ESAG!J124-ESAG!K124),(CEART!J124-CEART!K124),(CEFID!J124-CEFID!K124),(FAED!J124-FAED!K124),(CEAD!J124-CEAD!K124),(CCT!J124-CCT!K124),(CEPLAN!J124-CEPLAN!K124),(CAV!J124-CAV!K124),(CEO!J124-CEO!K124),(CEAVI!J124-CEAVI!K124),(CESFI!J124-CESFI!K124),(CERES!J124-CERES!K124))</f>
        <v>280</v>
      </c>
      <c r="L123" s="28">
        <f t="shared" si="6"/>
        <v>181</v>
      </c>
      <c r="M123" s="32">
        <f t="shared" si="5"/>
        <v>2673.7999999999997</v>
      </c>
      <c r="N123" s="32">
        <f t="shared" si="7"/>
        <v>1624</v>
      </c>
    </row>
    <row r="124" spans="1:14" s="27" customFormat="1" ht="60" x14ac:dyDescent="0.25">
      <c r="A124" s="152"/>
      <c r="B124" s="159"/>
      <c r="C124" s="103">
        <v>122</v>
      </c>
      <c r="D124" s="77" t="s">
        <v>402</v>
      </c>
      <c r="E124" s="78" t="s">
        <v>254</v>
      </c>
      <c r="F124" s="79" t="s">
        <v>30</v>
      </c>
      <c r="G124" s="79" t="s">
        <v>48</v>
      </c>
      <c r="H124" s="79" t="s">
        <v>50</v>
      </c>
      <c r="I124" s="80">
        <v>5.6</v>
      </c>
      <c r="J124" s="25">
        <f>SUM(Reitoria!J125,ESAG!J125,CEART!J125,CEFID!J125,FAED!J125,CEAD!J125,CCT!J125,CEPLAN!J125,CAV!J125,CEO!J125,CEAVI!J125,CESFI!J125,CERES!J125)</f>
        <v>247</v>
      </c>
      <c r="K124" s="26">
        <f>SUM((Reitoria!J125-Reitoria!K125),(ESAG!J125-ESAG!K125),(CEART!J125-CEART!K125),(CEFID!J125-CEFID!K125),(FAED!J125-FAED!K125),(CEAD!J125-CEAD!K125),(CCT!J125-CCT!K125),(CEPLAN!J125-CEPLAN!K125),(CAV!J125-CAV!K125),(CEO!J125-CEO!K125),(CEAVI!J125-CEAVI!K125),(CESFI!J125-CESFI!K125),(CERES!J125-CERES!K125))</f>
        <v>134</v>
      </c>
      <c r="L124" s="28">
        <f t="shared" si="6"/>
        <v>113</v>
      </c>
      <c r="M124" s="32">
        <f t="shared" si="5"/>
        <v>1383.1999999999998</v>
      </c>
      <c r="N124" s="32">
        <f t="shared" si="7"/>
        <v>750.4</v>
      </c>
    </row>
    <row r="125" spans="1:14" s="27" customFormat="1" ht="45" x14ac:dyDescent="0.25">
      <c r="A125" s="152"/>
      <c r="B125" s="159"/>
      <c r="C125" s="76">
        <v>123</v>
      </c>
      <c r="D125" s="106" t="s">
        <v>403</v>
      </c>
      <c r="E125" s="78" t="s">
        <v>255</v>
      </c>
      <c r="F125" s="104" t="s">
        <v>60</v>
      </c>
      <c r="G125" s="104" t="s">
        <v>129</v>
      </c>
      <c r="H125" s="104" t="s">
        <v>50</v>
      </c>
      <c r="I125" s="80">
        <v>30.24</v>
      </c>
      <c r="J125" s="25">
        <f>SUM(Reitoria!J126,ESAG!J126,CEART!J126,CEFID!J126,FAED!J126,CEAD!J126,CCT!J126,CEPLAN!J126,CAV!J126,CEO!J126,CEAVI!J126,CESFI!J126,CERES!J126)</f>
        <v>110</v>
      </c>
      <c r="K125" s="26">
        <f>SUM((Reitoria!J126-Reitoria!K126),(ESAG!J126-ESAG!K126),(CEART!J126-CEART!K126),(CEFID!J126-CEFID!K126),(FAED!J126-FAED!K126),(CEAD!J126-CEAD!K126),(CCT!J126-CCT!K126),(CEPLAN!J126-CEPLAN!K126),(CAV!J126-CAV!K126),(CEO!J126-CEO!K126),(CEAVI!J126-CEAVI!K126),(CESFI!J126-CESFI!K126),(CERES!J126-CERES!K126))</f>
        <v>10</v>
      </c>
      <c r="L125" s="28">
        <f t="shared" si="6"/>
        <v>100</v>
      </c>
      <c r="M125" s="32">
        <f t="shared" si="5"/>
        <v>3326.3999999999996</v>
      </c>
      <c r="N125" s="32">
        <f t="shared" si="7"/>
        <v>302.39999999999998</v>
      </c>
    </row>
    <row r="126" spans="1:14" s="27" customFormat="1" ht="60" x14ac:dyDescent="0.25">
      <c r="A126" s="152"/>
      <c r="B126" s="159"/>
      <c r="C126" s="103">
        <v>124</v>
      </c>
      <c r="D126" s="77" t="s">
        <v>404</v>
      </c>
      <c r="E126" s="78" t="s">
        <v>256</v>
      </c>
      <c r="F126" s="104" t="s">
        <v>60</v>
      </c>
      <c r="G126" s="104" t="s">
        <v>130</v>
      </c>
      <c r="H126" s="104" t="s">
        <v>70</v>
      </c>
      <c r="I126" s="80">
        <v>4.05</v>
      </c>
      <c r="J126" s="25">
        <f>SUM(Reitoria!J127,ESAG!J127,CEART!J127,CEFID!J127,FAED!J127,CEAD!J127,CCT!J127,CEPLAN!J127,CAV!J127,CEO!J127,CEAVI!J127,CESFI!J127,CERES!J127)</f>
        <v>790</v>
      </c>
      <c r="K126" s="26">
        <f>SUM((Reitoria!J127-Reitoria!K127),(ESAG!J127-ESAG!K127),(CEART!J127-CEART!K127),(CEFID!J127-CEFID!K127),(FAED!J127-FAED!K127),(CEAD!J127-CEAD!K127),(CCT!J127-CCT!K127),(CEPLAN!J127-CEPLAN!K127),(CAV!J127-CAV!K127),(CEO!J127-CEO!K127),(CEAVI!J127-CEAVI!K127),(CESFI!J127-CESFI!K127),(CERES!J127-CERES!K127))</f>
        <v>0</v>
      </c>
      <c r="L126" s="28">
        <f t="shared" si="6"/>
        <v>790</v>
      </c>
      <c r="M126" s="32">
        <f t="shared" si="5"/>
        <v>3199.5</v>
      </c>
      <c r="N126" s="32">
        <f t="shared" si="7"/>
        <v>0</v>
      </c>
    </row>
    <row r="127" spans="1:14" s="27" customFormat="1" ht="30" x14ac:dyDescent="0.25">
      <c r="A127" s="152"/>
      <c r="B127" s="160"/>
      <c r="C127" s="76">
        <v>125</v>
      </c>
      <c r="D127" s="77" t="s">
        <v>405</v>
      </c>
      <c r="E127" s="78" t="s">
        <v>257</v>
      </c>
      <c r="F127" s="104" t="s">
        <v>30</v>
      </c>
      <c r="G127" s="104" t="s">
        <v>130</v>
      </c>
      <c r="H127" s="104" t="s">
        <v>50</v>
      </c>
      <c r="I127" s="80">
        <v>15.06</v>
      </c>
      <c r="J127" s="25">
        <f>SUM(Reitoria!J128,ESAG!J128,CEART!J128,CEFID!J128,FAED!J128,CEAD!J128,CCT!J128,CEPLAN!J128,CAV!J128,CEO!J128,CEAVI!J128,CESFI!J128,CERES!J128)</f>
        <v>97</v>
      </c>
      <c r="K127" s="26">
        <f>SUM((Reitoria!J128-Reitoria!K128),(ESAG!J128-ESAG!K128),(CEART!J128-CEART!K128),(CEFID!J128-CEFID!K128),(FAED!J128-FAED!K128),(CEAD!J128-CEAD!K128),(CCT!J128-CCT!K128),(CEPLAN!J128-CEPLAN!K128),(CAV!J128-CAV!K128),(CEO!J128-CEO!K128),(CEAVI!J128-CEAVI!K128),(CESFI!J128-CESFI!K128),(CERES!J128-CERES!K128))</f>
        <v>10</v>
      </c>
      <c r="L127" s="28">
        <f t="shared" si="6"/>
        <v>87</v>
      </c>
      <c r="M127" s="32">
        <f t="shared" si="5"/>
        <v>1460.82</v>
      </c>
      <c r="N127" s="32">
        <f t="shared" si="7"/>
        <v>150.6</v>
      </c>
    </row>
    <row r="128" spans="1:14" s="27" customFormat="1" ht="75" x14ac:dyDescent="0.25">
      <c r="A128" s="153" t="s">
        <v>282</v>
      </c>
      <c r="B128" s="145">
        <v>46</v>
      </c>
      <c r="C128" s="82">
        <v>126</v>
      </c>
      <c r="D128" s="83" t="s">
        <v>406</v>
      </c>
      <c r="E128" s="84" t="s">
        <v>258</v>
      </c>
      <c r="F128" s="97" t="s">
        <v>60</v>
      </c>
      <c r="G128" s="97" t="s">
        <v>131</v>
      </c>
      <c r="H128" s="97" t="s">
        <v>70</v>
      </c>
      <c r="I128" s="86">
        <v>9.25</v>
      </c>
      <c r="J128" s="25">
        <f>SUM(Reitoria!J129,ESAG!J129,CEART!J129,CEFID!J129,FAED!J129,CEAD!J129,CCT!J129,CEPLAN!J129,CAV!J129,CEO!J129,CEAVI!J129,CESFI!J129,CERES!J129)</f>
        <v>316</v>
      </c>
      <c r="K128" s="26">
        <f>SUM((Reitoria!J129-Reitoria!K129),(ESAG!J129-ESAG!K129),(CEART!J129-CEART!K129),(CEFID!J129-CEFID!K129),(FAED!J129-FAED!K129),(CEAD!J129-CEAD!K129),(CCT!J129-CCT!K129),(CEPLAN!J129-CEPLAN!K129),(CAV!J129-CAV!K129),(CEO!J129-CEO!K129),(CEAVI!J129-CEAVI!K129),(CESFI!J129-CESFI!K129),(CERES!J129-CERES!K129))</f>
        <v>42</v>
      </c>
      <c r="L128" s="28">
        <f t="shared" si="6"/>
        <v>274</v>
      </c>
      <c r="M128" s="32">
        <f t="shared" si="5"/>
        <v>2923</v>
      </c>
      <c r="N128" s="32">
        <f t="shared" si="7"/>
        <v>388.5</v>
      </c>
    </row>
    <row r="129" spans="1:14" s="27" customFormat="1" ht="75" x14ac:dyDescent="0.25">
      <c r="A129" s="153"/>
      <c r="B129" s="146"/>
      <c r="C129" s="87">
        <v>127</v>
      </c>
      <c r="D129" s="83" t="s">
        <v>407</v>
      </c>
      <c r="E129" s="84" t="s">
        <v>259</v>
      </c>
      <c r="F129" s="97" t="s">
        <v>60</v>
      </c>
      <c r="G129" s="97" t="s">
        <v>132</v>
      </c>
      <c r="H129" s="97" t="s">
        <v>70</v>
      </c>
      <c r="I129" s="86">
        <v>15.45</v>
      </c>
      <c r="J129" s="25">
        <f>SUM(Reitoria!J130,ESAG!J130,CEART!J130,CEFID!J130,FAED!J130,CEAD!J130,CCT!J130,CEPLAN!J130,CAV!J130,CEO!J130,CEAVI!J130,CESFI!J130,CERES!J130)</f>
        <v>163</v>
      </c>
      <c r="K129" s="26">
        <f>SUM((Reitoria!J130-Reitoria!K130),(ESAG!J130-ESAG!K130),(CEART!J130-CEART!K130),(CEFID!J130-CEFID!K130),(FAED!J130-FAED!K130),(CEAD!J130-CEAD!K130),(CCT!J130-CCT!K130),(CEPLAN!J130-CEPLAN!K130),(CAV!J130-CAV!K130),(CEO!J130-CEO!K130),(CEAVI!J130-CEAVI!K130),(CESFI!J130-CESFI!K130),(CERES!J130-CERES!K130))</f>
        <v>87</v>
      </c>
      <c r="L129" s="28">
        <f t="shared" si="6"/>
        <v>76</v>
      </c>
      <c r="M129" s="32">
        <f t="shared" si="5"/>
        <v>2518.35</v>
      </c>
      <c r="N129" s="32">
        <f t="shared" si="7"/>
        <v>1344.1499999999999</v>
      </c>
    </row>
    <row r="130" spans="1:14" s="27" customFormat="1" ht="135" x14ac:dyDescent="0.25">
      <c r="A130" s="153"/>
      <c r="B130" s="146"/>
      <c r="C130" s="87">
        <v>128</v>
      </c>
      <c r="D130" s="83" t="s">
        <v>408</v>
      </c>
      <c r="E130" s="84" t="s">
        <v>260</v>
      </c>
      <c r="F130" s="97" t="s">
        <v>64</v>
      </c>
      <c r="G130" s="97" t="s">
        <v>133</v>
      </c>
      <c r="H130" s="97" t="s">
        <v>70</v>
      </c>
      <c r="I130" s="86">
        <v>9.0500000000000007</v>
      </c>
      <c r="J130" s="25">
        <f>SUM(Reitoria!J131,ESAG!J131,CEART!J131,CEFID!J131,FAED!J131,CEAD!J131,CCT!J131,CEPLAN!J131,CAV!J131,CEO!J131,CEAVI!J131,CESFI!J131,CERES!J131)</f>
        <v>482</v>
      </c>
      <c r="K130" s="26">
        <f>SUM((Reitoria!J131-Reitoria!K131),(ESAG!J131-ESAG!K131),(CEART!J131-CEART!K131),(CEFID!J131-CEFID!K131),(FAED!J131-FAED!K131),(CEAD!J131-CEAD!K131),(CCT!J131-CCT!K131),(CEPLAN!J131-CEPLAN!K131),(CAV!J131-CAV!K131),(CEO!J131-CEO!K131),(CEAVI!J131-CEAVI!K131),(CESFI!J131-CESFI!K131),(CERES!J131-CERES!K131))</f>
        <v>186</v>
      </c>
      <c r="L130" s="28">
        <f t="shared" si="6"/>
        <v>296</v>
      </c>
      <c r="M130" s="32">
        <f t="shared" si="5"/>
        <v>4362.1000000000004</v>
      </c>
      <c r="N130" s="32">
        <f t="shared" si="7"/>
        <v>1683.3000000000002</v>
      </c>
    </row>
    <row r="131" spans="1:14" s="27" customFormat="1" ht="60" x14ac:dyDescent="0.25">
      <c r="A131" s="153"/>
      <c r="B131" s="146"/>
      <c r="C131" s="87">
        <v>129</v>
      </c>
      <c r="D131" s="83" t="s">
        <v>409</v>
      </c>
      <c r="E131" s="84" t="s">
        <v>261</v>
      </c>
      <c r="F131" s="97" t="s">
        <v>58</v>
      </c>
      <c r="G131" s="97" t="s">
        <v>81</v>
      </c>
      <c r="H131" s="97" t="s">
        <v>50</v>
      </c>
      <c r="I131" s="86">
        <v>2.42</v>
      </c>
      <c r="J131" s="25">
        <f>SUM(Reitoria!J132,ESAG!J132,CEART!J132,CEFID!J132,FAED!J132,CEAD!J132,CCT!J132,CEPLAN!J132,CAV!J132,CEO!J132,CEAVI!J132,CESFI!J132,CERES!J132)</f>
        <v>395</v>
      </c>
      <c r="K131" s="26">
        <f>SUM((Reitoria!J132-Reitoria!K132),(ESAG!J132-ESAG!K132),(CEART!J132-CEART!K132),(CEFID!J132-CEFID!K132),(FAED!J132-FAED!K132),(CEAD!J132-CEAD!K132),(CCT!J132-CCT!K132),(CEPLAN!J132-CEPLAN!K132),(CAV!J132-CAV!K132),(CEO!J132-CEO!K132),(CEAVI!J132-CEAVI!K132),(CESFI!J132-CESFI!K132),(CERES!J132-CERES!K132))</f>
        <v>120</v>
      </c>
      <c r="L131" s="28">
        <f t="shared" si="6"/>
        <v>275</v>
      </c>
      <c r="M131" s="32">
        <f t="shared" si="5"/>
        <v>955.9</v>
      </c>
      <c r="N131" s="32">
        <f t="shared" si="7"/>
        <v>290.39999999999998</v>
      </c>
    </row>
    <row r="132" spans="1:14" s="27" customFormat="1" ht="60" x14ac:dyDescent="0.25">
      <c r="A132" s="153"/>
      <c r="B132" s="147"/>
      <c r="C132" s="82">
        <v>130</v>
      </c>
      <c r="D132" s="83" t="s">
        <v>410</v>
      </c>
      <c r="E132" s="84" t="s">
        <v>262</v>
      </c>
      <c r="F132" s="97" t="s">
        <v>60</v>
      </c>
      <c r="G132" s="97" t="s">
        <v>125</v>
      </c>
      <c r="H132" s="97" t="s">
        <v>50</v>
      </c>
      <c r="I132" s="86">
        <v>3.6</v>
      </c>
      <c r="J132" s="25">
        <f>SUM(Reitoria!J133,ESAG!J133,CEART!J133,CEFID!J133,FAED!J133,CEAD!J133,CCT!J133,CEPLAN!J133,CAV!J133,CEO!J133,CEAVI!J133,CESFI!J133,CERES!J133)</f>
        <v>2724</v>
      </c>
      <c r="K132" s="26">
        <f>SUM((Reitoria!J133-Reitoria!K133),(ESAG!J133-ESAG!K133),(CEART!J133-CEART!K133),(CEFID!J133-CEFID!K133),(FAED!J133-FAED!K133),(CEAD!J133-CEAD!K133),(CCT!J133-CCT!K133),(CEPLAN!J133-CEPLAN!K133),(CAV!J133-CAV!K133),(CEO!J133-CEO!K133),(CEAVI!J133-CEAVI!K133),(CESFI!J133-CESFI!K133),(CERES!J133-CERES!K133))</f>
        <v>400</v>
      </c>
      <c r="L132" s="28">
        <f t="shared" si="6"/>
        <v>2324</v>
      </c>
      <c r="M132" s="32">
        <f t="shared" ref="M132:M137" si="8">I132*J132</f>
        <v>9806.4</v>
      </c>
      <c r="N132" s="32">
        <f t="shared" si="7"/>
        <v>1440</v>
      </c>
    </row>
    <row r="133" spans="1:14" s="27" customFormat="1" ht="60" x14ac:dyDescent="0.25">
      <c r="A133" s="152" t="s">
        <v>278</v>
      </c>
      <c r="B133" s="158">
        <v>47</v>
      </c>
      <c r="C133" s="76">
        <v>131</v>
      </c>
      <c r="D133" s="106" t="s">
        <v>411</v>
      </c>
      <c r="E133" s="78" t="s">
        <v>263</v>
      </c>
      <c r="F133" s="79" t="s">
        <v>30</v>
      </c>
      <c r="G133" s="79" t="s">
        <v>84</v>
      </c>
      <c r="H133" s="79" t="s">
        <v>50</v>
      </c>
      <c r="I133" s="80">
        <v>18.38</v>
      </c>
      <c r="J133" s="25">
        <f>SUM(Reitoria!J134,ESAG!J134,CEART!J134,CEFID!J134,FAED!J134,CEAD!J134,CCT!J134,CEPLAN!J134,CAV!J134,CEO!J134,CEAVI!J134,CESFI!J134,CERES!J134)</f>
        <v>97</v>
      </c>
      <c r="K133" s="26">
        <f>SUM((Reitoria!J134-Reitoria!K134),(ESAG!J134-ESAG!K134),(CEART!J134-CEART!K134),(CEFID!J134-CEFID!K134),(FAED!J134-FAED!K134),(CEAD!J134-CEAD!K134),(CCT!J134-CCT!K134),(CEPLAN!J134-CEPLAN!K134),(CAV!J134-CAV!K134),(CEO!J134-CEO!K134),(CEAVI!J134-CEAVI!K134),(CESFI!J134-CESFI!K134),(CERES!J134-CERES!K134))</f>
        <v>46</v>
      </c>
      <c r="L133" s="28">
        <f t="shared" si="6"/>
        <v>51</v>
      </c>
      <c r="M133" s="32">
        <f t="shared" si="8"/>
        <v>1782.86</v>
      </c>
      <c r="N133" s="32">
        <f t="shared" si="7"/>
        <v>845.4799999999999</v>
      </c>
    </row>
    <row r="134" spans="1:14" s="27" customFormat="1" ht="45" x14ac:dyDescent="0.25">
      <c r="A134" s="152"/>
      <c r="B134" s="159"/>
      <c r="C134" s="103">
        <v>132</v>
      </c>
      <c r="D134" s="77" t="s">
        <v>412</v>
      </c>
      <c r="E134" s="78" t="s">
        <v>264</v>
      </c>
      <c r="F134" s="79" t="s">
        <v>30</v>
      </c>
      <c r="G134" s="79" t="s">
        <v>134</v>
      </c>
      <c r="H134" s="79" t="s">
        <v>50</v>
      </c>
      <c r="I134" s="80">
        <v>2.17</v>
      </c>
      <c r="J134" s="25">
        <f>SUM(Reitoria!J135,ESAG!J135,CEART!J135,CEFID!J135,FAED!J135,CEAD!J135,CCT!J135,CEPLAN!J135,CAV!J135,CEO!J135,CEAVI!J135,CESFI!J135,CERES!J135)</f>
        <v>195</v>
      </c>
      <c r="K134" s="26">
        <f>SUM((Reitoria!J135-Reitoria!K135),(ESAG!J135-ESAG!K135),(CEART!J135-CEART!K135),(CEFID!J135-CEFID!K135),(FAED!J135-FAED!K135),(CEAD!J135-CEAD!K135),(CCT!J135-CCT!K135),(CEPLAN!J135-CEPLAN!K135),(CAV!J135-CAV!K135),(CEO!J135-CEO!K135),(CEAVI!J135-CEAVI!K135),(CESFI!J135-CESFI!K135),(CERES!J135-CERES!K135))</f>
        <v>100</v>
      </c>
      <c r="L134" s="28">
        <f t="shared" si="6"/>
        <v>95</v>
      </c>
      <c r="M134" s="32">
        <f t="shared" si="8"/>
        <v>423.15</v>
      </c>
      <c r="N134" s="32">
        <f t="shared" si="7"/>
        <v>217</v>
      </c>
    </row>
    <row r="135" spans="1:14" s="27" customFormat="1" ht="45" x14ac:dyDescent="0.25">
      <c r="A135" s="152"/>
      <c r="B135" s="159"/>
      <c r="C135" s="76">
        <v>133</v>
      </c>
      <c r="D135" s="77" t="s">
        <v>413</v>
      </c>
      <c r="E135" s="78" t="s">
        <v>265</v>
      </c>
      <c r="F135" s="79" t="s">
        <v>30</v>
      </c>
      <c r="G135" s="79" t="s">
        <v>135</v>
      </c>
      <c r="H135" s="79" t="s">
        <v>50</v>
      </c>
      <c r="I135" s="80">
        <v>6.47</v>
      </c>
      <c r="J135" s="25">
        <f>SUM(Reitoria!J136,ESAG!J136,CEART!J136,CEFID!J136,FAED!J136,CEAD!J136,CCT!J136,CEPLAN!J136,CAV!J136,CEO!J136,CEAVI!J136,CESFI!J136,CERES!J136)</f>
        <v>247</v>
      </c>
      <c r="K135" s="26">
        <f>SUM((Reitoria!J136-Reitoria!K136),(ESAG!J136-ESAG!K136),(CEART!J136-CEART!K136),(CEFID!J136-CEFID!K136),(FAED!J136-FAED!K136),(CEAD!J136-CEAD!K136),(CCT!J136-CCT!K136),(CEPLAN!J136-CEPLAN!K136),(CAV!J136-CAV!K136),(CEO!J136-CEO!K136),(CEAVI!J136-CEAVI!K136),(CESFI!J136-CESFI!K136),(CERES!J136-CERES!K136))</f>
        <v>68</v>
      </c>
      <c r="L135" s="28">
        <f t="shared" si="6"/>
        <v>179</v>
      </c>
      <c r="M135" s="32">
        <f t="shared" si="8"/>
        <v>1598.09</v>
      </c>
      <c r="N135" s="32">
        <f t="shared" si="7"/>
        <v>439.96</v>
      </c>
    </row>
    <row r="136" spans="1:14" s="27" customFormat="1" ht="90" x14ac:dyDescent="0.25">
      <c r="A136" s="152"/>
      <c r="B136" s="159"/>
      <c r="C136" s="76">
        <v>134</v>
      </c>
      <c r="D136" s="77" t="s">
        <v>414</v>
      </c>
      <c r="E136" s="78" t="s">
        <v>266</v>
      </c>
      <c r="F136" s="104" t="s">
        <v>30</v>
      </c>
      <c r="G136" s="104" t="s">
        <v>136</v>
      </c>
      <c r="H136" s="104" t="s">
        <v>50</v>
      </c>
      <c r="I136" s="80">
        <v>7.12</v>
      </c>
      <c r="J136" s="25">
        <f>SUM(Reitoria!J137,ESAG!J137,CEART!J137,CEFID!J137,FAED!J137,CEAD!J137,CCT!J137,CEPLAN!J137,CAV!J137,CEO!J137,CEAVI!J137,CESFI!J137,CERES!J137)</f>
        <v>407</v>
      </c>
      <c r="K136" s="26">
        <f>SUM((Reitoria!J137-Reitoria!K137),(ESAG!J137-ESAG!K137),(CEART!J137-CEART!K137),(CEFID!J137-CEFID!K137),(FAED!J137-FAED!K137),(CEAD!J137-CEAD!K137),(CCT!J137-CCT!K137),(CEPLAN!J137-CEPLAN!K137),(CAV!J137-CAV!K137),(CEO!J137-CEO!K137),(CEAVI!J137-CEAVI!K137),(CESFI!J137-CESFI!K137),(CERES!J137-CERES!K137))</f>
        <v>135</v>
      </c>
      <c r="L136" s="28">
        <f t="shared" si="6"/>
        <v>272</v>
      </c>
      <c r="M136" s="32">
        <f t="shared" si="8"/>
        <v>2897.84</v>
      </c>
      <c r="N136" s="32">
        <f t="shared" si="7"/>
        <v>961.2</v>
      </c>
    </row>
    <row r="137" spans="1:14" s="27" customFormat="1" ht="30" x14ac:dyDescent="0.25">
      <c r="A137" s="152"/>
      <c r="B137" s="160"/>
      <c r="C137" s="103">
        <v>135</v>
      </c>
      <c r="D137" s="106" t="s">
        <v>415</v>
      </c>
      <c r="E137" s="78" t="s">
        <v>267</v>
      </c>
      <c r="F137" s="104" t="s">
        <v>30</v>
      </c>
      <c r="G137" s="104" t="s">
        <v>48</v>
      </c>
      <c r="H137" s="104" t="s">
        <v>50</v>
      </c>
      <c r="I137" s="80">
        <v>19.54</v>
      </c>
      <c r="J137" s="25">
        <f>SUM(Reitoria!J138,ESAG!J138,CEART!J138,CEFID!J138,FAED!J138,CEAD!J138,CCT!J138,CEPLAN!J138,CAV!J138,CEO!J138,CEAVI!J138,CESFI!J138,CERES!J138)</f>
        <v>291</v>
      </c>
      <c r="K137" s="26">
        <f>SUM((Reitoria!J138-Reitoria!K138),(ESAG!J138-ESAG!K138),(CEART!J138-CEART!K138),(CEFID!J138-CEFID!K138),(FAED!J138-FAED!K138),(CEAD!J138-CEAD!K138),(CCT!J138-CCT!K138),(CEPLAN!J138-CEPLAN!K138),(CAV!J138-CAV!K138),(CEO!J138-CEO!K138),(CEAVI!J138-CEAVI!K138),(CESFI!J138-CESFI!K138),(CERES!J138-CERES!K138))</f>
        <v>119</v>
      </c>
      <c r="L137" s="28">
        <f t="shared" si="6"/>
        <v>172</v>
      </c>
      <c r="M137" s="32">
        <f t="shared" si="8"/>
        <v>5686.1399999999994</v>
      </c>
      <c r="N137" s="32">
        <f t="shared" si="7"/>
        <v>2325.2599999999998</v>
      </c>
    </row>
    <row r="138" spans="1:14" s="27" customFormat="1" x14ac:dyDescent="0.25">
      <c r="A138" s="71"/>
      <c r="B138" s="71"/>
      <c r="C138" s="43"/>
      <c r="D138" s="71"/>
      <c r="E138" s="71"/>
      <c r="F138" s="71"/>
      <c r="G138" s="71"/>
      <c r="H138" s="71"/>
      <c r="I138" s="30"/>
      <c r="J138" s="19"/>
      <c r="K138" s="44"/>
      <c r="L138" s="33"/>
      <c r="M138" s="32">
        <f>SUM(M3:M137)</f>
        <v>1299859.1199999996</v>
      </c>
      <c r="N138" s="32">
        <f>SUM(N3:N137)</f>
        <v>550935.91599999985</v>
      </c>
    </row>
    <row r="139" spans="1:14" s="27" customFormat="1" x14ac:dyDescent="0.25">
      <c r="A139" s="71"/>
      <c r="B139" s="71"/>
      <c r="C139" s="43"/>
      <c r="D139" s="71"/>
      <c r="E139" s="71"/>
      <c r="F139" s="71"/>
      <c r="G139" s="71"/>
      <c r="H139" s="71"/>
      <c r="I139" s="30"/>
      <c r="J139" s="34"/>
      <c r="K139" s="34"/>
      <c r="L139" s="34"/>
      <c r="M139" s="34"/>
      <c r="N139" s="34"/>
    </row>
    <row r="140" spans="1:14" s="27" customFormat="1" ht="15" customHeight="1" x14ac:dyDescent="0.25">
      <c r="A140" s="71"/>
      <c r="B140" s="71"/>
      <c r="C140" s="43"/>
      <c r="D140" s="188" t="s">
        <v>567</v>
      </c>
      <c r="E140" s="71"/>
      <c r="F140" s="71"/>
      <c r="G140" s="71"/>
      <c r="H140" s="71"/>
      <c r="I140" s="30"/>
      <c r="J140" s="189" t="s">
        <v>295</v>
      </c>
      <c r="K140" s="190"/>
      <c r="L140" s="190"/>
      <c r="M140" s="190"/>
      <c r="N140" s="191"/>
    </row>
    <row r="141" spans="1:14" s="27" customFormat="1" x14ac:dyDescent="0.25">
      <c r="A141" s="71"/>
      <c r="B141" s="71"/>
      <c r="C141" s="43"/>
      <c r="D141" s="188"/>
      <c r="E141" s="71"/>
      <c r="F141" s="71"/>
      <c r="G141" s="71"/>
      <c r="H141" s="71"/>
      <c r="I141" s="30"/>
      <c r="J141" s="192" t="s">
        <v>57</v>
      </c>
      <c r="K141" s="192"/>
      <c r="L141" s="192"/>
      <c r="M141" s="192"/>
      <c r="N141" s="192"/>
    </row>
    <row r="142" spans="1:14" s="27" customFormat="1" ht="15" customHeight="1" x14ac:dyDescent="0.25">
      <c r="A142" s="71"/>
      <c r="B142" s="71"/>
      <c r="C142" s="43"/>
      <c r="D142" s="188"/>
      <c r="E142" s="71"/>
      <c r="F142" s="71"/>
      <c r="G142" s="71"/>
      <c r="H142" s="71"/>
      <c r="I142" s="30"/>
      <c r="J142" s="193" t="s">
        <v>296</v>
      </c>
      <c r="K142" s="193"/>
      <c r="L142" s="193"/>
      <c r="M142" s="193"/>
      <c r="N142" s="193"/>
    </row>
    <row r="143" spans="1:14" s="27" customFormat="1" x14ac:dyDescent="0.25">
      <c r="A143" s="71"/>
      <c r="B143" s="71"/>
      <c r="C143" s="43"/>
      <c r="D143" s="188"/>
      <c r="E143" s="71"/>
      <c r="F143" s="71"/>
      <c r="G143" s="71"/>
      <c r="H143" s="71"/>
      <c r="I143" s="30"/>
      <c r="J143" s="189" t="s">
        <v>54</v>
      </c>
      <c r="K143" s="190"/>
      <c r="L143" s="190"/>
      <c r="M143" s="190"/>
      <c r="N143" s="134">
        <f>M138</f>
        <v>1299859.1199999996</v>
      </c>
    </row>
    <row r="144" spans="1:14" s="27" customFormat="1" x14ac:dyDescent="0.25">
      <c r="A144" s="71"/>
      <c r="B144" s="71"/>
      <c r="C144" s="43"/>
      <c r="D144" s="188"/>
      <c r="E144" s="71"/>
      <c r="F144" s="71"/>
      <c r="G144" s="71"/>
      <c r="H144" s="71"/>
      <c r="I144" s="30"/>
      <c r="J144" s="184" t="s">
        <v>53</v>
      </c>
      <c r="K144" s="185"/>
      <c r="L144" s="185"/>
      <c r="M144" s="185"/>
      <c r="N144" s="131">
        <f>N138</f>
        <v>550935.91599999985</v>
      </c>
    </row>
    <row r="145" spans="1:14" s="27" customFormat="1" x14ac:dyDescent="0.25">
      <c r="A145" s="71"/>
      <c r="B145" s="71"/>
      <c r="C145" s="43"/>
      <c r="D145" s="188"/>
      <c r="E145" s="71"/>
      <c r="F145" s="71"/>
      <c r="G145" s="71"/>
      <c r="H145" s="71"/>
      <c r="I145" s="30"/>
      <c r="J145" s="184" t="s">
        <v>55</v>
      </c>
      <c r="K145" s="185"/>
      <c r="L145" s="185"/>
      <c r="M145" s="185"/>
      <c r="N145" s="132"/>
    </row>
    <row r="146" spans="1:14" s="27" customFormat="1" ht="15" customHeight="1" x14ac:dyDescent="0.25">
      <c r="A146" s="71"/>
      <c r="B146" s="71"/>
      <c r="C146" s="43"/>
      <c r="D146" s="188"/>
      <c r="E146" s="71"/>
      <c r="F146" s="71"/>
      <c r="G146" s="71"/>
      <c r="H146" s="71"/>
      <c r="I146" s="30"/>
      <c r="J146" s="186" t="s">
        <v>56</v>
      </c>
      <c r="K146" s="187"/>
      <c r="L146" s="187"/>
      <c r="M146" s="187"/>
      <c r="N146" s="133">
        <f>N144/N143</f>
        <v>0.42384278997865554</v>
      </c>
    </row>
    <row r="147" spans="1:14" s="27" customFormat="1" ht="15" customHeight="1" x14ac:dyDescent="0.25">
      <c r="A147" s="71"/>
      <c r="B147" s="71"/>
      <c r="C147" s="43"/>
      <c r="D147" s="188"/>
      <c r="E147" s="71"/>
      <c r="F147" s="71"/>
      <c r="G147" s="71"/>
      <c r="H147" s="71"/>
      <c r="I147" s="30"/>
      <c r="J147" s="194" t="s">
        <v>782</v>
      </c>
      <c r="K147" s="194"/>
      <c r="L147" s="194"/>
      <c r="M147" s="194"/>
      <c r="N147" s="194"/>
    </row>
    <row r="148" spans="1:14" s="27" customFormat="1" x14ac:dyDescent="0.25">
      <c r="A148" s="71"/>
      <c r="B148" s="71"/>
      <c r="C148" s="43"/>
      <c r="D148" s="188"/>
      <c r="E148" s="71"/>
      <c r="F148" s="71"/>
      <c r="G148" s="71"/>
      <c r="H148" s="71"/>
      <c r="I148" s="30"/>
      <c r="J148" s="19"/>
    </row>
    <row r="149" spans="1:14" s="27" customFormat="1" x14ac:dyDescent="0.25">
      <c r="A149" s="71"/>
      <c r="B149" s="71"/>
      <c r="C149" s="43"/>
      <c r="D149" s="188"/>
      <c r="E149" s="71"/>
      <c r="F149" s="71"/>
      <c r="G149" s="71"/>
      <c r="H149" s="71"/>
      <c r="I149" s="30"/>
      <c r="J149" s="19"/>
    </row>
    <row r="150" spans="1:14" s="27" customFormat="1" x14ac:dyDescent="0.25">
      <c r="A150" s="71"/>
      <c r="B150" s="71"/>
      <c r="C150" s="43"/>
      <c r="D150" s="188"/>
      <c r="E150" s="71"/>
      <c r="F150" s="71"/>
      <c r="G150" s="71"/>
      <c r="H150" s="71"/>
      <c r="I150" s="30"/>
      <c r="J150" s="19"/>
    </row>
    <row r="151" spans="1:14" s="27" customFormat="1" x14ac:dyDescent="0.25">
      <c r="A151" s="71"/>
      <c r="B151" s="71"/>
      <c r="C151" s="43"/>
      <c r="D151" s="188"/>
      <c r="E151" s="71"/>
      <c r="F151" s="71"/>
      <c r="G151" s="71"/>
      <c r="H151" s="71"/>
      <c r="I151" s="30"/>
      <c r="J151" s="19"/>
    </row>
    <row r="152" spans="1:14" s="27" customFormat="1" x14ac:dyDescent="0.25">
      <c r="A152" s="71"/>
      <c r="B152" s="71"/>
      <c r="C152" s="43"/>
      <c r="D152" s="188"/>
      <c r="E152" s="71"/>
      <c r="F152" s="71"/>
      <c r="G152" s="71"/>
      <c r="H152" s="71"/>
      <c r="I152" s="30"/>
      <c r="J152" s="19"/>
    </row>
    <row r="153" spans="1:14" s="27" customFormat="1" x14ac:dyDescent="0.25">
      <c r="A153" s="71"/>
      <c r="B153" s="71"/>
      <c r="C153" s="43"/>
      <c r="D153" s="71"/>
      <c r="E153" s="71"/>
      <c r="F153" s="71"/>
      <c r="G153" s="71"/>
      <c r="H153" s="71"/>
      <c r="I153" s="30"/>
      <c r="J153" s="19"/>
    </row>
    <row r="154" spans="1:14" s="27" customFormat="1" x14ac:dyDescent="0.25">
      <c r="A154" s="71"/>
      <c r="B154" s="71"/>
      <c r="C154" s="43"/>
      <c r="D154" s="71"/>
      <c r="E154" s="71"/>
      <c r="F154" s="71"/>
      <c r="G154" s="71"/>
      <c r="H154" s="71"/>
      <c r="I154" s="30"/>
      <c r="J154" s="19"/>
      <c r="K154" s="44"/>
      <c r="L154" s="33"/>
      <c r="M154" s="34"/>
      <c r="N154" s="34"/>
    </row>
    <row r="155" spans="1:14" s="27" customFormat="1" x14ac:dyDescent="0.25">
      <c r="A155" s="71"/>
      <c r="B155" s="71"/>
      <c r="C155" s="43"/>
      <c r="D155" s="71"/>
      <c r="E155" s="71"/>
      <c r="F155" s="71"/>
      <c r="G155" s="71"/>
      <c r="H155" s="71"/>
      <c r="I155" s="30"/>
      <c r="J155" s="19"/>
      <c r="K155" s="44"/>
      <c r="L155" s="33"/>
      <c r="M155" s="34"/>
      <c r="N155" s="34"/>
    </row>
    <row r="156" spans="1:14" s="27" customFormat="1" x14ac:dyDescent="0.25">
      <c r="A156" s="71"/>
      <c r="B156" s="71"/>
      <c r="C156" s="43"/>
      <c r="D156" s="71"/>
      <c r="E156" s="71"/>
      <c r="F156" s="71"/>
      <c r="G156" s="71"/>
      <c r="H156" s="71"/>
      <c r="I156" s="30"/>
      <c r="J156" s="19"/>
      <c r="K156" s="44"/>
      <c r="L156" s="33"/>
      <c r="M156" s="34"/>
      <c r="N156" s="34"/>
    </row>
    <row r="157" spans="1:14" s="27" customFormat="1" x14ac:dyDescent="0.25">
      <c r="A157" s="71"/>
      <c r="B157" s="71"/>
      <c r="C157" s="43"/>
      <c r="D157" s="71"/>
      <c r="E157" s="71"/>
      <c r="F157" s="71"/>
      <c r="G157" s="71"/>
      <c r="H157" s="71"/>
      <c r="I157" s="30"/>
      <c r="J157" s="19"/>
      <c r="K157" s="44"/>
      <c r="L157" s="33"/>
      <c r="M157" s="34"/>
      <c r="N157" s="34"/>
    </row>
    <row r="158" spans="1:14" s="27" customFormat="1" x14ac:dyDescent="0.25">
      <c r="A158" s="71"/>
      <c r="B158" s="71"/>
      <c r="C158" s="43"/>
      <c r="D158" s="71"/>
      <c r="E158" s="71"/>
      <c r="F158" s="71"/>
      <c r="G158" s="71"/>
      <c r="H158" s="71"/>
      <c r="I158" s="30"/>
      <c r="J158" s="19"/>
      <c r="K158" s="44"/>
      <c r="L158" s="33"/>
      <c r="M158" s="34"/>
      <c r="N158" s="34"/>
    </row>
    <row r="159" spans="1:14" s="27" customFormat="1" x14ac:dyDescent="0.25">
      <c r="A159" s="71"/>
      <c r="B159" s="71"/>
      <c r="C159" s="43"/>
      <c r="D159" s="71"/>
      <c r="E159" s="71"/>
      <c r="F159" s="71"/>
      <c r="G159" s="71"/>
      <c r="H159" s="71"/>
      <c r="I159" s="30"/>
      <c r="J159" s="19"/>
      <c r="K159" s="44"/>
      <c r="L159" s="33"/>
      <c r="M159" s="34"/>
      <c r="N159" s="34"/>
    </row>
    <row r="160" spans="1:14" s="27" customFormat="1" x14ac:dyDescent="0.25">
      <c r="A160" s="71"/>
      <c r="B160" s="71"/>
      <c r="C160" s="43"/>
      <c r="D160" s="71"/>
      <c r="E160" s="71"/>
      <c r="F160" s="71"/>
      <c r="G160" s="71"/>
      <c r="H160" s="71"/>
      <c r="I160" s="30"/>
      <c r="J160" s="19"/>
      <c r="K160" s="44"/>
      <c r="L160" s="33"/>
      <c r="M160" s="34"/>
      <c r="N160" s="34"/>
    </row>
    <row r="161" spans="1:14" s="27" customFormat="1" x14ac:dyDescent="0.25">
      <c r="A161" s="71"/>
      <c r="B161" s="71"/>
      <c r="C161" s="43"/>
      <c r="D161" s="71"/>
      <c r="E161" s="71"/>
      <c r="F161" s="71"/>
      <c r="G161" s="71"/>
      <c r="H161" s="71"/>
      <c r="I161" s="30"/>
      <c r="J161" s="19"/>
      <c r="K161" s="44"/>
      <c r="L161" s="33"/>
      <c r="M161" s="34"/>
      <c r="N161" s="34"/>
    </row>
    <row r="162" spans="1:14" s="27" customFormat="1" x14ac:dyDescent="0.25">
      <c r="A162" s="71"/>
      <c r="B162" s="71"/>
      <c r="C162" s="43"/>
      <c r="D162" s="71"/>
      <c r="E162" s="71"/>
      <c r="F162" s="71"/>
      <c r="G162" s="71"/>
      <c r="H162" s="71"/>
      <c r="I162" s="30"/>
      <c r="J162" s="19"/>
      <c r="K162" s="44"/>
      <c r="L162" s="33"/>
      <c r="M162" s="34"/>
      <c r="N162" s="34"/>
    </row>
    <row r="163" spans="1:14" s="27" customFormat="1" x14ac:dyDescent="0.25">
      <c r="A163" s="71"/>
      <c r="B163" s="71"/>
      <c r="C163" s="43"/>
      <c r="D163" s="71"/>
      <c r="E163" s="71"/>
      <c r="F163" s="71"/>
      <c r="G163" s="71"/>
      <c r="H163" s="71"/>
      <c r="I163" s="30"/>
      <c r="J163" s="19"/>
      <c r="K163" s="44"/>
      <c r="L163" s="33"/>
      <c r="M163" s="34"/>
      <c r="N163" s="34"/>
    </row>
    <row r="164" spans="1:14" s="27" customFormat="1" x14ac:dyDescent="0.25">
      <c r="A164" s="71"/>
      <c r="B164" s="71"/>
      <c r="C164" s="43"/>
      <c r="D164" s="71"/>
      <c r="E164" s="71"/>
      <c r="F164" s="71"/>
      <c r="G164" s="71"/>
      <c r="H164" s="71"/>
      <c r="I164" s="30"/>
      <c r="J164" s="19"/>
      <c r="K164" s="44"/>
      <c r="L164" s="33"/>
      <c r="M164" s="34"/>
      <c r="N164" s="34"/>
    </row>
    <row r="165" spans="1:14" s="27" customFormat="1" x14ac:dyDescent="0.25">
      <c r="A165" s="71"/>
      <c r="B165" s="71"/>
      <c r="C165" s="43"/>
      <c r="D165" s="71"/>
      <c r="E165" s="71"/>
      <c r="F165" s="71"/>
      <c r="G165" s="71"/>
      <c r="H165" s="71"/>
      <c r="I165" s="30"/>
      <c r="J165" s="19"/>
      <c r="K165" s="44"/>
      <c r="L165" s="33"/>
      <c r="M165" s="34"/>
      <c r="N165" s="34"/>
    </row>
    <row r="166" spans="1:14" s="27" customFormat="1" x14ac:dyDescent="0.25">
      <c r="A166" s="71"/>
      <c r="B166" s="71"/>
      <c r="C166" s="43"/>
      <c r="D166" s="71"/>
      <c r="E166" s="71"/>
      <c r="F166" s="71"/>
      <c r="G166" s="71"/>
      <c r="H166" s="71"/>
      <c r="I166" s="30"/>
      <c r="J166" s="19"/>
      <c r="K166" s="44"/>
      <c r="L166" s="33"/>
      <c r="M166" s="34"/>
      <c r="N166" s="34"/>
    </row>
    <row r="167" spans="1:14" s="27" customFormat="1" x14ac:dyDescent="0.25">
      <c r="A167" s="71"/>
      <c r="B167" s="71"/>
      <c r="C167" s="43"/>
      <c r="D167" s="71"/>
      <c r="E167" s="71"/>
      <c r="F167" s="71"/>
      <c r="G167" s="71"/>
      <c r="H167" s="71"/>
      <c r="I167" s="30"/>
      <c r="J167" s="19"/>
      <c r="K167" s="44"/>
      <c r="L167" s="33"/>
      <c r="M167" s="34"/>
      <c r="N167" s="34"/>
    </row>
    <row r="168" spans="1:14" s="27" customFormat="1" x14ac:dyDescent="0.25">
      <c r="A168" s="71"/>
      <c r="B168" s="71"/>
      <c r="C168" s="43"/>
      <c r="D168" s="71"/>
      <c r="E168" s="71"/>
      <c r="F168" s="71"/>
      <c r="G168" s="71"/>
      <c r="H168" s="71"/>
      <c r="I168" s="30"/>
      <c r="J168" s="19"/>
      <c r="K168" s="44"/>
      <c r="L168" s="33"/>
      <c r="M168" s="34"/>
      <c r="N168" s="34"/>
    </row>
    <row r="169" spans="1:14" s="27" customFormat="1" x14ac:dyDescent="0.25">
      <c r="A169" s="71"/>
      <c r="B169" s="71"/>
      <c r="C169" s="43"/>
      <c r="D169" s="71"/>
      <c r="E169" s="71"/>
      <c r="F169" s="71"/>
      <c r="G169" s="71"/>
      <c r="H169" s="71"/>
      <c r="I169" s="30"/>
      <c r="J169" s="19"/>
      <c r="K169" s="44"/>
      <c r="L169" s="33"/>
      <c r="M169" s="34"/>
      <c r="N169" s="34"/>
    </row>
    <row r="170" spans="1:14" s="27" customFormat="1" x14ac:dyDescent="0.25">
      <c r="A170" s="71"/>
      <c r="B170" s="71"/>
      <c r="C170" s="43"/>
      <c r="D170" s="71"/>
      <c r="E170" s="71"/>
      <c r="F170" s="71"/>
      <c r="G170" s="71"/>
      <c r="H170" s="71"/>
      <c r="I170" s="30"/>
      <c r="J170" s="19"/>
      <c r="K170" s="44"/>
      <c r="L170" s="33"/>
      <c r="M170" s="34"/>
      <c r="N170" s="34"/>
    </row>
    <row r="171" spans="1:14" s="27" customFormat="1" x14ac:dyDescent="0.25">
      <c r="A171" s="71"/>
      <c r="B171" s="71"/>
      <c r="C171" s="43"/>
      <c r="D171" s="71"/>
      <c r="E171" s="71"/>
      <c r="F171" s="71"/>
      <c r="G171" s="71"/>
      <c r="H171" s="71"/>
      <c r="I171" s="30"/>
      <c r="J171" s="19"/>
      <c r="K171" s="44"/>
      <c r="L171" s="33"/>
      <c r="M171" s="34"/>
      <c r="N171" s="34"/>
    </row>
    <row r="172" spans="1:14" s="27" customFormat="1" x14ac:dyDescent="0.25">
      <c r="A172" s="71"/>
      <c r="B172" s="71"/>
      <c r="C172" s="43"/>
      <c r="D172" s="71"/>
      <c r="E172" s="71"/>
      <c r="F172" s="71"/>
      <c r="G172" s="71"/>
      <c r="H172" s="71"/>
      <c r="I172" s="30"/>
      <c r="J172" s="19"/>
      <c r="K172" s="44"/>
      <c r="L172" s="33"/>
      <c r="M172" s="34"/>
      <c r="N172" s="34"/>
    </row>
    <row r="173" spans="1:14" s="27" customFormat="1" x14ac:dyDescent="0.25">
      <c r="A173" s="71"/>
      <c r="B173" s="71"/>
      <c r="C173" s="43"/>
      <c r="D173" s="71"/>
      <c r="E173" s="71"/>
      <c r="F173" s="71"/>
      <c r="G173" s="71"/>
      <c r="H173" s="71"/>
      <c r="I173" s="30"/>
      <c r="J173" s="19"/>
      <c r="K173" s="44"/>
      <c r="L173" s="33"/>
      <c r="M173" s="34"/>
      <c r="N173" s="34"/>
    </row>
    <row r="174" spans="1:14" s="27" customFormat="1" x14ac:dyDescent="0.25">
      <c r="A174" s="71"/>
      <c r="B174" s="71"/>
      <c r="C174" s="43"/>
      <c r="D174" s="71"/>
      <c r="E174" s="71"/>
      <c r="F174" s="71"/>
      <c r="G174" s="71"/>
      <c r="H174" s="71"/>
      <c r="I174" s="30"/>
      <c r="J174" s="19"/>
      <c r="K174" s="44"/>
      <c r="L174" s="33"/>
      <c r="M174" s="34"/>
      <c r="N174" s="34"/>
    </row>
    <row r="175" spans="1:14" s="27" customFormat="1" x14ac:dyDescent="0.25">
      <c r="A175" s="71"/>
      <c r="B175" s="71"/>
      <c r="C175" s="43"/>
      <c r="D175" s="71"/>
      <c r="E175" s="71"/>
      <c r="F175" s="71"/>
      <c r="G175" s="71"/>
      <c r="H175" s="71"/>
      <c r="I175" s="30"/>
      <c r="J175" s="19"/>
      <c r="K175" s="44"/>
      <c r="L175" s="33"/>
      <c r="M175" s="34"/>
      <c r="N175" s="34"/>
    </row>
    <row r="176" spans="1:14" s="27" customFormat="1" x14ac:dyDescent="0.25">
      <c r="A176" s="71"/>
      <c r="B176" s="71"/>
      <c r="C176" s="43"/>
      <c r="D176" s="71"/>
      <c r="E176" s="71"/>
      <c r="F176" s="71"/>
      <c r="G176" s="71"/>
      <c r="H176" s="71"/>
      <c r="I176" s="30"/>
      <c r="J176" s="19"/>
      <c r="K176" s="44"/>
      <c r="L176" s="33"/>
      <c r="M176" s="34"/>
      <c r="N176" s="34"/>
    </row>
    <row r="177" spans="1:14" s="27" customFormat="1" x14ac:dyDescent="0.25">
      <c r="A177" s="71"/>
      <c r="B177" s="71"/>
      <c r="C177" s="43"/>
      <c r="D177" s="71"/>
      <c r="E177" s="71"/>
      <c r="F177" s="71"/>
      <c r="G177" s="71"/>
      <c r="H177" s="71"/>
      <c r="I177" s="30"/>
      <c r="J177" s="19"/>
      <c r="K177" s="44"/>
      <c r="L177" s="33"/>
      <c r="M177" s="34"/>
      <c r="N177" s="34"/>
    </row>
    <row r="178" spans="1:14" s="27" customFormat="1" x14ac:dyDescent="0.25">
      <c r="A178" s="71"/>
      <c r="B178" s="71"/>
      <c r="C178" s="43"/>
      <c r="D178" s="71"/>
      <c r="E178" s="71"/>
      <c r="F178" s="71"/>
      <c r="G178" s="71"/>
      <c r="H178" s="71"/>
      <c r="I178" s="30"/>
      <c r="J178" s="19"/>
      <c r="K178" s="44"/>
      <c r="L178" s="33"/>
      <c r="M178" s="34"/>
      <c r="N178" s="34"/>
    </row>
    <row r="179" spans="1:14" s="27" customFormat="1" x14ac:dyDescent="0.25">
      <c r="A179" s="71"/>
      <c r="B179" s="71"/>
      <c r="C179" s="43"/>
      <c r="D179" s="71"/>
      <c r="E179" s="71"/>
      <c r="F179" s="71"/>
      <c r="G179" s="71"/>
      <c r="H179" s="71"/>
      <c r="I179" s="30"/>
      <c r="J179" s="19"/>
      <c r="K179" s="44"/>
      <c r="L179" s="33"/>
      <c r="M179" s="34"/>
      <c r="N179" s="34"/>
    </row>
    <row r="180" spans="1:14" s="27" customFormat="1" x14ac:dyDescent="0.25">
      <c r="A180" s="71"/>
      <c r="B180" s="71"/>
      <c r="C180" s="43"/>
      <c r="D180" s="71"/>
      <c r="E180" s="71"/>
      <c r="F180" s="71"/>
      <c r="G180" s="71"/>
      <c r="H180" s="71"/>
      <c r="I180" s="30"/>
      <c r="J180" s="19"/>
      <c r="K180" s="44"/>
      <c r="L180" s="33"/>
      <c r="M180" s="34"/>
      <c r="N180" s="34"/>
    </row>
    <row r="181" spans="1:14" s="27" customFormat="1" x14ac:dyDescent="0.25">
      <c r="A181" s="71"/>
      <c r="B181" s="71"/>
      <c r="C181" s="43"/>
      <c r="D181" s="71"/>
      <c r="E181" s="71"/>
      <c r="F181" s="71"/>
      <c r="G181" s="71"/>
      <c r="H181" s="71"/>
      <c r="I181" s="30"/>
      <c r="J181" s="19"/>
      <c r="K181" s="44"/>
      <c r="L181" s="33"/>
      <c r="M181" s="34"/>
      <c r="N181" s="34"/>
    </row>
    <row r="182" spans="1:14" s="27" customFormat="1" x14ac:dyDescent="0.25">
      <c r="A182" s="71"/>
      <c r="B182" s="71"/>
      <c r="C182" s="43"/>
      <c r="D182" s="71"/>
      <c r="E182" s="71"/>
      <c r="F182" s="71"/>
      <c r="G182" s="71"/>
      <c r="H182" s="71"/>
      <c r="I182" s="30"/>
      <c r="J182" s="19"/>
      <c r="K182" s="44"/>
      <c r="L182" s="33"/>
      <c r="M182" s="34"/>
      <c r="N182" s="34"/>
    </row>
    <row r="183" spans="1:14" s="27" customFormat="1" x14ac:dyDescent="0.25">
      <c r="A183" s="71"/>
      <c r="B183" s="71"/>
      <c r="C183" s="43"/>
      <c r="D183" s="71"/>
      <c r="E183" s="71"/>
      <c r="F183" s="71"/>
      <c r="G183" s="71"/>
      <c r="H183" s="71"/>
      <c r="I183" s="30"/>
      <c r="J183" s="19"/>
      <c r="K183" s="44"/>
      <c r="L183" s="33"/>
      <c r="M183" s="34"/>
      <c r="N183" s="34"/>
    </row>
    <row r="184" spans="1:14" s="27" customFormat="1" x14ac:dyDescent="0.25">
      <c r="A184" s="71"/>
      <c r="B184" s="71"/>
      <c r="C184" s="43"/>
      <c r="D184" s="71"/>
      <c r="E184" s="71"/>
      <c r="F184" s="71"/>
      <c r="G184" s="71"/>
      <c r="H184" s="71"/>
      <c r="I184" s="30"/>
      <c r="J184" s="19"/>
      <c r="K184" s="44"/>
      <c r="L184" s="33"/>
      <c r="M184" s="34"/>
      <c r="N184" s="34"/>
    </row>
    <row r="185" spans="1:14" s="27" customFormat="1" x14ac:dyDescent="0.25">
      <c r="A185" s="71"/>
      <c r="B185" s="71"/>
      <c r="C185" s="43"/>
      <c r="D185" s="71"/>
      <c r="E185" s="71"/>
      <c r="F185" s="71"/>
      <c r="G185" s="71"/>
      <c r="H185" s="71"/>
      <c r="I185" s="30"/>
      <c r="J185" s="19"/>
      <c r="K185" s="44"/>
      <c r="L185" s="33"/>
      <c r="M185" s="34"/>
      <c r="N185" s="34"/>
    </row>
    <row r="186" spans="1:14" s="27" customFormat="1" x14ac:dyDescent="0.25">
      <c r="A186" s="71"/>
      <c r="B186" s="71"/>
      <c r="C186" s="43"/>
      <c r="D186" s="71"/>
      <c r="E186" s="71"/>
      <c r="F186" s="71"/>
      <c r="G186" s="71"/>
      <c r="H186" s="71"/>
      <c r="I186" s="30"/>
      <c r="J186" s="19"/>
      <c r="K186" s="44"/>
      <c r="L186" s="33"/>
      <c r="M186" s="34"/>
      <c r="N186" s="34"/>
    </row>
    <row r="187" spans="1:14" s="27" customFormat="1" x14ac:dyDescent="0.25">
      <c r="A187" s="71"/>
      <c r="B187" s="71"/>
      <c r="C187" s="43"/>
      <c r="D187" s="71"/>
      <c r="E187" s="71"/>
      <c r="F187" s="71"/>
      <c r="G187" s="71"/>
      <c r="H187" s="71"/>
      <c r="I187" s="30"/>
      <c r="J187" s="19"/>
      <c r="K187" s="44"/>
      <c r="L187" s="33"/>
      <c r="M187" s="34"/>
      <c r="N187" s="34"/>
    </row>
    <row r="188" spans="1:14" s="27" customFormat="1" x14ac:dyDescent="0.25">
      <c r="A188" s="71"/>
      <c r="B188" s="71"/>
      <c r="C188" s="43"/>
      <c r="D188" s="71"/>
      <c r="E188" s="71"/>
      <c r="F188" s="71"/>
      <c r="G188" s="71"/>
      <c r="H188" s="71"/>
      <c r="I188" s="30"/>
      <c r="J188" s="19"/>
      <c r="K188" s="44"/>
      <c r="L188" s="33"/>
      <c r="M188" s="34"/>
      <c r="N188" s="34"/>
    </row>
    <row r="189" spans="1:14" s="27" customFormat="1" x14ac:dyDescent="0.25">
      <c r="A189" s="71"/>
      <c r="B189" s="71"/>
      <c r="C189" s="43"/>
      <c r="D189" s="71"/>
      <c r="E189" s="71"/>
      <c r="F189" s="71"/>
      <c r="G189" s="71"/>
      <c r="H189" s="71"/>
      <c r="I189" s="30"/>
      <c r="J189" s="19"/>
      <c r="K189" s="44"/>
      <c r="L189" s="33"/>
      <c r="M189" s="34"/>
      <c r="N189" s="34"/>
    </row>
    <row r="190" spans="1:14" s="27" customFormat="1" x14ac:dyDescent="0.25">
      <c r="A190" s="71"/>
      <c r="B190" s="71"/>
      <c r="C190" s="43"/>
      <c r="D190" s="71"/>
      <c r="E190" s="71"/>
      <c r="F190" s="71"/>
      <c r="G190" s="71"/>
      <c r="H190" s="71"/>
      <c r="I190" s="30"/>
      <c r="J190" s="19"/>
      <c r="K190" s="44"/>
      <c r="L190" s="33"/>
      <c r="M190" s="34"/>
      <c r="N190" s="34"/>
    </row>
    <row r="191" spans="1:14" s="27" customFormat="1" x14ac:dyDescent="0.25">
      <c r="A191" s="71"/>
      <c r="B191" s="71"/>
      <c r="C191" s="43"/>
      <c r="D191" s="71"/>
      <c r="E191" s="71"/>
      <c r="F191" s="71"/>
      <c r="G191" s="71"/>
      <c r="H191" s="71"/>
      <c r="I191" s="30"/>
      <c r="J191" s="19"/>
      <c r="K191" s="44"/>
      <c r="L191" s="33"/>
      <c r="M191" s="34"/>
      <c r="N191" s="34"/>
    </row>
    <row r="192" spans="1:14" s="27" customFormat="1" x14ac:dyDescent="0.25">
      <c r="A192" s="71"/>
      <c r="B192" s="71"/>
      <c r="C192" s="43"/>
      <c r="D192" s="71"/>
      <c r="E192" s="71"/>
      <c r="F192" s="71"/>
      <c r="G192" s="71"/>
      <c r="H192" s="71"/>
      <c r="I192" s="30"/>
      <c r="J192" s="19"/>
      <c r="K192" s="44"/>
      <c r="L192" s="33"/>
      <c r="M192" s="34"/>
      <c r="N192" s="34"/>
    </row>
    <row r="193" spans="1:14" s="27" customFormat="1" x14ac:dyDescent="0.25">
      <c r="A193" s="71"/>
      <c r="B193" s="71"/>
      <c r="C193" s="43"/>
      <c r="D193" s="71"/>
      <c r="E193" s="71"/>
      <c r="F193" s="71"/>
      <c r="G193" s="71"/>
      <c r="H193" s="71"/>
      <c r="I193" s="30"/>
      <c r="J193" s="19"/>
      <c r="K193" s="44"/>
      <c r="L193" s="33"/>
      <c r="M193" s="34"/>
      <c r="N193" s="34"/>
    </row>
    <row r="194" spans="1:14" s="27" customFormat="1" x14ac:dyDescent="0.25">
      <c r="A194" s="71"/>
      <c r="B194" s="71"/>
      <c r="C194" s="43"/>
      <c r="D194" s="71"/>
      <c r="E194" s="71"/>
      <c r="F194" s="71"/>
      <c r="G194" s="71"/>
      <c r="H194" s="71"/>
      <c r="I194" s="30"/>
      <c r="J194" s="19"/>
      <c r="K194" s="44"/>
      <c r="L194" s="33"/>
      <c r="M194" s="34"/>
      <c r="N194" s="34"/>
    </row>
    <row r="195" spans="1:14" s="27" customFormat="1" x14ac:dyDescent="0.25">
      <c r="A195" s="71"/>
      <c r="B195" s="71"/>
      <c r="C195" s="43"/>
      <c r="D195" s="71"/>
      <c r="E195" s="71"/>
      <c r="F195" s="71"/>
      <c r="G195" s="71"/>
      <c r="H195" s="71"/>
      <c r="I195" s="30"/>
      <c r="J195" s="19"/>
      <c r="K195" s="44"/>
      <c r="L195" s="33"/>
      <c r="M195" s="34"/>
      <c r="N195" s="34"/>
    </row>
    <row r="196" spans="1:14" s="27" customFormat="1" x14ac:dyDescent="0.25">
      <c r="A196" s="71"/>
      <c r="B196" s="71"/>
      <c r="C196" s="43"/>
      <c r="D196" s="71"/>
      <c r="E196" s="71"/>
      <c r="F196" s="71"/>
      <c r="G196" s="71"/>
      <c r="H196" s="71"/>
      <c r="I196" s="30"/>
      <c r="J196" s="19"/>
      <c r="K196" s="44"/>
      <c r="L196" s="33"/>
      <c r="M196" s="34"/>
      <c r="N196" s="34"/>
    </row>
    <row r="197" spans="1:14" s="27" customFormat="1" x14ac:dyDescent="0.25">
      <c r="A197" s="71"/>
      <c r="B197" s="71"/>
      <c r="C197" s="43"/>
      <c r="D197" s="71"/>
      <c r="E197" s="71"/>
      <c r="F197" s="71"/>
      <c r="G197" s="71"/>
      <c r="H197" s="71"/>
      <c r="I197" s="30"/>
      <c r="J197" s="19"/>
      <c r="K197" s="44"/>
      <c r="L197" s="33"/>
      <c r="M197" s="34"/>
      <c r="N197" s="34"/>
    </row>
    <row r="198" spans="1:14" s="27" customFormat="1" x14ac:dyDescent="0.25">
      <c r="A198" s="71"/>
      <c r="B198" s="71"/>
      <c r="C198" s="43"/>
      <c r="D198" s="71"/>
      <c r="E198" s="71"/>
      <c r="F198" s="71"/>
      <c r="G198" s="71"/>
      <c r="H198" s="71"/>
      <c r="I198" s="30"/>
      <c r="J198" s="19"/>
      <c r="K198" s="44"/>
      <c r="L198" s="33"/>
      <c r="M198" s="34"/>
      <c r="N198" s="34"/>
    </row>
    <row r="199" spans="1:14" x14ac:dyDescent="0.25">
      <c r="A199" s="21"/>
      <c r="B199" s="21"/>
      <c r="C199" s="46"/>
      <c r="D199" s="21"/>
      <c r="E199" s="21"/>
      <c r="F199" s="21"/>
      <c r="G199" s="21"/>
      <c r="H199" s="21"/>
      <c r="I199" s="29"/>
      <c r="J199" s="22"/>
      <c r="K199" s="47"/>
      <c r="L199" s="23"/>
    </row>
    <row r="200" spans="1:14" x14ac:dyDescent="0.25">
      <c r="A200" s="21"/>
      <c r="B200" s="21"/>
      <c r="C200" s="46"/>
      <c r="D200" s="21"/>
      <c r="E200" s="21"/>
      <c r="F200" s="21"/>
      <c r="G200" s="21"/>
      <c r="H200" s="21"/>
      <c r="I200" s="29"/>
      <c r="J200" s="22"/>
      <c r="K200" s="47"/>
      <c r="L200" s="23"/>
    </row>
  </sheetData>
  <mergeCells count="73">
    <mergeCell ref="A63:A66"/>
    <mergeCell ref="B63:B66"/>
    <mergeCell ref="A67:A73"/>
    <mergeCell ref="B67:B73"/>
    <mergeCell ref="A10:A13"/>
    <mergeCell ref="B10:B13"/>
    <mergeCell ref="A46:A51"/>
    <mergeCell ref="B46:B51"/>
    <mergeCell ref="A59:A62"/>
    <mergeCell ref="A19:A20"/>
    <mergeCell ref="B19:B20"/>
    <mergeCell ref="A21:A22"/>
    <mergeCell ref="B21:B22"/>
    <mergeCell ref="B59:B62"/>
    <mergeCell ref="A36:A45"/>
    <mergeCell ref="B36:B45"/>
    <mergeCell ref="D1:I1"/>
    <mergeCell ref="J1:N1"/>
    <mergeCell ref="A7:A8"/>
    <mergeCell ref="B7:B8"/>
    <mergeCell ref="A14:A18"/>
    <mergeCell ref="B14:B18"/>
    <mergeCell ref="A1:C1"/>
    <mergeCell ref="A52:A54"/>
    <mergeCell ref="B52:B54"/>
    <mergeCell ref="A55:A58"/>
    <mergeCell ref="B55:B58"/>
    <mergeCell ref="A23:A24"/>
    <mergeCell ref="B23:B24"/>
    <mergeCell ref="A26:A27"/>
    <mergeCell ref="B26:B27"/>
    <mergeCell ref="A28:A35"/>
    <mergeCell ref="B28:B35"/>
    <mergeCell ref="A74:A79"/>
    <mergeCell ref="B74:B79"/>
    <mergeCell ref="A81:A84"/>
    <mergeCell ref="B81:B84"/>
    <mergeCell ref="A85:A87"/>
    <mergeCell ref="B85:B87"/>
    <mergeCell ref="A88:A89"/>
    <mergeCell ref="B88:B89"/>
    <mergeCell ref="A91:A93"/>
    <mergeCell ref="B91:B93"/>
    <mergeCell ref="A95:A96"/>
    <mergeCell ref="B95:B96"/>
    <mergeCell ref="A97:A98"/>
    <mergeCell ref="B97:B98"/>
    <mergeCell ref="A99:A103"/>
    <mergeCell ref="B99:B103"/>
    <mergeCell ref="A105:A106"/>
    <mergeCell ref="B105:B106"/>
    <mergeCell ref="A108:A111"/>
    <mergeCell ref="B108:B111"/>
    <mergeCell ref="A112:A115"/>
    <mergeCell ref="B112:B115"/>
    <mergeCell ref="A117:A120"/>
    <mergeCell ref="B117:B120"/>
    <mergeCell ref="F117:I120"/>
    <mergeCell ref="A122:A127"/>
    <mergeCell ref="B122:B127"/>
    <mergeCell ref="A128:A132"/>
    <mergeCell ref="B128:B132"/>
    <mergeCell ref="J144:M144"/>
    <mergeCell ref="J145:M145"/>
    <mergeCell ref="J146:M146"/>
    <mergeCell ref="D140:D152"/>
    <mergeCell ref="A133:A137"/>
    <mergeCell ref="B133:B137"/>
    <mergeCell ref="J140:N140"/>
    <mergeCell ref="J141:N141"/>
    <mergeCell ref="J143:M143"/>
    <mergeCell ref="J142:N142"/>
    <mergeCell ref="J147:N147"/>
  </mergeCells>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Normal="100" workbookViewId="0">
      <selection activeCell="A19" sqref="A19:H19"/>
    </sheetView>
  </sheetViews>
  <sheetFormatPr defaultRowHeight="12.75" x14ac:dyDescent="0.2"/>
  <cols>
    <col min="1" max="1" width="4.5703125" style="1" customWidth="1"/>
    <col min="2" max="2" width="6.85546875" style="1" customWidth="1"/>
    <col min="3" max="3" width="31" style="1" customWidth="1"/>
    <col min="4" max="4" width="8.5703125" style="1" bestFit="1" customWidth="1"/>
    <col min="5" max="5" width="9.5703125" style="1" customWidth="1"/>
    <col min="6" max="6" width="14.7109375" style="1" customWidth="1"/>
    <col min="7" max="7" width="16" style="1" customWidth="1"/>
    <col min="8" max="8" width="11.140625" style="1" customWidth="1"/>
    <col min="9" max="16384" width="9.140625" style="1"/>
  </cols>
  <sheetData>
    <row r="1" spans="1:8" ht="20.25" customHeight="1" x14ac:dyDescent="0.2">
      <c r="A1" s="197" t="s">
        <v>10</v>
      </c>
      <c r="B1" s="197"/>
      <c r="C1" s="197"/>
      <c r="D1" s="197"/>
      <c r="E1" s="197"/>
      <c r="F1" s="197"/>
      <c r="G1" s="197"/>
      <c r="H1" s="197"/>
    </row>
    <row r="2" spans="1:8" ht="20.25" x14ac:dyDescent="0.2">
      <c r="B2" s="2"/>
    </row>
    <row r="3" spans="1:8" ht="47.25" customHeight="1" x14ac:dyDescent="0.2">
      <c r="A3" s="198" t="s">
        <v>11</v>
      </c>
      <c r="B3" s="198"/>
      <c r="C3" s="198"/>
      <c r="D3" s="198"/>
      <c r="E3" s="198"/>
      <c r="F3" s="198"/>
      <c r="G3" s="198"/>
      <c r="H3" s="198"/>
    </row>
    <row r="4" spans="1:8" ht="35.25" customHeight="1" x14ac:dyDescent="0.2">
      <c r="B4" s="3"/>
    </row>
    <row r="5" spans="1:8" ht="15" customHeight="1" x14ac:dyDescent="0.2">
      <c r="A5" s="199" t="s">
        <v>12</v>
      </c>
      <c r="B5" s="199"/>
      <c r="C5" s="199"/>
      <c r="D5" s="199"/>
      <c r="E5" s="199"/>
      <c r="F5" s="199"/>
      <c r="G5" s="199"/>
      <c r="H5" s="199"/>
    </row>
    <row r="6" spans="1:8" ht="15" customHeight="1" x14ac:dyDescent="0.2">
      <c r="A6" s="199" t="s">
        <v>13</v>
      </c>
      <c r="B6" s="199"/>
      <c r="C6" s="199"/>
      <c r="D6" s="199"/>
      <c r="E6" s="199"/>
      <c r="F6" s="199"/>
      <c r="G6" s="199"/>
      <c r="H6" s="199"/>
    </row>
    <row r="7" spans="1:8" ht="15" customHeight="1" x14ac:dyDescent="0.2">
      <c r="A7" s="199" t="s">
        <v>14</v>
      </c>
      <c r="B7" s="199"/>
      <c r="C7" s="199"/>
      <c r="D7" s="199"/>
      <c r="E7" s="199"/>
      <c r="F7" s="199"/>
      <c r="G7" s="199"/>
      <c r="H7" s="199"/>
    </row>
    <row r="8" spans="1:8" ht="15" customHeight="1" x14ac:dyDescent="0.2">
      <c r="A8" s="199" t="s">
        <v>15</v>
      </c>
      <c r="B8" s="199"/>
      <c r="C8" s="199"/>
      <c r="D8" s="199"/>
      <c r="E8" s="199"/>
      <c r="F8" s="199"/>
      <c r="G8" s="199"/>
      <c r="H8" s="199"/>
    </row>
    <row r="9" spans="1:8" ht="30" customHeight="1" x14ac:dyDescent="0.2">
      <c r="B9" s="4"/>
    </row>
    <row r="10" spans="1:8" ht="105" customHeight="1" x14ac:dyDescent="0.2">
      <c r="A10" s="200" t="s">
        <v>16</v>
      </c>
      <c r="B10" s="200"/>
      <c r="C10" s="200"/>
      <c r="D10" s="200"/>
      <c r="E10" s="200"/>
      <c r="F10" s="200"/>
      <c r="G10" s="200"/>
      <c r="H10" s="200"/>
    </row>
    <row r="11" spans="1:8" ht="15.75" thickBot="1" x14ac:dyDescent="0.25">
      <c r="B11" s="5"/>
    </row>
    <row r="12" spans="1:8" ht="48.75" thickBot="1" x14ac:dyDescent="0.25">
      <c r="A12" s="6" t="s">
        <v>9</v>
      </c>
      <c r="B12" s="6" t="s">
        <v>7</v>
      </c>
      <c r="C12" s="7" t="s">
        <v>17</v>
      </c>
      <c r="D12" s="7" t="s">
        <v>8</v>
      </c>
      <c r="E12" s="7" t="s">
        <v>18</v>
      </c>
      <c r="F12" s="7" t="s">
        <v>19</v>
      </c>
      <c r="G12" s="7" t="s">
        <v>20</v>
      </c>
      <c r="H12" s="7" t="s">
        <v>21</v>
      </c>
    </row>
    <row r="13" spans="1:8" ht="15.75" thickBot="1" x14ac:dyDescent="0.25">
      <c r="A13" s="8"/>
      <c r="B13" s="8"/>
      <c r="C13" s="9"/>
      <c r="D13" s="9"/>
      <c r="E13" s="9"/>
      <c r="F13" s="9"/>
      <c r="G13" s="9"/>
      <c r="H13" s="9"/>
    </row>
    <row r="14" spans="1:8" ht="15.75" thickBot="1" x14ac:dyDescent="0.25">
      <c r="A14" s="8"/>
      <c r="B14" s="8"/>
      <c r="C14" s="9"/>
      <c r="D14" s="9"/>
      <c r="E14" s="9"/>
      <c r="F14" s="9"/>
      <c r="G14" s="9"/>
      <c r="H14" s="9"/>
    </row>
    <row r="15" spans="1:8" ht="15.75" thickBot="1" x14ac:dyDescent="0.25">
      <c r="A15" s="8"/>
      <c r="B15" s="8"/>
      <c r="C15" s="9"/>
      <c r="D15" s="9"/>
      <c r="E15" s="9"/>
      <c r="F15" s="9"/>
      <c r="G15" s="9"/>
      <c r="H15" s="9"/>
    </row>
    <row r="16" spans="1:8" ht="15.75" thickBot="1" x14ac:dyDescent="0.25">
      <c r="A16" s="8"/>
      <c r="B16" s="8"/>
      <c r="C16" s="9"/>
      <c r="D16" s="9"/>
      <c r="E16" s="9"/>
      <c r="F16" s="9"/>
      <c r="G16" s="9"/>
      <c r="H16" s="9"/>
    </row>
    <row r="17" spans="1:8" ht="15.75" thickBot="1" x14ac:dyDescent="0.25">
      <c r="A17" s="10"/>
      <c r="B17" s="10"/>
      <c r="C17" s="11"/>
      <c r="D17" s="11"/>
      <c r="E17" s="11"/>
      <c r="F17" s="11"/>
      <c r="G17" s="11"/>
      <c r="H17" s="11"/>
    </row>
    <row r="18" spans="1:8" ht="42" customHeight="1" x14ac:dyDescent="0.2">
      <c r="B18" s="12"/>
      <c r="C18" s="13"/>
      <c r="D18" s="13"/>
      <c r="E18" s="13"/>
      <c r="F18" s="13"/>
      <c r="G18" s="13"/>
      <c r="H18" s="13"/>
    </row>
    <row r="19" spans="1:8" ht="15" customHeight="1" x14ac:dyDescent="0.2">
      <c r="A19" s="201" t="s">
        <v>22</v>
      </c>
      <c r="B19" s="201"/>
      <c r="C19" s="201"/>
      <c r="D19" s="201"/>
      <c r="E19" s="201"/>
      <c r="F19" s="201"/>
      <c r="G19" s="201"/>
      <c r="H19" s="201"/>
    </row>
    <row r="20" spans="1:8" ht="14.25" x14ac:dyDescent="0.2">
      <c r="A20" s="202" t="s">
        <v>23</v>
      </c>
      <c r="B20" s="202"/>
      <c r="C20" s="202"/>
      <c r="D20" s="202"/>
      <c r="E20" s="202"/>
      <c r="F20" s="202"/>
      <c r="G20" s="202"/>
      <c r="H20" s="202"/>
    </row>
    <row r="21" spans="1:8" ht="15" x14ac:dyDescent="0.2">
      <c r="B21" s="5"/>
    </row>
    <row r="22" spans="1:8" ht="15" x14ac:dyDescent="0.2">
      <c r="B22" s="5"/>
    </row>
    <row r="23" spans="1:8" ht="15" x14ac:dyDescent="0.2">
      <c r="B23" s="5"/>
    </row>
    <row r="24" spans="1:8" ht="15" customHeight="1" x14ac:dyDescent="0.2">
      <c r="A24" s="203" t="s">
        <v>24</v>
      </c>
      <c r="B24" s="203"/>
      <c r="C24" s="203"/>
      <c r="D24" s="203"/>
      <c r="E24" s="203"/>
      <c r="F24" s="203"/>
      <c r="G24" s="203"/>
      <c r="H24" s="203"/>
    </row>
    <row r="25" spans="1:8" ht="15" customHeight="1" x14ac:dyDescent="0.2">
      <c r="A25" s="203" t="s">
        <v>25</v>
      </c>
      <c r="B25" s="203"/>
      <c r="C25" s="203"/>
      <c r="D25" s="203"/>
      <c r="E25" s="203"/>
      <c r="F25" s="203"/>
      <c r="G25" s="203"/>
      <c r="H25" s="203"/>
    </row>
    <row r="26" spans="1:8" ht="15" customHeight="1" x14ac:dyDescent="0.2">
      <c r="A26" s="196" t="s">
        <v>26</v>
      </c>
      <c r="B26" s="196"/>
      <c r="C26" s="196"/>
      <c r="D26" s="196"/>
      <c r="E26" s="196"/>
      <c r="F26" s="196"/>
      <c r="G26" s="196"/>
      <c r="H26" s="196"/>
    </row>
  </sheetData>
  <mergeCells count="12">
    <mergeCell ref="A26:H26"/>
    <mergeCell ref="A1:H1"/>
    <mergeCell ref="A3:H3"/>
    <mergeCell ref="A5:H5"/>
    <mergeCell ref="A6:H6"/>
    <mergeCell ref="A7:H7"/>
    <mergeCell ref="A8:H8"/>
    <mergeCell ref="A10:H10"/>
    <mergeCell ref="A19:H19"/>
    <mergeCell ref="A20:H20"/>
    <mergeCell ref="A24:H24"/>
    <mergeCell ref="A25:H25"/>
  </mergeCells>
  <pageMargins left="0.511811024" right="0.511811024" top="0.78740157499999996" bottom="0.78740157499999996" header="0.31496062000000002" footer="0.31496062000000002"/>
  <pageSetup paperSize="9" scale="92"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E11" sqref="E11"/>
    </sheetView>
  </sheetViews>
  <sheetFormatPr defaultRowHeight="12.75" x14ac:dyDescent="0.2"/>
  <cols>
    <col min="1" max="1" width="118.28515625" style="57" customWidth="1"/>
    <col min="2" max="16384" width="9.140625" style="57"/>
  </cols>
  <sheetData>
    <row r="1" spans="1:1" ht="20.25" x14ac:dyDescent="0.2">
      <c r="A1" s="56" t="s">
        <v>288</v>
      </c>
    </row>
    <row r="2" spans="1:1" x14ac:dyDescent="0.2">
      <c r="A2" s="58"/>
    </row>
    <row r="3" spans="1:1" x14ac:dyDescent="0.2">
      <c r="A3" s="58"/>
    </row>
    <row r="4" spans="1:1" ht="43.5" customHeight="1" x14ac:dyDescent="0.2">
      <c r="A4" s="59" t="s">
        <v>11</v>
      </c>
    </row>
    <row r="5" spans="1:1" x14ac:dyDescent="0.2">
      <c r="A5" s="60"/>
    </row>
    <row r="6" spans="1:1" x14ac:dyDescent="0.2">
      <c r="A6" s="58"/>
    </row>
    <row r="7" spans="1:1" ht="51" customHeight="1" x14ac:dyDescent="0.2">
      <c r="A7" s="58"/>
    </row>
    <row r="8" spans="1:1" ht="50.1" customHeight="1" x14ac:dyDescent="0.2">
      <c r="A8" s="61" t="s">
        <v>12</v>
      </c>
    </row>
    <row r="9" spans="1:1" ht="50.1" customHeight="1" x14ac:dyDescent="0.2">
      <c r="A9" s="61" t="s">
        <v>289</v>
      </c>
    </row>
    <row r="10" spans="1:1" ht="50.1" customHeight="1" x14ac:dyDescent="0.2">
      <c r="A10" s="61" t="s">
        <v>290</v>
      </c>
    </row>
    <row r="11" spans="1:1" ht="50.1" customHeight="1" x14ac:dyDescent="0.2">
      <c r="A11" s="61" t="s">
        <v>15</v>
      </c>
    </row>
    <row r="12" spans="1:1" x14ac:dyDescent="0.2">
      <c r="A12" s="58"/>
    </row>
    <row r="13" spans="1:1" x14ac:dyDescent="0.2">
      <c r="A13" s="58"/>
    </row>
    <row r="14" spans="1:1" ht="15.75" x14ac:dyDescent="0.2">
      <c r="A14" s="62"/>
    </row>
    <row r="15" spans="1:1" ht="71.25" customHeight="1" x14ac:dyDescent="0.2">
      <c r="A15" s="63" t="s">
        <v>291</v>
      </c>
    </row>
    <row r="16" spans="1:1" x14ac:dyDescent="0.2">
      <c r="A16" s="64"/>
    </row>
    <row r="17" spans="1:1" x14ac:dyDescent="0.2">
      <c r="A17" s="58"/>
    </row>
    <row r="18" spans="1:1" x14ac:dyDescent="0.2">
      <c r="A18" s="58"/>
    </row>
    <row r="19" spans="1:1" x14ac:dyDescent="0.2">
      <c r="A19" s="58"/>
    </row>
    <row r="20" spans="1:1" ht="14.25" x14ac:dyDescent="0.2">
      <c r="A20" s="65" t="s">
        <v>292</v>
      </c>
    </row>
    <row r="21" spans="1:1" ht="14.25" x14ac:dyDescent="0.2">
      <c r="A21" s="66" t="s">
        <v>293</v>
      </c>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ht="18.75" x14ac:dyDescent="0.2">
      <c r="A28" s="67"/>
    </row>
    <row r="29" spans="1:1" ht="15" x14ac:dyDescent="0.2">
      <c r="A29" s="68" t="s">
        <v>294</v>
      </c>
    </row>
    <row r="30" spans="1:1" ht="14.25" x14ac:dyDescent="0.2">
      <c r="A30" s="66" t="s">
        <v>26</v>
      </c>
    </row>
  </sheetData>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88"/>
  <sheetViews>
    <sheetView zoomScale="80" zoomScaleNormal="80" workbookViewId="0">
      <selection activeCell="K4" sqref="K4"/>
    </sheetView>
  </sheetViews>
  <sheetFormatPr defaultColWidth="9.7109375" defaultRowHeight="15" x14ac:dyDescent="0.25"/>
  <cols>
    <col min="1" max="1" width="14.5703125" style="49" customWidth="1"/>
    <col min="2" max="2" width="7.140625" style="71" customWidth="1"/>
    <col min="3" max="3" width="6" style="43" bestFit="1" customWidth="1"/>
    <col min="4" max="4" width="53.85546875" style="71" bestFit="1" customWidth="1"/>
    <col min="5" max="5" width="18.7109375" style="71" customWidth="1"/>
    <col min="6" max="6" width="9.85546875" style="71" bestFit="1" customWidth="1"/>
    <col min="7" max="7" width="13.140625" style="71" customWidth="1"/>
    <col min="8" max="8" width="13.42578125" style="71" customWidth="1"/>
    <col min="9" max="9" width="12.7109375" style="71" bestFit="1" customWidth="1"/>
    <col min="10" max="10" width="12.5703125" style="70" customWidth="1"/>
    <col min="11" max="11" width="13.28515625" style="44" customWidth="1"/>
    <col min="12" max="12" width="12.5703125" style="16" customWidth="1"/>
    <col min="13" max="13" width="13.85546875" style="24" customWidth="1"/>
    <col min="14" max="43" width="13.85546875" style="17" customWidth="1"/>
    <col min="44" max="16384" width="9.7109375" style="14"/>
  </cols>
  <sheetData>
    <row r="1" spans="1:43" ht="33" customHeight="1" x14ac:dyDescent="0.25">
      <c r="A1" s="151" t="s">
        <v>270</v>
      </c>
      <c r="B1" s="151"/>
      <c r="C1" s="151"/>
      <c r="D1" s="151" t="s">
        <v>37</v>
      </c>
      <c r="E1" s="151"/>
      <c r="F1" s="151"/>
      <c r="G1" s="151"/>
      <c r="H1" s="151"/>
      <c r="I1" s="151"/>
      <c r="J1" s="151" t="s">
        <v>271</v>
      </c>
      <c r="K1" s="151"/>
      <c r="L1" s="151"/>
      <c r="M1" s="170" t="s">
        <v>581</v>
      </c>
      <c r="N1" s="170" t="s">
        <v>582</v>
      </c>
      <c r="O1" s="170" t="s">
        <v>583</v>
      </c>
      <c r="P1" s="170" t="s">
        <v>584</v>
      </c>
      <c r="Q1" s="170" t="s">
        <v>585</v>
      </c>
      <c r="R1" s="170" t="s">
        <v>586</v>
      </c>
      <c r="S1" s="170" t="s">
        <v>587</v>
      </c>
      <c r="T1" s="170" t="s">
        <v>588</v>
      </c>
      <c r="U1" s="170" t="s">
        <v>589</v>
      </c>
      <c r="V1" s="170" t="s">
        <v>590</v>
      </c>
      <c r="W1" s="170" t="s">
        <v>591</v>
      </c>
      <c r="X1" s="170" t="s">
        <v>592</v>
      </c>
      <c r="Y1" s="170" t="s">
        <v>823</v>
      </c>
      <c r="Z1" s="170" t="s">
        <v>824</v>
      </c>
      <c r="AA1" s="170" t="s">
        <v>825</v>
      </c>
      <c r="AB1" s="170" t="s">
        <v>826</v>
      </c>
      <c r="AC1" s="170" t="s">
        <v>827</v>
      </c>
      <c r="AD1" s="170" t="s">
        <v>828</v>
      </c>
      <c r="AE1" s="170" t="s">
        <v>829</v>
      </c>
      <c r="AF1" s="170" t="s">
        <v>830</v>
      </c>
      <c r="AG1" s="170" t="s">
        <v>831</v>
      </c>
      <c r="AH1" s="170" t="s">
        <v>832</v>
      </c>
      <c r="AI1" s="170" t="s">
        <v>833</v>
      </c>
      <c r="AJ1" s="170" t="s">
        <v>834</v>
      </c>
      <c r="AK1" s="170" t="s">
        <v>835</v>
      </c>
      <c r="AL1" s="170" t="s">
        <v>836</v>
      </c>
      <c r="AM1" s="170" t="s">
        <v>837</v>
      </c>
      <c r="AN1" s="170" t="s">
        <v>838</v>
      </c>
      <c r="AO1" s="170" t="s">
        <v>839</v>
      </c>
      <c r="AP1" s="170" t="s">
        <v>268</v>
      </c>
      <c r="AQ1" s="170" t="s">
        <v>268</v>
      </c>
    </row>
    <row r="2" spans="1:43" ht="21.75" customHeight="1" x14ac:dyDescent="0.25">
      <c r="A2" s="151" t="s">
        <v>435</v>
      </c>
      <c r="B2" s="151"/>
      <c r="C2" s="151"/>
      <c r="D2" s="151"/>
      <c r="E2" s="151"/>
      <c r="F2" s="151"/>
      <c r="G2" s="151"/>
      <c r="H2" s="151"/>
      <c r="I2" s="151"/>
      <c r="J2" s="151"/>
      <c r="K2" s="151"/>
      <c r="L2" s="151"/>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row>
    <row r="3" spans="1:43" s="15" customFormat="1" ht="45" x14ac:dyDescent="0.2">
      <c r="A3" s="48" t="s">
        <v>2</v>
      </c>
      <c r="B3" s="36" t="s">
        <v>1</v>
      </c>
      <c r="C3" s="37" t="s">
        <v>3</v>
      </c>
      <c r="D3" s="37" t="s">
        <v>5</v>
      </c>
      <c r="E3" s="37" t="s">
        <v>137</v>
      </c>
      <c r="F3" s="37" t="s">
        <v>28</v>
      </c>
      <c r="G3" s="37" t="s">
        <v>29</v>
      </c>
      <c r="H3" s="37" t="s">
        <v>34</v>
      </c>
      <c r="I3" s="38" t="s">
        <v>4</v>
      </c>
      <c r="J3" s="39" t="s">
        <v>27</v>
      </c>
      <c r="K3" s="40" t="s">
        <v>0</v>
      </c>
      <c r="L3" s="36" t="s">
        <v>6</v>
      </c>
      <c r="M3" s="35" t="s">
        <v>269</v>
      </c>
      <c r="N3" s="35" t="s">
        <v>269</v>
      </c>
      <c r="O3" s="35" t="s">
        <v>269</v>
      </c>
      <c r="P3" s="35" t="s">
        <v>269</v>
      </c>
      <c r="Q3" s="35" t="s">
        <v>269</v>
      </c>
      <c r="R3" s="35" t="s">
        <v>269</v>
      </c>
      <c r="S3" s="35" t="s">
        <v>269</v>
      </c>
      <c r="T3" s="35" t="s">
        <v>269</v>
      </c>
      <c r="U3" s="35" t="s">
        <v>269</v>
      </c>
      <c r="V3" s="35" t="s">
        <v>269</v>
      </c>
      <c r="W3" s="35" t="s">
        <v>269</v>
      </c>
      <c r="X3" s="35" t="s">
        <v>269</v>
      </c>
      <c r="Y3" s="35" t="s">
        <v>269</v>
      </c>
      <c r="Z3" s="35" t="s">
        <v>269</v>
      </c>
      <c r="AA3" s="35" t="s">
        <v>269</v>
      </c>
      <c r="AB3" s="35" t="s">
        <v>269</v>
      </c>
      <c r="AC3" s="35" t="s">
        <v>269</v>
      </c>
      <c r="AD3" s="35" t="s">
        <v>269</v>
      </c>
      <c r="AE3" s="35" t="s">
        <v>269</v>
      </c>
      <c r="AF3" s="35" t="s">
        <v>269</v>
      </c>
      <c r="AG3" s="35" t="s">
        <v>269</v>
      </c>
      <c r="AH3" s="35" t="s">
        <v>269</v>
      </c>
      <c r="AI3" s="35" t="s">
        <v>269</v>
      </c>
      <c r="AJ3" s="35" t="s">
        <v>269</v>
      </c>
      <c r="AK3" s="35" t="s">
        <v>269</v>
      </c>
      <c r="AL3" s="35" t="s">
        <v>269</v>
      </c>
      <c r="AM3" s="35" t="s">
        <v>269</v>
      </c>
      <c r="AN3" s="35" t="s">
        <v>269</v>
      </c>
      <c r="AO3" s="35" t="s">
        <v>269</v>
      </c>
      <c r="AP3" s="35" t="s">
        <v>269</v>
      </c>
      <c r="AQ3" s="35" t="s">
        <v>269</v>
      </c>
    </row>
    <row r="4" spans="1:43" ht="195" x14ac:dyDescent="0.25">
      <c r="A4" s="50" t="s">
        <v>272</v>
      </c>
      <c r="B4" s="76">
        <v>1</v>
      </c>
      <c r="C4" s="76">
        <v>1</v>
      </c>
      <c r="D4" s="77" t="s">
        <v>417</v>
      </c>
      <c r="E4" s="78" t="s">
        <v>138</v>
      </c>
      <c r="F4" s="79" t="s">
        <v>58</v>
      </c>
      <c r="G4" s="79" t="s">
        <v>67</v>
      </c>
      <c r="H4" s="79" t="s">
        <v>50</v>
      </c>
      <c r="I4" s="80">
        <v>44.27</v>
      </c>
      <c r="J4" s="73">
        <v>520</v>
      </c>
      <c r="K4" s="41">
        <f t="shared" ref="K4:K35" si="0">J4-(SUM(M4:AQ4))</f>
        <v>360</v>
      </c>
      <c r="L4" s="42" t="str">
        <f>IF(K4&lt;0,"ATENÇÃO","OK")</f>
        <v>OK</v>
      </c>
      <c r="M4" s="18"/>
      <c r="N4" s="18"/>
      <c r="O4" s="18"/>
      <c r="P4" s="18"/>
      <c r="Q4" s="18"/>
      <c r="R4" s="18"/>
      <c r="S4" s="18"/>
      <c r="T4" s="18"/>
      <c r="U4" s="18"/>
      <c r="V4" s="18"/>
      <c r="W4" s="18">
        <v>80</v>
      </c>
      <c r="X4" s="18"/>
      <c r="Y4" s="18"/>
      <c r="Z4" s="18"/>
      <c r="AA4" s="18"/>
      <c r="AB4" s="18"/>
      <c r="AC4" s="18"/>
      <c r="AD4" s="18"/>
      <c r="AE4" s="18"/>
      <c r="AF4" s="18"/>
      <c r="AG4" s="18"/>
      <c r="AH4" s="18"/>
      <c r="AI4" s="18"/>
      <c r="AJ4" s="18"/>
      <c r="AK4" s="18"/>
      <c r="AL4" s="18">
        <v>80</v>
      </c>
      <c r="AM4" s="18"/>
      <c r="AN4" s="18"/>
      <c r="AO4" s="18"/>
      <c r="AP4" s="18">
        <v>0</v>
      </c>
      <c r="AQ4" s="18">
        <v>0</v>
      </c>
    </row>
    <row r="5" spans="1:43" ht="195" x14ac:dyDescent="0.25">
      <c r="A5" s="69" t="s">
        <v>273</v>
      </c>
      <c r="B5" s="87">
        <v>2</v>
      </c>
      <c r="C5" s="82">
        <v>2</v>
      </c>
      <c r="D5" s="83" t="s">
        <v>418</v>
      </c>
      <c r="E5" s="84" t="s">
        <v>139</v>
      </c>
      <c r="F5" s="85" t="s">
        <v>59</v>
      </c>
      <c r="G5" s="85" t="s">
        <v>68</v>
      </c>
      <c r="H5" s="85" t="s">
        <v>50</v>
      </c>
      <c r="I5" s="86">
        <v>30.3</v>
      </c>
      <c r="J5" s="119">
        <v>750</v>
      </c>
      <c r="K5" s="41">
        <f t="shared" si="0"/>
        <v>120</v>
      </c>
      <c r="L5" s="42" t="str">
        <f t="shared" ref="L5:L68" si="1">IF(K5&lt;0,"ATENÇÃO","OK")</f>
        <v>OK</v>
      </c>
      <c r="M5" s="18">
        <v>120</v>
      </c>
      <c r="N5" s="18"/>
      <c r="O5" s="18"/>
      <c r="P5" s="18"/>
      <c r="Q5" s="18"/>
      <c r="R5" s="18"/>
      <c r="S5" s="18"/>
      <c r="T5" s="18"/>
      <c r="U5" s="18"/>
      <c r="V5" s="18"/>
      <c r="W5" s="18"/>
      <c r="X5" s="136">
        <v>150</v>
      </c>
      <c r="Y5" s="18"/>
      <c r="Z5" s="18"/>
      <c r="AA5" s="18"/>
      <c r="AB5" s="18"/>
      <c r="AC5" s="18"/>
      <c r="AD5" s="18"/>
      <c r="AE5" s="18">
        <v>120</v>
      </c>
      <c r="AF5" s="18"/>
      <c r="AG5" s="18">
        <v>240</v>
      </c>
      <c r="AH5" s="18"/>
      <c r="AI5" s="18"/>
      <c r="AJ5" s="18"/>
      <c r="AK5" s="18"/>
      <c r="AL5" s="18"/>
      <c r="AM5" s="18"/>
      <c r="AN5" s="18"/>
      <c r="AO5" s="18"/>
      <c r="AP5" s="18">
        <v>0</v>
      </c>
      <c r="AQ5" s="18">
        <v>0</v>
      </c>
    </row>
    <row r="6" spans="1:43" ht="240" x14ac:dyDescent="0.25">
      <c r="A6" s="72" t="s">
        <v>273</v>
      </c>
      <c r="B6" s="76">
        <v>3</v>
      </c>
      <c r="C6" s="76">
        <v>3</v>
      </c>
      <c r="D6" s="77" t="s">
        <v>419</v>
      </c>
      <c r="E6" s="78" t="s">
        <v>140</v>
      </c>
      <c r="F6" s="79" t="s">
        <v>60</v>
      </c>
      <c r="G6" s="79" t="s">
        <v>68</v>
      </c>
      <c r="H6" s="79" t="s">
        <v>50</v>
      </c>
      <c r="I6" s="80">
        <v>9.3000000000000007</v>
      </c>
      <c r="J6" s="119">
        <v>60</v>
      </c>
      <c r="K6" s="41">
        <f t="shared" si="0"/>
        <v>42</v>
      </c>
      <c r="L6" s="42" t="str">
        <f t="shared" si="1"/>
        <v>OK</v>
      </c>
      <c r="M6" s="18">
        <v>18</v>
      </c>
      <c r="N6" s="18"/>
      <c r="O6" s="18"/>
      <c r="P6" s="18"/>
      <c r="Q6" s="18"/>
      <c r="R6" s="18"/>
      <c r="S6" s="18"/>
      <c r="T6" s="18"/>
      <c r="U6" s="18"/>
      <c r="V6" s="18">
        <v>0</v>
      </c>
      <c r="W6" s="18"/>
      <c r="X6" s="136"/>
      <c r="Y6" s="18"/>
      <c r="Z6" s="18"/>
      <c r="AA6" s="18"/>
      <c r="AB6" s="18"/>
      <c r="AC6" s="18"/>
      <c r="AD6" s="18"/>
      <c r="AE6" s="18"/>
      <c r="AF6" s="18"/>
      <c r="AG6" s="18"/>
      <c r="AH6" s="18"/>
      <c r="AI6" s="18"/>
      <c r="AJ6" s="18"/>
      <c r="AK6" s="18"/>
      <c r="AL6" s="18"/>
      <c r="AM6" s="18"/>
      <c r="AN6" s="18"/>
      <c r="AO6" s="18"/>
      <c r="AP6" s="18">
        <v>0</v>
      </c>
      <c r="AQ6" s="18">
        <v>0</v>
      </c>
    </row>
    <row r="7" spans="1:43" ht="240" x14ac:dyDescent="0.25">
      <c r="A7" s="69" t="s">
        <v>274</v>
      </c>
      <c r="B7" s="87">
        <v>4</v>
      </c>
      <c r="C7" s="87">
        <v>4</v>
      </c>
      <c r="D7" s="83" t="s">
        <v>297</v>
      </c>
      <c r="E7" s="84" t="s">
        <v>141</v>
      </c>
      <c r="F7" s="85" t="s">
        <v>39</v>
      </c>
      <c r="G7" s="85" t="s">
        <v>69</v>
      </c>
      <c r="H7" s="85" t="s">
        <v>50</v>
      </c>
      <c r="I7" s="86">
        <v>1.81</v>
      </c>
      <c r="J7" s="119">
        <v>540</v>
      </c>
      <c r="K7" s="41">
        <f t="shared" si="0"/>
        <v>204</v>
      </c>
      <c r="L7" s="42" t="str">
        <f t="shared" si="1"/>
        <v>OK</v>
      </c>
      <c r="M7" s="18"/>
      <c r="N7" s="18">
        <v>120</v>
      </c>
      <c r="O7" s="18"/>
      <c r="P7" s="18"/>
      <c r="Q7" s="18"/>
      <c r="R7" s="18"/>
      <c r="S7" s="18"/>
      <c r="T7" s="18"/>
      <c r="U7" s="18"/>
      <c r="V7" s="18"/>
      <c r="W7" s="18"/>
      <c r="X7" s="136"/>
      <c r="Y7" s="18"/>
      <c r="Z7" s="18"/>
      <c r="AA7" s="18"/>
      <c r="AB7" s="18"/>
      <c r="AC7" s="18"/>
      <c r="AD7" s="18">
        <v>120</v>
      </c>
      <c r="AE7" s="18"/>
      <c r="AF7" s="18"/>
      <c r="AG7" s="18"/>
      <c r="AH7" s="18">
        <v>96</v>
      </c>
      <c r="AI7" s="18"/>
      <c r="AJ7" s="18"/>
      <c r="AK7" s="18"/>
      <c r="AL7" s="18"/>
      <c r="AM7" s="18"/>
      <c r="AN7" s="18"/>
      <c r="AO7" s="18"/>
      <c r="AP7" s="18">
        <v>0</v>
      </c>
      <c r="AQ7" s="18">
        <v>0</v>
      </c>
    </row>
    <row r="8" spans="1:43" ht="330" x14ac:dyDescent="0.25">
      <c r="A8" s="152" t="s">
        <v>275</v>
      </c>
      <c r="B8" s="148">
        <v>5</v>
      </c>
      <c r="C8" s="88">
        <v>5</v>
      </c>
      <c r="D8" s="89" t="s">
        <v>298</v>
      </c>
      <c r="E8" s="90" t="s">
        <v>142</v>
      </c>
      <c r="F8" s="20" t="s">
        <v>61</v>
      </c>
      <c r="G8" s="20" t="s">
        <v>43</v>
      </c>
      <c r="H8" s="20" t="s">
        <v>70</v>
      </c>
      <c r="I8" s="91">
        <v>4.13</v>
      </c>
      <c r="J8" s="119">
        <v>540</v>
      </c>
      <c r="K8" s="41">
        <f t="shared" si="0"/>
        <v>204</v>
      </c>
      <c r="L8" s="42" t="str">
        <f t="shared" si="1"/>
        <v>OK</v>
      </c>
      <c r="M8" s="18"/>
      <c r="N8" s="18"/>
      <c r="O8" s="18"/>
      <c r="P8" s="18"/>
      <c r="Q8" s="18"/>
      <c r="R8" s="18">
        <v>120</v>
      </c>
      <c r="S8" s="18"/>
      <c r="T8" s="18"/>
      <c r="U8" s="18"/>
      <c r="V8" s="18"/>
      <c r="W8" s="18"/>
      <c r="X8" s="137"/>
      <c r="Y8" s="18">
        <v>120</v>
      </c>
      <c r="Z8" s="18"/>
      <c r="AA8" s="18"/>
      <c r="AB8" s="18"/>
      <c r="AC8" s="18"/>
      <c r="AD8" s="18"/>
      <c r="AE8" s="18"/>
      <c r="AF8" s="18"/>
      <c r="AG8" s="18"/>
      <c r="AH8" s="18"/>
      <c r="AI8" s="18"/>
      <c r="AJ8" s="18"/>
      <c r="AK8" s="18">
        <v>96</v>
      </c>
      <c r="AL8" s="18"/>
      <c r="AM8" s="18"/>
      <c r="AN8" s="18"/>
      <c r="AO8" s="18"/>
      <c r="AP8" s="18">
        <v>0</v>
      </c>
      <c r="AQ8" s="18">
        <v>0</v>
      </c>
    </row>
    <row r="9" spans="1:43" ht="345" x14ac:dyDescent="0.25">
      <c r="A9" s="152"/>
      <c r="B9" s="150"/>
      <c r="C9" s="92">
        <v>6</v>
      </c>
      <c r="D9" s="89" t="s">
        <v>299</v>
      </c>
      <c r="E9" s="90" t="s">
        <v>143</v>
      </c>
      <c r="F9" s="20" t="s">
        <v>60</v>
      </c>
      <c r="G9" s="20" t="s">
        <v>43</v>
      </c>
      <c r="H9" s="20" t="s">
        <v>70</v>
      </c>
      <c r="I9" s="91">
        <v>3.7</v>
      </c>
      <c r="J9" s="119">
        <v>60</v>
      </c>
      <c r="K9" s="41">
        <f t="shared" si="0"/>
        <v>24</v>
      </c>
      <c r="L9" s="42" t="str">
        <f t="shared" si="1"/>
        <v>OK</v>
      </c>
      <c r="M9" s="18"/>
      <c r="N9" s="18"/>
      <c r="O9" s="18"/>
      <c r="P9" s="18"/>
      <c r="Q9" s="18"/>
      <c r="R9" s="18"/>
      <c r="S9" s="18"/>
      <c r="T9" s="18"/>
      <c r="U9" s="18"/>
      <c r="V9" s="18"/>
      <c r="W9" s="18"/>
      <c r="X9" s="137"/>
      <c r="Y9" s="18">
        <v>36</v>
      </c>
      <c r="Z9" s="18"/>
      <c r="AA9" s="18"/>
      <c r="AB9" s="18"/>
      <c r="AC9" s="18"/>
      <c r="AD9" s="18"/>
      <c r="AE9" s="18"/>
      <c r="AF9" s="18"/>
      <c r="AG9" s="18"/>
      <c r="AH9" s="18"/>
      <c r="AI9" s="18"/>
      <c r="AJ9" s="18"/>
      <c r="AK9" s="18"/>
      <c r="AL9" s="18"/>
      <c r="AM9" s="18"/>
      <c r="AN9" s="18"/>
      <c r="AO9" s="18"/>
      <c r="AP9" s="18">
        <v>0</v>
      </c>
      <c r="AQ9" s="18">
        <v>0</v>
      </c>
    </row>
    <row r="10" spans="1:43" ht="285" x14ac:dyDescent="0.25">
      <c r="A10" s="69" t="s">
        <v>275</v>
      </c>
      <c r="B10" s="87">
        <v>6</v>
      </c>
      <c r="C10" s="87">
        <v>7</v>
      </c>
      <c r="D10" s="93" t="s">
        <v>300</v>
      </c>
      <c r="E10" s="84" t="s">
        <v>144</v>
      </c>
      <c r="F10" s="85" t="s">
        <v>30</v>
      </c>
      <c r="G10" s="85" t="s">
        <v>43</v>
      </c>
      <c r="H10" s="85" t="s">
        <v>50</v>
      </c>
      <c r="I10" s="86">
        <v>1.98</v>
      </c>
      <c r="J10" s="119">
        <v>540</v>
      </c>
      <c r="K10" s="41">
        <f t="shared" si="0"/>
        <v>324</v>
      </c>
      <c r="L10" s="42" t="str">
        <f t="shared" si="1"/>
        <v>OK</v>
      </c>
      <c r="M10" s="18"/>
      <c r="N10" s="18"/>
      <c r="O10" s="18"/>
      <c r="P10" s="18"/>
      <c r="Q10" s="18"/>
      <c r="R10" s="18">
        <v>120</v>
      </c>
      <c r="S10" s="18"/>
      <c r="T10" s="18"/>
      <c r="U10" s="18"/>
      <c r="V10" s="18"/>
      <c r="W10" s="18"/>
      <c r="X10" s="137"/>
      <c r="Y10" s="18"/>
      <c r="Z10" s="18"/>
      <c r="AA10" s="18"/>
      <c r="AB10" s="18"/>
      <c r="AC10" s="18"/>
      <c r="AD10" s="18"/>
      <c r="AE10" s="18"/>
      <c r="AF10" s="18"/>
      <c r="AG10" s="18"/>
      <c r="AH10" s="18"/>
      <c r="AI10" s="18"/>
      <c r="AJ10" s="18"/>
      <c r="AK10" s="18">
        <v>96</v>
      </c>
      <c r="AL10" s="18"/>
      <c r="AM10" s="18"/>
      <c r="AN10" s="18"/>
      <c r="AO10" s="18"/>
      <c r="AP10" s="18">
        <v>0</v>
      </c>
      <c r="AQ10" s="18">
        <v>0</v>
      </c>
    </row>
    <row r="11" spans="1:43" ht="120" x14ac:dyDescent="0.25">
      <c r="A11" s="152" t="s">
        <v>276</v>
      </c>
      <c r="B11" s="148">
        <v>7</v>
      </c>
      <c r="C11" s="92">
        <v>8</v>
      </c>
      <c r="D11" s="89" t="s">
        <v>301</v>
      </c>
      <c r="E11" s="90" t="s">
        <v>145</v>
      </c>
      <c r="F11" s="94" t="s">
        <v>62</v>
      </c>
      <c r="G11" s="94" t="s">
        <v>71</v>
      </c>
      <c r="H11" s="94" t="s">
        <v>50</v>
      </c>
      <c r="I11" s="91">
        <v>36.5</v>
      </c>
      <c r="J11" s="119"/>
      <c r="K11" s="41">
        <f t="shared" si="0"/>
        <v>0</v>
      </c>
      <c r="L11" s="42" t="str">
        <f t="shared" si="1"/>
        <v>OK</v>
      </c>
      <c r="M11" s="18"/>
      <c r="N11" s="18"/>
      <c r="O11" s="18"/>
      <c r="P11" s="18"/>
      <c r="Q11" s="18"/>
      <c r="R11" s="18"/>
      <c r="S11" s="18"/>
      <c r="T11" s="18"/>
      <c r="U11" s="18"/>
      <c r="V11" s="18"/>
      <c r="W11" s="18"/>
      <c r="X11" s="137"/>
      <c r="Y11" s="18"/>
      <c r="Z11" s="18"/>
      <c r="AA11" s="18"/>
      <c r="AB11" s="18"/>
      <c r="AC11" s="18"/>
      <c r="AD11" s="18"/>
      <c r="AE11" s="18"/>
      <c r="AF11" s="18"/>
      <c r="AG11" s="18"/>
      <c r="AH11" s="18"/>
      <c r="AI11" s="18"/>
      <c r="AJ11" s="18"/>
      <c r="AK11" s="18"/>
      <c r="AL11" s="18"/>
      <c r="AM11" s="18"/>
      <c r="AN11" s="18"/>
      <c r="AO11" s="18"/>
      <c r="AP11" s="18">
        <v>0</v>
      </c>
      <c r="AQ11" s="18">
        <v>0</v>
      </c>
    </row>
    <row r="12" spans="1:43" ht="105" x14ac:dyDescent="0.25">
      <c r="A12" s="152"/>
      <c r="B12" s="149"/>
      <c r="C12" s="92">
        <v>9</v>
      </c>
      <c r="D12" s="89" t="s">
        <v>302</v>
      </c>
      <c r="E12" s="90" t="s">
        <v>146</v>
      </c>
      <c r="F12" s="94" t="s">
        <v>62</v>
      </c>
      <c r="G12" s="94" t="s">
        <v>71</v>
      </c>
      <c r="H12" s="94" t="s">
        <v>50</v>
      </c>
      <c r="I12" s="91">
        <v>45.1</v>
      </c>
      <c r="J12" s="119">
        <v>50</v>
      </c>
      <c r="K12" s="41">
        <f t="shared" si="0"/>
        <v>0</v>
      </c>
      <c r="L12" s="42" t="str">
        <f t="shared" si="1"/>
        <v>OK</v>
      </c>
      <c r="M12" s="18"/>
      <c r="N12" s="18"/>
      <c r="O12" s="18"/>
      <c r="P12" s="18">
        <v>50</v>
      </c>
      <c r="Q12" s="18"/>
      <c r="R12" s="18"/>
      <c r="S12" s="18"/>
      <c r="T12" s="18"/>
      <c r="U12" s="18"/>
      <c r="V12" s="18"/>
      <c r="W12" s="18"/>
      <c r="X12" s="137"/>
      <c r="Y12" s="18"/>
      <c r="Z12" s="18"/>
      <c r="AA12" s="18"/>
      <c r="AB12" s="18"/>
      <c r="AC12" s="18"/>
      <c r="AD12" s="18"/>
      <c r="AE12" s="18"/>
      <c r="AF12" s="18"/>
      <c r="AG12" s="18"/>
      <c r="AH12" s="18"/>
      <c r="AI12" s="18"/>
      <c r="AJ12" s="18"/>
      <c r="AK12" s="18"/>
      <c r="AL12" s="18"/>
      <c r="AM12" s="18"/>
      <c r="AN12" s="18"/>
      <c r="AO12" s="18"/>
      <c r="AP12" s="18">
        <v>0</v>
      </c>
      <c r="AQ12" s="18">
        <v>0</v>
      </c>
    </row>
    <row r="13" spans="1:43" ht="105" x14ac:dyDescent="0.25">
      <c r="A13" s="152"/>
      <c r="B13" s="149"/>
      <c r="C13" s="88">
        <v>10</v>
      </c>
      <c r="D13" s="95" t="s">
        <v>303</v>
      </c>
      <c r="E13" s="90" t="s">
        <v>147</v>
      </c>
      <c r="F13" s="96" t="s">
        <v>60</v>
      </c>
      <c r="G13" s="94" t="s">
        <v>71</v>
      </c>
      <c r="H13" s="94" t="s">
        <v>50</v>
      </c>
      <c r="I13" s="91">
        <v>40.299999999999997</v>
      </c>
      <c r="J13" s="119"/>
      <c r="K13" s="41">
        <f t="shared" si="0"/>
        <v>0</v>
      </c>
      <c r="L13" s="42" t="str">
        <f t="shared" si="1"/>
        <v>OK</v>
      </c>
      <c r="M13" s="18"/>
      <c r="N13" s="18"/>
      <c r="O13" s="18"/>
      <c r="P13" s="18"/>
      <c r="Q13" s="18"/>
      <c r="R13" s="18"/>
      <c r="S13" s="18"/>
      <c r="T13" s="18"/>
      <c r="U13" s="18"/>
      <c r="V13" s="18"/>
      <c r="W13" s="18"/>
      <c r="X13" s="137"/>
      <c r="Y13" s="18"/>
      <c r="Z13" s="18"/>
      <c r="AA13" s="18"/>
      <c r="AB13" s="18"/>
      <c r="AC13" s="18"/>
      <c r="AD13" s="18"/>
      <c r="AE13" s="18"/>
      <c r="AF13" s="18"/>
      <c r="AG13" s="18"/>
      <c r="AH13" s="18"/>
      <c r="AI13" s="18"/>
      <c r="AJ13" s="18"/>
      <c r="AK13" s="18"/>
      <c r="AL13" s="18"/>
      <c r="AM13" s="18"/>
      <c r="AN13" s="18"/>
      <c r="AO13" s="18"/>
      <c r="AP13" s="18">
        <v>0</v>
      </c>
      <c r="AQ13" s="18">
        <v>0</v>
      </c>
    </row>
    <row r="14" spans="1:43" ht="75" x14ac:dyDescent="0.25">
      <c r="A14" s="152"/>
      <c r="B14" s="150"/>
      <c r="C14" s="92">
        <v>11</v>
      </c>
      <c r="D14" s="89" t="s">
        <v>304</v>
      </c>
      <c r="E14" s="90" t="s">
        <v>148</v>
      </c>
      <c r="F14" s="94" t="s">
        <v>60</v>
      </c>
      <c r="G14" s="94" t="s">
        <v>72</v>
      </c>
      <c r="H14" s="94" t="s">
        <v>70</v>
      </c>
      <c r="I14" s="91">
        <v>12.5</v>
      </c>
      <c r="J14" s="119"/>
      <c r="K14" s="41">
        <f t="shared" si="0"/>
        <v>0</v>
      </c>
      <c r="L14" s="42" t="str">
        <f t="shared" si="1"/>
        <v>OK</v>
      </c>
      <c r="M14" s="18"/>
      <c r="N14" s="18"/>
      <c r="O14" s="18"/>
      <c r="P14" s="18"/>
      <c r="Q14" s="18"/>
      <c r="R14" s="18"/>
      <c r="S14" s="18"/>
      <c r="T14" s="18"/>
      <c r="U14" s="18"/>
      <c r="V14" s="18"/>
      <c r="W14" s="18"/>
      <c r="X14" s="137"/>
      <c r="Y14" s="18"/>
      <c r="Z14" s="18"/>
      <c r="AA14" s="18"/>
      <c r="AB14" s="18"/>
      <c r="AC14" s="18"/>
      <c r="AD14" s="18"/>
      <c r="AE14" s="18"/>
      <c r="AF14" s="18"/>
      <c r="AG14" s="18"/>
      <c r="AH14" s="18"/>
      <c r="AI14" s="18"/>
      <c r="AJ14" s="18"/>
      <c r="AK14" s="18"/>
      <c r="AL14" s="18"/>
      <c r="AM14" s="18"/>
      <c r="AN14" s="18"/>
      <c r="AO14" s="18"/>
      <c r="AP14" s="18">
        <v>0</v>
      </c>
      <c r="AQ14" s="18">
        <v>0</v>
      </c>
    </row>
    <row r="15" spans="1:43" ht="75" x14ac:dyDescent="0.25">
      <c r="A15" s="153" t="s">
        <v>276</v>
      </c>
      <c r="B15" s="145">
        <v>8</v>
      </c>
      <c r="C15" s="87">
        <v>12</v>
      </c>
      <c r="D15" s="83" t="s">
        <v>305</v>
      </c>
      <c r="E15" s="84" t="s">
        <v>149</v>
      </c>
      <c r="F15" s="97" t="s">
        <v>60</v>
      </c>
      <c r="G15" s="97" t="s">
        <v>73</v>
      </c>
      <c r="H15" s="97" t="s">
        <v>50</v>
      </c>
      <c r="I15" s="86">
        <v>12.5</v>
      </c>
      <c r="J15" s="119"/>
      <c r="K15" s="41">
        <f t="shared" si="0"/>
        <v>0</v>
      </c>
      <c r="L15" s="42" t="str">
        <f t="shared" si="1"/>
        <v>OK</v>
      </c>
      <c r="M15" s="18"/>
      <c r="N15" s="18"/>
      <c r="O15" s="18"/>
      <c r="P15" s="18"/>
      <c r="Q15" s="18"/>
      <c r="R15" s="18"/>
      <c r="S15" s="18"/>
      <c r="T15" s="18"/>
      <c r="U15" s="18"/>
      <c r="V15" s="18"/>
      <c r="W15" s="18"/>
      <c r="X15" s="137"/>
      <c r="Y15" s="18"/>
      <c r="Z15" s="18"/>
      <c r="AA15" s="18"/>
      <c r="AB15" s="18"/>
      <c r="AC15" s="18"/>
      <c r="AD15" s="18"/>
      <c r="AE15" s="18"/>
      <c r="AF15" s="18"/>
      <c r="AG15" s="18"/>
      <c r="AH15" s="18"/>
      <c r="AI15" s="18"/>
      <c r="AJ15" s="18"/>
      <c r="AK15" s="18"/>
      <c r="AL15" s="18"/>
      <c r="AM15" s="18"/>
      <c r="AN15" s="18"/>
      <c r="AO15" s="18"/>
      <c r="AP15" s="18">
        <v>0</v>
      </c>
      <c r="AQ15" s="18">
        <v>0</v>
      </c>
    </row>
    <row r="16" spans="1:43" ht="90" x14ac:dyDescent="0.25">
      <c r="A16" s="153"/>
      <c r="B16" s="146"/>
      <c r="C16" s="82">
        <v>13</v>
      </c>
      <c r="D16" s="83" t="s">
        <v>306</v>
      </c>
      <c r="E16" s="84" t="s">
        <v>150</v>
      </c>
      <c r="F16" s="97" t="s">
        <v>38</v>
      </c>
      <c r="G16" s="97" t="s">
        <v>42</v>
      </c>
      <c r="H16" s="97" t="s">
        <v>50</v>
      </c>
      <c r="I16" s="86">
        <v>13.59</v>
      </c>
      <c r="J16" s="119">
        <v>26</v>
      </c>
      <c r="K16" s="41">
        <f t="shared" si="0"/>
        <v>16</v>
      </c>
      <c r="L16" s="42" t="str">
        <f t="shared" si="1"/>
        <v>OK</v>
      </c>
      <c r="M16" s="18"/>
      <c r="N16" s="18"/>
      <c r="O16" s="18"/>
      <c r="P16" s="18">
        <v>10</v>
      </c>
      <c r="Q16" s="18"/>
      <c r="R16" s="18"/>
      <c r="S16" s="18"/>
      <c r="T16" s="18"/>
      <c r="U16" s="18"/>
      <c r="V16" s="18"/>
      <c r="W16" s="18"/>
      <c r="X16" s="137"/>
      <c r="Y16" s="18"/>
      <c r="Z16" s="18"/>
      <c r="AA16" s="18"/>
      <c r="AB16" s="18"/>
      <c r="AC16" s="18"/>
      <c r="AD16" s="18"/>
      <c r="AE16" s="18"/>
      <c r="AF16" s="18"/>
      <c r="AG16" s="18"/>
      <c r="AH16" s="18"/>
      <c r="AI16" s="18"/>
      <c r="AJ16" s="18"/>
      <c r="AK16" s="18"/>
      <c r="AL16" s="18"/>
      <c r="AM16" s="18"/>
      <c r="AN16" s="18"/>
      <c r="AO16" s="18"/>
      <c r="AP16" s="18">
        <v>0</v>
      </c>
      <c r="AQ16" s="18">
        <v>0</v>
      </c>
    </row>
    <row r="17" spans="1:43" ht="60" x14ac:dyDescent="0.25">
      <c r="A17" s="153"/>
      <c r="B17" s="146"/>
      <c r="C17" s="82">
        <v>14</v>
      </c>
      <c r="D17" s="83" t="s">
        <v>307</v>
      </c>
      <c r="E17" s="84" t="s">
        <v>151</v>
      </c>
      <c r="F17" s="97" t="s">
        <v>62</v>
      </c>
      <c r="G17" s="97" t="s">
        <v>74</v>
      </c>
      <c r="H17" s="97" t="s">
        <v>70</v>
      </c>
      <c r="I17" s="86">
        <v>28.07</v>
      </c>
      <c r="J17" s="119">
        <v>6</v>
      </c>
      <c r="K17" s="41">
        <f t="shared" si="0"/>
        <v>3</v>
      </c>
      <c r="L17" s="42" t="str">
        <f t="shared" si="1"/>
        <v>OK</v>
      </c>
      <c r="M17" s="18"/>
      <c r="N17" s="18"/>
      <c r="O17" s="18"/>
      <c r="P17" s="18">
        <v>3</v>
      </c>
      <c r="Q17" s="18"/>
      <c r="R17" s="18"/>
      <c r="S17" s="18"/>
      <c r="T17" s="18"/>
      <c r="U17" s="18"/>
      <c r="V17" s="18"/>
      <c r="W17" s="18"/>
      <c r="X17" s="137"/>
      <c r="Y17" s="18"/>
      <c r="Z17" s="18"/>
      <c r="AA17" s="18"/>
      <c r="AB17" s="18"/>
      <c r="AC17" s="18"/>
      <c r="AD17" s="18"/>
      <c r="AE17" s="18"/>
      <c r="AF17" s="18"/>
      <c r="AG17" s="18"/>
      <c r="AH17" s="18"/>
      <c r="AI17" s="18"/>
      <c r="AJ17" s="18"/>
      <c r="AK17" s="18"/>
      <c r="AL17" s="18"/>
      <c r="AM17" s="18"/>
      <c r="AN17" s="18"/>
      <c r="AO17" s="18"/>
      <c r="AP17" s="18">
        <v>0</v>
      </c>
      <c r="AQ17" s="18">
        <v>0</v>
      </c>
    </row>
    <row r="18" spans="1:43" ht="195" x14ac:dyDescent="0.25">
      <c r="A18" s="153"/>
      <c r="B18" s="146"/>
      <c r="C18" s="82">
        <v>15</v>
      </c>
      <c r="D18" s="83" t="s">
        <v>308</v>
      </c>
      <c r="E18" s="84" t="s">
        <v>152</v>
      </c>
      <c r="F18" s="85" t="s">
        <v>60</v>
      </c>
      <c r="G18" s="85" t="s">
        <v>75</v>
      </c>
      <c r="H18" s="85" t="s">
        <v>50</v>
      </c>
      <c r="I18" s="86">
        <v>10.5</v>
      </c>
      <c r="J18" s="119"/>
      <c r="K18" s="41">
        <f t="shared" si="0"/>
        <v>0</v>
      </c>
      <c r="L18" s="42" t="str">
        <f t="shared" si="1"/>
        <v>OK</v>
      </c>
      <c r="M18" s="18"/>
      <c r="N18" s="18"/>
      <c r="O18" s="18"/>
      <c r="P18" s="18"/>
      <c r="Q18" s="18"/>
      <c r="R18" s="18"/>
      <c r="S18" s="18"/>
      <c r="T18" s="18"/>
      <c r="U18" s="18"/>
      <c r="V18" s="18"/>
      <c r="W18" s="18"/>
      <c r="X18" s="137"/>
      <c r="Y18" s="18"/>
      <c r="Z18" s="18"/>
      <c r="AA18" s="18"/>
      <c r="AB18" s="18"/>
      <c r="AC18" s="18"/>
      <c r="AD18" s="18"/>
      <c r="AE18" s="18"/>
      <c r="AF18" s="18"/>
      <c r="AG18" s="18"/>
      <c r="AH18" s="18"/>
      <c r="AI18" s="18"/>
      <c r="AJ18" s="18"/>
      <c r="AK18" s="18"/>
      <c r="AL18" s="18"/>
      <c r="AM18" s="18"/>
      <c r="AN18" s="18"/>
      <c r="AO18" s="18"/>
      <c r="AP18" s="18">
        <v>0</v>
      </c>
      <c r="AQ18" s="18">
        <v>0</v>
      </c>
    </row>
    <row r="19" spans="1:43" ht="135" x14ac:dyDescent="0.25">
      <c r="A19" s="153"/>
      <c r="B19" s="147"/>
      <c r="C19" s="87">
        <v>16</v>
      </c>
      <c r="D19" s="83" t="s">
        <v>309</v>
      </c>
      <c r="E19" s="84" t="s">
        <v>153</v>
      </c>
      <c r="F19" s="97" t="s">
        <v>60</v>
      </c>
      <c r="G19" s="97" t="s">
        <v>76</v>
      </c>
      <c r="H19" s="97" t="s">
        <v>50</v>
      </c>
      <c r="I19" s="86">
        <v>47.3</v>
      </c>
      <c r="J19" s="119">
        <v>12</v>
      </c>
      <c r="K19" s="41">
        <f t="shared" si="0"/>
        <v>11</v>
      </c>
      <c r="L19" s="42" t="str">
        <f t="shared" si="1"/>
        <v>OK</v>
      </c>
      <c r="M19" s="18"/>
      <c r="N19" s="18"/>
      <c r="O19" s="18"/>
      <c r="P19" s="18">
        <v>1</v>
      </c>
      <c r="Q19" s="18"/>
      <c r="R19" s="18"/>
      <c r="S19" s="18"/>
      <c r="T19" s="18"/>
      <c r="U19" s="18"/>
      <c r="V19" s="18"/>
      <c r="W19" s="18"/>
      <c r="X19" s="137"/>
      <c r="Y19" s="18"/>
      <c r="Z19" s="18"/>
      <c r="AA19" s="18"/>
      <c r="AB19" s="18"/>
      <c r="AC19" s="18"/>
      <c r="AD19" s="18"/>
      <c r="AE19" s="18"/>
      <c r="AF19" s="18"/>
      <c r="AG19" s="18"/>
      <c r="AH19" s="18"/>
      <c r="AI19" s="18"/>
      <c r="AJ19" s="18"/>
      <c r="AK19" s="18"/>
      <c r="AL19" s="18"/>
      <c r="AM19" s="18"/>
      <c r="AN19" s="18"/>
      <c r="AO19" s="18"/>
      <c r="AP19" s="18">
        <v>0</v>
      </c>
      <c r="AQ19" s="18">
        <v>0</v>
      </c>
    </row>
    <row r="20" spans="1:43" ht="195" x14ac:dyDescent="0.25">
      <c r="A20" s="157" t="s">
        <v>272</v>
      </c>
      <c r="B20" s="148">
        <v>9</v>
      </c>
      <c r="C20" s="92">
        <v>17</v>
      </c>
      <c r="D20" s="89" t="s">
        <v>420</v>
      </c>
      <c r="E20" s="90" t="s">
        <v>154</v>
      </c>
      <c r="F20" s="20" t="s">
        <v>40</v>
      </c>
      <c r="G20" s="20" t="s">
        <v>77</v>
      </c>
      <c r="H20" s="20" t="s">
        <v>51</v>
      </c>
      <c r="I20" s="91">
        <v>2.66</v>
      </c>
      <c r="J20" s="119">
        <v>1500</v>
      </c>
      <c r="K20" s="41">
        <f t="shared" si="0"/>
        <v>775</v>
      </c>
      <c r="L20" s="42" t="str">
        <f t="shared" si="1"/>
        <v>OK</v>
      </c>
      <c r="M20" s="18"/>
      <c r="N20" s="18"/>
      <c r="O20" s="18"/>
      <c r="P20" s="18"/>
      <c r="Q20" s="18"/>
      <c r="R20" s="18"/>
      <c r="S20" s="18"/>
      <c r="T20" s="18">
        <v>150</v>
      </c>
      <c r="U20" s="18"/>
      <c r="V20" s="18"/>
      <c r="W20" s="18">
        <v>75</v>
      </c>
      <c r="X20" s="137"/>
      <c r="Y20" s="18"/>
      <c r="Z20" s="18"/>
      <c r="AA20" s="18"/>
      <c r="AB20" s="18"/>
      <c r="AC20" s="18"/>
      <c r="AD20" s="18"/>
      <c r="AE20" s="18"/>
      <c r="AF20" s="18"/>
      <c r="AG20" s="18"/>
      <c r="AH20" s="18"/>
      <c r="AI20" s="18"/>
      <c r="AJ20" s="18"/>
      <c r="AK20" s="18"/>
      <c r="AL20" s="18">
        <v>500</v>
      </c>
      <c r="AM20" s="18"/>
      <c r="AN20" s="18"/>
      <c r="AO20" s="18"/>
      <c r="AP20" s="18">
        <v>0</v>
      </c>
      <c r="AQ20" s="18">
        <v>0</v>
      </c>
    </row>
    <row r="21" spans="1:43" ht="195" x14ac:dyDescent="0.25">
      <c r="A21" s="157"/>
      <c r="B21" s="150"/>
      <c r="C21" s="88">
        <v>18</v>
      </c>
      <c r="D21" s="89" t="s">
        <v>421</v>
      </c>
      <c r="E21" s="90" t="s">
        <v>155</v>
      </c>
      <c r="F21" s="20" t="s">
        <v>40</v>
      </c>
      <c r="G21" s="20" t="s">
        <v>78</v>
      </c>
      <c r="H21" s="20" t="s">
        <v>51</v>
      </c>
      <c r="I21" s="91">
        <v>0.9</v>
      </c>
      <c r="J21" s="119"/>
      <c r="K21" s="41">
        <f t="shared" si="0"/>
        <v>0</v>
      </c>
      <c r="L21" s="42" t="str">
        <f t="shared" si="1"/>
        <v>OK</v>
      </c>
      <c r="M21" s="18"/>
      <c r="N21" s="18"/>
      <c r="O21" s="18"/>
      <c r="P21" s="18"/>
      <c r="Q21" s="18"/>
      <c r="R21" s="18"/>
      <c r="S21" s="18"/>
      <c r="T21" s="18"/>
      <c r="U21" s="18"/>
      <c r="V21" s="18"/>
      <c r="W21" s="18"/>
      <c r="X21" s="137"/>
      <c r="Y21" s="18"/>
      <c r="Z21" s="18"/>
      <c r="AA21" s="18"/>
      <c r="AB21" s="18"/>
      <c r="AC21" s="18"/>
      <c r="AD21" s="18"/>
      <c r="AE21" s="18"/>
      <c r="AF21" s="18"/>
      <c r="AG21" s="18"/>
      <c r="AH21" s="18"/>
      <c r="AI21" s="18"/>
      <c r="AJ21" s="18"/>
      <c r="AK21" s="18"/>
      <c r="AL21" s="18"/>
      <c r="AM21" s="18"/>
      <c r="AN21" s="18"/>
      <c r="AO21" s="18"/>
      <c r="AP21" s="18">
        <v>0</v>
      </c>
      <c r="AQ21" s="18">
        <v>0</v>
      </c>
    </row>
    <row r="22" spans="1:43" ht="105" x14ac:dyDescent="0.25">
      <c r="A22" s="153" t="s">
        <v>274</v>
      </c>
      <c r="B22" s="145">
        <v>10</v>
      </c>
      <c r="C22" s="87">
        <v>19</v>
      </c>
      <c r="D22" s="83" t="s">
        <v>310</v>
      </c>
      <c r="E22" s="84" t="s">
        <v>156</v>
      </c>
      <c r="F22" s="85" t="s">
        <v>62</v>
      </c>
      <c r="G22" s="85" t="s">
        <v>69</v>
      </c>
      <c r="H22" s="85" t="s">
        <v>50</v>
      </c>
      <c r="I22" s="86">
        <v>10.09</v>
      </c>
      <c r="J22" s="119"/>
      <c r="K22" s="41">
        <f t="shared" si="0"/>
        <v>0</v>
      </c>
      <c r="L22" s="42" t="str">
        <f t="shared" si="1"/>
        <v>OK</v>
      </c>
      <c r="M22" s="18"/>
      <c r="N22" s="18"/>
      <c r="O22" s="18"/>
      <c r="P22" s="18"/>
      <c r="Q22" s="18"/>
      <c r="R22" s="18"/>
      <c r="S22" s="18"/>
      <c r="T22" s="18"/>
      <c r="U22" s="18"/>
      <c r="V22" s="18"/>
      <c r="W22" s="18"/>
      <c r="X22" s="137"/>
      <c r="Y22" s="18"/>
      <c r="Z22" s="18"/>
      <c r="AA22" s="18"/>
      <c r="AB22" s="18"/>
      <c r="AC22" s="18"/>
      <c r="AD22" s="18"/>
      <c r="AE22" s="18"/>
      <c r="AF22" s="18"/>
      <c r="AG22" s="18"/>
      <c r="AH22" s="18"/>
      <c r="AI22" s="18"/>
      <c r="AJ22" s="18"/>
      <c r="AK22" s="18"/>
      <c r="AL22" s="18"/>
      <c r="AM22" s="18"/>
      <c r="AN22" s="18"/>
      <c r="AO22" s="18"/>
      <c r="AP22" s="18">
        <v>0</v>
      </c>
      <c r="AQ22" s="18">
        <v>0</v>
      </c>
    </row>
    <row r="23" spans="1:43" ht="195" x14ac:dyDescent="0.25">
      <c r="A23" s="153"/>
      <c r="B23" s="147"/>
      <c r="C23" s="87">
        <v>20</v>
      </c>
      <c r="D23" s="83" t="s">
        <v>311</v>
      </c>
      <c r="E23" s="84" t="s">
        <v>157</v>
      </c>
      <c r="F23" s="85" t="s">
        <v>60</v>
      </c>
      <c r="G23" s="85" t="s">
        <v>79</v>
      </c>
      <c r="H23" s="85" t="s">
        <v>50</v>
      </c>
      <c r="I23" s="86">
        <v>3.5</v>
      </c>
      <c r="J23" s="119">
        <v>540</v>
      </c>
      <c r="K23" s="41">
        <f t="shared" si="0"/>
        <v>264</v>
      </c>
      <c r="L23" s="42" t="str">
        <f t="shared" si="1"/>
        <v>OK</v>
      </c>
      <c r="M23" s="18"/>
      <c r="N23" s="18">
        <v>60</v>
      </c>
      <c r="O23" s="18"/>
      <c r="P23" s="18"/>
      <c r="Q23" s="18"/>
      <c r="R23" s="18"/>
      <c r="S23" s="18"/>
      <c r="T23" s="18"/>
      <c r="U23" s="18"/>
      <c r="V23" s="18"/>
      <c r="W23" s="18"/>
      <c r="X23" s="137"/>
      <c r="Y23" s="18"/>
      <c r="Z23" s="18"/>
      <c r="AA23" s="18"/>
      <c r="AB23" s="18"/>
      <c r="AC23" s="18"/>
      <c r="AD23" s="18">
        <v>120</v>
      </c>
      <c r="AE23" s="18"/>
      <c r="AF23" s="18"/>
      <c r="AG23" s="18"/>
      <c r="AH23" s="18">
        <v>96</v>
      </c>
      <c r="AI23" s="18"/>
      <c r="AJ23" s="18"/>
      <c r="AK23" s="18"/>
      <c r="AL23" s="18"/>
      <c r="AM23" s="18"/>
      <c r="AN23" s="18"/>
      <c r="AO23" s="18"/>
      <c r="AP23" s="18">
        <v>0</v>
      </c>
      <c r="AQ23" s="18">
        <v>0</v>
      </c>
    </row>
    <row r="24" spans="1:43" ht="90" x14ac:dyDescent="0.25">
      <c r="A24" s="152" t="s">
        <v>276</v>
      </c>
      <c r="B24" s="148">
        <v>11</v>
      </c>
      <c r="C24" s="92">
        <v>21</v>
      </c>
      <c r="D24" s="89" t="s">
        <v>312</v>
      </c>
      <c r="E24" s="90" t="s">
        <v>158</v>
      </c>
      <c r="F24" s="94" t="s">
        <v>63</v>
      </c>
      <c r="G24" s="94" t="s">
        <v>80</v>
      </c>
      <c r="H24" s="94" t="s">
        <v>50</v>
      </c>
      <c r="I24" s="91">
        <v>8.1300000000000008</v>
      </c>
      <c r="J24" s="119">
        <v>96</v>
      </c>
      <c r="K24" s="41">
        <f t="shared" si="0"/>
        <v>24</v>
      </c>
      <c r="L24" s="42" t="str">
        <f t="shared" si="1"/>
        <v>OK</v>
      </c>
      <c r="M24" s="18"/>
      <c r="N24" s="18"/>
      <c r="O24" s="18"/>
      <c r="P24" s="18"/>
      <c r="Q24" s="18"/>
      <c r="R24" s="18"/>
      <c r="S24" s="18"/>
      <c r="T24" s="18"/>
      <c r="U24" s="18"/>
      <c r="V24" s="18"/>
      <c r="W24" s="18"/>
      <c r="X24" s="137"/>
      <c r="Y24" s="18"/>
      <c r="Z24" s="18">
        <v>48</v>
      </c>
      <c r="AA24" s="18"/>
      <c r="AB24" s="18"/>
      <c r="AC24" s="18"/>
      <c r="AD24" s="18"/>
      <c r="AE24" s="18"/>
      <c r="AF24" s="18"/>
      <c r="AG24" s="18"/>
      <c r="AH24" s="18"/>
      <c r="AI24" s="18">
        <v>24</v>
      </c>
      <c r="AJ24" s="18"/>
      <c r="AK24" s="18"/>
      <c r="AL24" s="18"/>
      <c r="AM24" s="18"/>
      <c r="AN24" s="18"/>
      <c r="AO24" s="18"/>
      <c r="AP24" s="18">
        <v>0</v>
      </c>
      <c r="AQ24" s="18">
        <v>0</v>
      </c>
    </row>
    <row r="25" spans="1:43" ht="270" x14ac:dyDescent="0.25">
      <c r="A25" s="152"/>
      <c r="B25" s="149"/>
      <c r="C25" s="88">
        <v>22</v>
      </c>
      <c r="D25" s="89" t="s">
        <v>313</v>
      </c>
      <c r="E25" s="90" t="s">
        <v>159</v>
      </c>
      <c r="F25" s="20" t="s">
        <v>30</v>
      </c>
      <c r="G25" s="20" t="s">
        <v>81</v>
      </c>
      <c r="H25" s="20" t="s">
        <v>50</v>
      </c>
      <c r="I25" s="91">
        <v>1.0900000000000001</v>
      </c>
      <c r="J25" s="119"/>
      <c r="K25" s="41">
        <f t="shared" si="0"/>
        <v>0</v>
      </c>
      <c r="L25" s="42" t="str">
        <f t="shared" si="1"/>
        <v>OK</v>
      </c>
      <c r="M25" s="18"/>
      <c r="N25" s="18"/>
      <c r="O25" s="18"/>
      <c r="P25" s="18"/>
      <c r="Q25" s="18"/>
      <c r="R25" s="18"/>
      <c r="S25" s="18"/>
      <c r="T25" s="18"/>
      <c r="U25" s="18"/>
      <c r="V25" s="18"/>
      <c r="W25" s="18"/>
      <c r="X25" s="137"/>
      <c r="Y25" s="18"/>
      <c r="Z25" s="18"/>
      <c r="AA25" s="18"/>
      <c r="AB25" s="18"/>
      <c r="AC25" s="18"/>
      <c r="AD25" s="18"/>
      <c r="AE25" s="18"/>
      <c r="AF25" s="18"/>
      <c r="AG25" s="18"/>
      <c r="AH25" s="18"/>
      <c r="AI25" s="18"/>
      <c r="AJ25" s="18"/>
      <c r="AK25" s="18"/>
      <c r="AL25" s="18"/>
      <c r="AM25" s="18"/>
      <c r="AN25" s="18"/>
      <c r="AO25" s="18"/>
      <c r="AP25" s="18">
        <v>0</v>
      </c>
      <c r="AQ25" s="18">
        <v>0</v>
      </c>
    </row>
    <row r="26" spans="1:43" ht="75" x14ac:dyDescent="0.25">
      <c r="A26" s="69" t="s">
        <v>277</v>
      </c>
      <c r="B26" s="87">
        <v>12</v>
      </c>
      <c r="C26" s="87">
        <v>23</v>
      </c>
      <c r="D26" s="98" t="s">
        <v>314</v>
      </c>
      <c r="E26" s="84" t="s">
        <v>160</v>
      </c>
      <c r="F26" s="85" t="s">
        <v>30</v>
      </c>
      <c r="G26" s="85" t="s">
        <v>82</v>
      </c>
      <c r="H26" s="85" t="s">
        <v>50</v>
      </c>
      <c r="I26" s="86">
        <v>6.61</v>
      </c>
      <c r="J26" s="119">
        <v>832</v>
      </c>
      <c r="K26" s="41">
        <f t="shared" si="0"/>
        <v>832</v>
      </c>
      <c r="L26" s="42" t="str">
        <f t="shared" si="1"/>
        <v>OK</v>
      </c>
      <c r="M26" s="18"/>
      <c r="N26" s="18"/>
      <c r="O26" s="18"/>
      <c r="P26" s="18"/>
      <c r="Q26" s="18"/>
      <c r="R26" s="18"/>
      <c r="S26" s="18"/>
      <c r="T26" s="18"/>
      <c r="U26" s="18"/>
      <c r="V26" s="18"/>
      <c r="W26" s="18"/>
      <c r="X26" s="137"/>
      <c r="Y26" s="18"/>
      <c r="Z26" s="18"/>
      <c r="AA26" s="18"/>
      <c r="AB26" s="18"/>
      <c r="AC26" s="18"/>
      <c r="AD26" s="18"/>
      <c r="AE26" s="18"/>
      <c r="AF26" s="18"/>
      <c r="AG26" s="18"/>
      <c r="AH26" s="18"/>
      <c r="AI26" s="18"/>
      <c r="AJ26" s="18"/>
      <c r="AK26" s="18"/>
      <c r="AL26" s="18"/>
      <c r="AM26" s="18"/>
      <c r="AN26" s="18"/>
      <c r="AO26" s="18"/>
      <c r="AP26" s="18">
        <v>0</v>
      </c>
      <c r="AQ26" s="18">
        <v>0</v>
      </c>
    </row>
    <row r="27" spans="1:43" ht="210" x14ac:dyDescent="0.25">
      <c r="A27" s="152" t="s">
        <v>276</v>
      </c>
      <c r="B27" s="148">
        <v>13</v>
      </c>
      <c r="C27" s="92">
        <v>24</v>
      </c>
      <c r="D27" s="89" t="s">
        <v>422</v>
      </c>
      <c r="E27" s="90" t="s">
        <v>161</v>
      </c>
      <c r="F27" s="20" t="s">
        <v>64</v>
      </c>
      <c r="G27" s="20" t="s">
        <v>83</v>
      </c>
      <c r="H27" s="20" t="s">
        <v>50</v>
      </c>
      <c r="I27" s="91">
        <v>2.79</v>
      </c>
      <c r="J27" s="119">
        <v>540</v>
      </c>
      <c r="K27" s="41">
        <f t="shared" si="0"/>
        <v>504</v>
      </c>
      <c r="L27" s="42" t="str">
        <f t="shared" si="1"/>
        <v>OK</v>
      </c>
      <c r="M27" s="18"/>
      <c r="N27" s="18"/>
      <c r="O27" s="18"/>
      <c r="P27" s="18">
        <v>36</v>
      </c>
      <c r="Q27" s="18"/>
      <c r="R27" s="18"/>
      <c r="S27" s="18"/>
      <c r="T27" s="18"/>
      <c r="U27" s="18"/>
      <c r="V27" s="18"/>
      <c r="W27" s="18"/>
      <c r="X27" s="137"/>
      <c r="Y27" s="18"/>
      <c r="Z27" s="18"/>
      <c r="AA27" s="18"/>
      <c r="AB27" s="18"/>
      <c r="AC27" s="18"/>
      <c r="AD27" s="18"/>
      <c r="AE27" s="18"/>
      <c r="AF27" s="18"/>
      <c r="AG27" s="18"/>
      <c r="AH27" s="18"/>
      <c r="AI27" s="18"/>
      <c r="AJ27" s="18"/>
      <c r="AK27" s="18"/>
      <c r="AL27" s="18"/>
      <c r="AM27" s="18"/>
      <c r="AN27" s="18"/>
      <c r="AO27" s="18"/>
      <c r="AP27" s="18">
        <v>0</v>
      </c>
      <c r="AQ27" s="18">
        <v>0</v>
      </c>
    </row>
    <row r="28" spans="1:43" ht="300" x14ac:dyDescent="0.25">
      <c r="A28" s="152"/>
      <c r="B28" s="150"/>
      <c r="C28" s="88">
        <v>25</v>
      </c>
      <c r="D28" s="89" t="s">
        <v>423</v>
      </c>
      <c r="E28" s="90" t="s">
        <v>162</v>
      </c>
      <c r="F28" s="20" t="s">
        <v>32</v>
      </c>
      <c r="G28" s="20" t="s">
        <v>69</v>
      </c>
      <c r="H28" s="20" t="s">
        <v>50</v>
      </c>
      <c r="I28" s="91">
        <v>1.44</v>
      </c>
      <c r="J28" s="119">
        <v>240</v>
      </c>
      <c r="K28" s="41">
        <f t="shared" si="0"/>
        <v>96</v>
      </c>
      <c r="L28" s="42" t="str">
        <f t="shared" si="1"/>
        <v>OK</v>
      </c>
      <c r="M28" s="18"/>
      <c r="N28" s="18"/>
      <c r="O28" s="18"/>
      <c r="P28" s="18">
        <v>48</v>
      </c>
      <c r="Q28" s="18"/>
      <c r="R28" s="18"/>
      <c r="S28" s="18"/>
      <c r="T28" s="18"/>
      <c r="U28" s="18"/>
      <c r="V28" s="18"/>
      <c r="W28" s="18"/>
      <c r="X28" s="137"/>
      <c r="Y28" s="18"/>
      <c r="Z28" s="18">
        <v>48</v>
      </c>
      <c r="AA28" s="18"/>
      <c r="AB28" s="18"/>
      <c r="AC28" s="18"/>
      <c r="AD28" s="18"/>
      <c r="AE28" s="18"/>
      <c r="AF28" s="18"/>
      <c r="AG28" s="18"/>
      <c r="AH28" s="18"/>
      <c r="AI28" s="18">
        <v>48</v>
      </c>
      <c r="AJ28" s="18"/>
      <c r="AK28" s="18"/>
      <c r="AL28" s="18"/>
      <c r="AM28" s="18"/>
      <c r="AN28" s="18"/>
      <c r="AO28" s="18"/>
      <c r="AP28" s="18">
        <v>0</v>
      </c>
      <c r="AQ28" s="18">
        <v>0</v>
      </c>
    </row>
    <row r="29" spans="1:43" ht="45" x14ac:dyDescent="0.25">
      <c r="A29" s="153" t="s">
        <v>278</v>
      </c>
      <c r="B29" s="145">
        <v>14</v>
      </c>
      <c r="C29" s="87">
        <v>26</v>
      </c>
      <c r="D29" s="98" t="s">
        <v>315</v>
      </c>
      <c r="E29" s="84" t="s">
        <v>163</v>
      </c>
      <c r="F29" s="85" t="s">
        <v>30</v>
      </c>
      <c r="G29" s="85" t="s">
        <v>84</v>
      </c>
      <c r="H29" s="85" t="s">
        <v>50</v>
      </c>
      <c r="I29" s="86">
        <v>35.549999999999997</v>
      </c>
      <c r="J29" s="119">
        <v>1</v>
      </c>
      <c r="K29" s="41">
        <f t="shared" si="0"/>
        <v>0</v>
      </c>
      <c r="L29" s="42" t="str">
        <f t="shared" si="1"/>
        <v>OK</v>
      </c>
      <c r="M29" s="18"/>
      <c r="N29" s="18"/>
      <c r="O29" s="18"/>
      <c r="P29" s="18"/>
      <c r="Q29" s="18"/>
      <c r="R29" s="18"/>
      <c r="S29" s="18"/>
      <c r="T29" s="18"/>
      <c r="U29" s="18"/>
      <c r="V29" s="18"/>
      <c r="W29" s="18"/>
      <c r="X29" s="137"/>
      <c r="Y29" s="18"/>
      <c r="Z29" s="18"/>
      <c r="AA29" s="18"/>
      <c r="AB29" s="18"/>
      <c r="AC29" s="18"/>
      <c r="AD29" s="18"/>
      <c r="AE29" s="18"/>
      <c r="AF29" s="18"/>
      <c r="AG29" s="18"/>
      <c r="AH29" s="18"/>
      <c r="AI29" s="18"/>
      <c r="AJ29" s="18"/>
      <c r="AK29" s="18"/>
      <c r="AL29" s="18"/>
      <c r="AM29" s="18"/>
      <c r="AN29" s="18"/>
      <c r="AO29" s="18">
        <v>1</v>
      </c>
      <c r="AP29" s="18">
        <v>0</v>
      </c>
      <c r="AQ29" s="18">
        <v>0</v>
      </c>
    </row>
    <row r="30" spans="1:43" ht="45" x14ac:dyDescent="0.25">
      <c r="A30" s="153"/>
      <c r="B30" s="146"/>
      <c r="C30" s="87">
        <v>27</v>
      </c>
      <c r="D30" s="98" t="s">
        <v>316</v>
      </c>
      <c r="E30" s="84" t="s">
        <v>164</v>
      </c>
      <c r="F30" s="85" t="s">
        <v>30</v>
      </c>
      <c r="G30" s="85" t="s">
        <v>84</v>
      </c>
      <c r="H30" s="85" t="s">
        <v>50</v>
      </c>
      <c r="I30" s="86">
        <v>35.549999999999997</v>
      </c>
      <c r="J30" s="119">
        <v>1</v>
      </c>
      <c r="K30" s="41">
        <f t="shared" si="0"/>
        <v>0</v>
      </c>
      <c r="L30" s="42" t="str">
        <f t="shared" si="1"/>
        <v>OK</v>
      </c>
      <c r="M30" s="18"/>
      <c r="N30" s="18"/>
      <c r="O30" s="18"/>
      <c r="P30" s="18"/>
      <c r="Q30" s="18"/>
      <c r="R30" s="18"/>
      <c r="S30" s="18"/>
      <c r="T30" s="18"/>
      <c r="U30" s="18"/>
      <c r="V30" s="18"/>
      <c r="W30" s="18"/>
      <c r="X30" s="137"/>
      <c r="Y30" s="18"/>
      <c r="Z30" s="18"/>
      <c r="AA30" s="18"/>
      <c r="AB30" s="18"/>
      <c r="AC30" s="18"/>
      <c r="AD30" s="18"/>
      <c r="AE30" s="18"/>
      <c r="AF30" s="18"/>
      <c r="AG30" s="18"/>
      <c r="AH30" s="18"/>
      <c r="AI30" s="18"/>
      <c r="AJ30" s="18"/>
      <c r="AK30" s="18"/>
      <c r="AL30" s="18"/>
      <c r="AM30" s="18"/>
      <c r="AN30" s="18"/>
      <c r="AO30" s="18">
        <v>1</v>
      </c>
      <c r="AP30" s="18">
        <v>0</v>
      </c>
      <c r="AQ30" s="18">
        <v>0</v>
      </c>
    </row>
    <row r="31" spans="1:43" ht="45" x14ac:dyDescent="0.25">
      <c r="A31" s="153"/>
      <c r="B31" s="146"/>
      <c r="C31" s="82">
        <v>28</v>
      </c>
      <c r="D31" s="98" t="s">
        <v>317</v>
      </c>
      <c r="E31" s="84" t="s">
        <v>165</v>
      </c>
      <c r="F31" s="85" t="s">
        <v>30</v>
      </c>
      <c r="G31" s="85" t="s">
        <v>84</v>
      </c>
      <c r="H31" s="85" t="s">
        <v>50</v>
      </c>
      <c r="I31" s="86">
        <v>35.549999999999997</v>
      </c>
      <c r="J31" s="119">
        <v>1</v>
      </c>
      <c r="K31" s="41">
        <f t="shared" si="0"/>
        <v>0</v>
      </c>
      <c r="L31" s="42" t="str">
        <f t="shared" si="1"/>
        <v>OK</v>
      </c>
      <c r="M31" s="18"/>
      <c r="N31" s="18"/>
      <c r="O31" s="18"/>
      <c r="P31" s="18"/>
      <c r="Q31" s="18"/>
      <c r="R31" s="18"/>
      <c r="S31" s="18"/>
      <c r="T31" s="18"/>
      <c r="U31" s="18"/>
      <c r="V31" s="18"/>
      <c r="W31" s="18"/>
      <c r="X31" s="137"/>
      <c r="Y31" s="18"/>
      <c r="Z31" s="18"/>
      <c r="AA31" s="18"/>
      <c r="AB31" s="18"/>
      <c r="AC31" s="18"/>
      <c r="AD31" s="18"/>
      <c r="AE31" s="18"/>
      <c r="AF31" s="18"/>
      <c r="AG31" s="18"/>
      <c r="AH31" s="18"/>
      <c r="AI31" s="18"/>
      <c r="AJ31" s="18"/>
      <c r="AK31" s="18"/>
      <c r="AL31" s="18"/>
      <c r="AM31" s="18"/>
      <c r="AN31" s="18"/>
      <c r="AO31" s="18">
        <v>1</v>
      </c>
      <c r="AP31" s="18">
        <v>0</v>
      </c>
      <c r="AQ31" s="18">
        <v>0</v>
      </c>
    </row>
    <row r="32" spans="1:43" ht="30" x14ac:dyDescent="0.25">
      <c r="A32" s="153"/>
      <c r="B32" s="146"/>
      <c r="C32" s="87">
        <v>29</v>
      </c>
      <c r="D32" s="98" t="s">
        <v>318</v>
      </c>
      <c r="E32" s="84" t="s">
        <v>166</v>
      </c>
      <c r="F32" s="85" t="s">
        <v>30</v>
      </c>
      <c r="G32" s="85" t="s">
        <v>84</v>
      </c>
      <c r="H32" s="85" t="s">
        <v>50</v>
      </c>
      <c r="I32" s="86">
        <v>81.96</v>
      </c>
      <c r="J32" s="119">
        <v>1</v>
      </c>
      <c r="K32" s="41">
        <f t="shared" si="0"/>
        <v>0</v>
      </c>
      <c r="L32" s="42" t="str">
        <f t="shared" si="1"/>
        <v>OK</v>
      </c>
      <c r="M32" s="18"/>
      <c r="N32" s="18"/>
      <c r="O32" s="18"/>
      <c r="P32" s="18"/>
      <c r="Q32" s="18"/>
      <c r="R32" s="18"/>
      <c r="S32" s="18"/>
      <c r="T32" s="18"/>
      <c r="U32" s="18"/>
      <c r="V32" s="18"/>
      <c r="W32" s="18"/>
      <c r="X32" s="137"/>
      <c r="Y32" s="18"/>
      <c r="Z32" s="18"/>
      <c r="AA32" s="18"/>
      <c r="AB32" s="18"/>
      <c r="AC32" s="18"/>
      <c r="AD32" s="18"/>
      <c r="AE32" s="18"/>
      <c r="AF32" s="18"/>
      <c r="AG32" s="18"/>
      <c r="AH32" s="18"/>
      <c r="AI32" s="18"/>
      <c r="AJ32" s="18"/>
      <c r="AK32" s="18"/>
      <c r="AL32" s="18"/>
      <c r="AM32" s="18"/>
      <c r="AN32" s="18"/>
      <c r="AO32" s="18">
        <v>1</v>
      </c>
      <c r="AP32" s="18">
        <v>0</v>
      </c>
      <c r="AQ32" s="18">
        <v>0</v>
      </c>
    </row>
    <row r="33" spans="1:43" ht="45" x14ac:dyDescent="0.25">
      <c r="A33" s="153"/>
      <c r="B33" s="146"/>
      <c r="C33" s="87">
        <v>30</v>
      </c>
      <c r="D33" s="98" t="s">
        <v>319</v>
      </c>
      <c r="E33" s="84" t="s">
        <v>167</v>
      </c>
      <c r="F33" s="85" t="s">
        <v>30</v>
      </c>
      <c r="G33" s="85" t="s">
        <v>84</v>
      </c>
      <c r="H33" s="85" t="s">
        <v>50</v>
      </c>
      <c r="I33" s="86">
        <v>55.33</v>
      </c>
      <c r="J33" s="119"/>
      <c r="K33" s="41">
        <f t="shared" si="0"/>
        <v>0</v>
      </c>
      <c r="L33" s="42" t="str">
        <f t="shared" si="1"/>
        <v>OK</v>
      </c>
      <c r="M33" s="18"/>
      <c r="N33" s="18"/>
      <c r="O33" s="18"/>
      <c r="P33" s="18"/>
      <c r="Q33" s="18"/>
      <c r="R33" s="18"/>
      <c r="S33" s="18"/>
      <c r="T33" s="18"/>
      <c r="U33" s="18"/>
      <c r="V33" s="18"/>
      <c r="W33" s="18"/>
      <c r="X33" s="137"/>
      <c r="Y33" s="18"/>
      <c r="Z33" s="18"/>
      <c r="AA33" s="18"/>
      <c r="AB33" s="18"/>
      <c r="AC33" s="18"/>
      <c r="AD33" s="18"/>
      <c r="AE33" s="18"/>
      <c r="AF33" s="18"/>
      <c r="AG33" s="18"/>
      <c r="AH33" s="18"/>
      <c r="AI33" s="18"/>
      <c r="AJ33" s="18"/>
      <c r="AK33" s="18"/>
      <c r="AL33" s="18"/>
      <c r="AM33" s="18"/>
      <c r="AN33" s="18"/>
      <c r="AO33" s="18"/>
      <c r="AP33" s="18">
        <v>0</v>
      </c>
      <c r="AQ33" s="18">
        <v>0</v>
      </c>
    </row>
    <row r="34" spans="1:43" ht="45" x14ac:dyDescent="0.25">
      <c r="A34" s="153"/>
      <c r="B34" s="146"/>
      <c r="C34" s="82">
        <v>31</v>
      </c>
      <c r="D34" s="98" t="s">
        <v>320</v>
      </c>
      <c r="E34" s="84" t="s">
        <v>168</v>
      </c>
      <c r="F34" s="85" t="s">
        <v>30</v>
      </c>
      <c r="G34" s="85" t="s">
        <v>84</v>
      </c>
      <c r="H34" s="85" t="s">
        <v>50</v>
      </c>
      <c r="I34" s="86">
        <v>19.16</v>
      </c>
      <c r="J34" s="119"/>
      <c r="K34" s="41">
        <f t="shared" si="0"/>
        <v>0</v>
      </c>
      <c r="L34" s="42" t="str">
        <f t="shared" si="1"/>
        <v>OK</v>
      </c>
      <c r="M34" s="18"/>
      <c r="N34" s="18"/>
      <c r="O34" s="18"/>
      <c r="P34" s="18"/>
      <c r="Q34" s="18"/>
      <c r="R34" s="18"/>
      <c r="S34" s="18"/>
      <c r="T34" s="18"/>
      <c r="U34" s="18"/>
      <c r="V34" s="18"/>
      <c r="W34" s="18"/>
      <c r="X34" s="137"/>
      <c r="Y34" s="18"/>
      <c r="Z34" s="18"/>
      <c r="AA34" s="18"/>
      <c r="AB34" s="18"/>
      <c r="AC34" s="18"/>
      <c r="AD34" s="18"/>
      <c r="AE34" s="18"/>
      <c r="AF34" s="18"/>
      <c r="AG34" s="18"/>
      <c r="AH34" s="18"/>
      <c r="AI34" s="18"/>
      <c r="AJ34" s="18"/>
      <c r="AK34" s="18"/>
      <c r="AL34" s="18"/>
      <c r="AM34" s="18"/>
      <c r="AN34" s="18"/>
      <c r="AO34" s="18"/>
      <c r="AP34" s="18">
        <v>0</v>
      </c>
      <c r="AQ34" s="18">
        <v>0</v>
      </c>
    </row>
    <row r="35" spans="1:43" ht="30" x14ac:dyDescent="0.25">
      <c r="A35" s="153"/>
      <c r="B35" s="146"/>
      <c r="C35" s="87">
        <v>32</v>
      </c>
      <c r="D35" s="98" t="s">
        <v>433</v>
      </c>
      <c r="E35" s="84" t="s">
        <v>169</v>
      </c>
      <c r="F35" s="99" t="s">
        <v>30</v>
      </c>
      <c r="G35" s="85" t="s">
        <v>84</v>
      </c>
      <c r="H35" s="85" t="s">
        <v>50</v>
      </c>
      <c r="I35" s="86">
        <v>19.16</v>
      </c>
      <c r="J35" s="119"/>
      <c r="K35" s="41">
        <f t="shared" si="0"/>
        <v>0</v>
      </c>
      <c r="L35" s="42" t="str">
        <f t="shared" si="1"/>
        <v>OK</v>
      </c>
      <c r="M35" s="18"/>
      <c r="N35" s="18"/>
      <c r="O35" s="18"/>
      <c r="P35" s="18"/>
      <c r="Q35" s="18"/>
      <c r="R35" s="18"/>
      <c r="S35" s="18"/>
      <c r="T35" s="18"/>
      <c r="U35" s="18"/>
      <c r="V35" s="18"/>
      <c r="W35" s="18"/>
      <c r="X35" s="137"/>
      <c r="Y35" s="18"/>
      <c r="Z35" s="18"/>
      <c r="AA35" s="18"/>
      <c r="AB35" s="18"/>
      <c r="AC35" s="18"/>
      <c r="AD35" s="18"/>
      <c r="AE35" s="18"/>
      <c r="AF35" s="18"/>
      <c r="AG35" s="18"/>
      <c r="AH35" s="18"/>
      <c r="AI35" s="18"/>
      <c r="AJ35" s="18"/>
      <c r="AK35" s="18"/>
      <c r="AL35" s="18"/>
      <c r="AM35" s="18"/>
      <c r="AN35" s="18"/>
      <c r="AO35" s="18"/>
      <c r="AP35" s="18">
        <v>0</v>
      </c>
      <c r="AQ35" s="18">
        <v>0</v>
      </c>
    </row>
    <row r="36" spans="1:43" ht="45" x14ac:dyDescent="0.25">
      <c r="A36" s="153"/>
      <c r="B36" s="147"/>
      <c r="C36" s="87">
        <v>33</v>
      </c>
      <c r="D36" s="98" t="s">
        <v>321</v>
      </c>
      <c r="E36" s="84" t="s">
        <v>166</v>
      </c>
      <c r="F36" s="85" t="s">
        <v>30</v>
      </c>
      <c r="G36" s="85" t="s">
        <v>84</v>
      </c>
      <c r="H36" s="85" t="s">
        <v>50</v>
      </c>
      <c r="I36" s="86">
        <v>65.760000000000005</v>
      </c>
      <c r="J36" s="119"/>
      <c r="K36" s="41">
        <f t="shared" ref="K36:K67" si="2">J36-(SUM(M36:AQ36))</f>
        <v>0</v>
      </c>
      <c r="L36" s="42" t="str">
        <f t="shared" si="1"/>
        <v>OK</v>
      </c>
      <c r="M36" s="18"/>
      <c r="N36" s="18"/>
      <c r="O36" s="18"/>
      <c r="P36" s="18"/>
      <c r="Q36" s="18"/>
      <c r="R36" s="18"/>
      <c r="S36" s="18"/>
      <c r="T36" s="18"/>
      <c r="U36" s="18"/>
      <c r="V36" s="18"/>
      <c r="W36" s="18"/>
      <c r="X36" s="137"/>
      <c r="Y36" s="18"/>
      <c r="Z36" s="18"/>
      <c r="AA36" s="18"/>
      <c r="AB36" s="18"/>
      <c r="AC36" s="18"/>
      <c r="AD36" s="18"/>
      <c r="AE36" s="18"/>
      <c r="AF36" s="18"/>
      <c r="AG36" s="18"/>
      <c r="AH36" s="18"/>
      <c r="AI36" s="18"/>
      <c r="AJ36" s="18"/>
      <c r="AK36" s="18"/>
      <c r="AL36" s="18"/>
      <c r="AM36" s="18"/>
      <c r="AN36" s="18"/>
      <c r="AO36" s="18"/>
      <c r="AP36" s="18">
        <v>0</v>
      </c>
      <c r="AQ36" s="18">
        <v>0</v>
      </c>
    </row>
    <row r="37" spans="1:43" ht="60" x14ac:dyDescent="0.25">
      <c r="A37" s="152" t="s">
        <v>279</v>
      </c>
      <c r="B37" s="148">
        <v>15</v>
      </c>
      <c r="C37" s="88">
        <v>34</v>
      </c>
      <c r="D37" s="89" t="s">
        <v>322</v>
      </c>
      <c r="E37" s="90" t="s">
        <v>170</v>
      </c>
      <c r="F37" s="20" t="s">
        <v>30</v>
      </c>
      <c r="G37" s="20" t="s">
        <v>49</v>
      </c>
      <c r="H37" s="20" t="s">
        <v>50</v>
      </c>
      <c r="I37" s="91">
        <v>6.05</v>
      </c>
      <c r="J37" s="119"/>
      <c r="K37" s="41">
        <f t="shared" si="2"/>
        <v>0</v>
      </c>
      <c r="L37" s="42" t="str">
        <f t="shared" si="1"/>
        <v>OK</v>
      </c>
      <c r="M37" s="18"/>
      <c r="N37" s="18"/>
      <c r="O37" s="18"/>
      <c r="P37" s="18"/>
      <c r="Q37" s="18"/>
      <c r="R37" s="18"/>
      <c r="S37" s="18"/>
      <c r="T37" s="18"/>
      <c r="U37" s="18"/>
      <c r="V37" s="18"/>
      <c r="W37" s="18"/>
      <c r="X37" s="137"/>
      <c r="Y37" s="18"/>
      <c r="Z37" s="18"/>
      <c r="AA37" s="18"/>
      <c r="AB37" s="18"/>
      <c r="AC37" s="18"/>
      <c r="AD37" s="18"/>
      <c r="AE37" s="18"/>
      <c r="AF37" s="18"/>
      <c r="AG37" s="18"/>
      <c r="AH37" s="18"/>
      <c r="AI37" s="18"/>
      <c r="AJ37" s="18"/>
      <c r="AK37" s="18"/>
      <c r="AL37" s="18"/>
      <c r="AM37" s="18"/>
      <c r="AN37" s="18"/>
      <c r="AO37" s="18"/>
      <c r="AP37" s="18">
        <v>0</v>
      </c>
      <c r="AQ37" s="18">
        <v>0</v>
      </c>
    </row>
    <row r="38" spans="1:43" ht="45" x14ac:dyDescent="0.25">
      <c r="A38" s="152"/>
      <c r="B38" s="149"/>
      <c r="C38" s="92">
        <v>35</v>
      </c>
      <c r="D38" s="89" t="s">
        <v>323</v>
      </c>
      <c r="E38" s="90" t="s">
        <v>171</v>
      </c>
      <c r="F38" s="20" t="s">
        <v>30</v>
      </c>
      <c r="G38" s="20" t="s">
        <v>85</v>
      </c>
      <c r="H38" s="20" t="s">
        <v>50</v>
      </c>
      <c r="I38" s="91">
        <v>6.33</v>
      </c>
      <c r="J38" s="119">
        <v>5</v>
      </c>
      <c r="K38" s="41">
        <f t="shared" si="2"/>
        <v>0</v>
      </c>
      <c r="L38" s="42" t="str">
        <f t="shared" si="1"/>
        <v>OK</v>
      </c>
      <c r="M38" s="18"/>
      <c r="N38" s="18"/>
      <c r="O38" s="18"/>
      <c r="P38" s="18"/>
      <c r="Q38" s="18">
        <v>5</v>
      </c>
      <c r="R38" s="18"/>
      <c r="S38" s="18"/>
      <c r="T38" s="18"/>
      <c r="U38" s="18"/>
      <c r="V38" s="18"/>
      <c r="W38" s="18"/>
      <c r="X38" s="137"/>
      <c r="Y38" s="18"/>
      <c r="Z38" s="18"/>
      <c r="AA38" s="18"/>
      <c r="AB38" s="18"/>
      <c r="AC38" s="18"/>
      <c r="AD38" s="18"/>
      <c r="AE38" s="18"/>
      <c r="AF38" s="18"/>
      <c r="AG38" s="18"/>
      <c r="AH38" s="18"/>
      <c r="AI38" s="18"/>
      <c r="AJ38" s="18"/>
      <c r="AK38" s="18"/>
      <c r="AL38" s="18"/>
      <c r="AM38" s="18"/>
      <c r="AN38" s="18"/>
      <c r="AO38" s="18"/>
      <c r="AP38" s="18">
        <v>0</v>
      </c>
      <c r="AQ38" s="18">
        <v>0</v>
      </c>
    </row>
    <row r="39" spans="1:43" ht="30" x14ac:dyDescent="0.25">
      <c r="A39" s="152"/>
      <c r="B39" s="149"/>
      <c r="C39" s="92">
        <v>36</v>
      </c>
      <c r="D39" s="50" t="s">
        <v>324</v>
      </c>
      <c r="E39" s="90" t="s">
        <v>172</v>
      </c>
      <c r="F39" s="20" t="s">
        <v>30</v>
      </c>
      <c r="G39" s="20" t="s">
        <v>86</v>
      </c>
      <c r="H39" s="20" t="s">
        <v>50</v>
      </c>
      <c r="I39" s="91">
        <v>10.45</v>
      </c>
      <c r="J39" s="119">
        <v>5</v>
      </c>
      <c r="K39" s="41">
        <f t="shared" si="2"/>
        <v>2</v>
      </c>
      <c r="L39" s="42" t="str">
        <f t="shared" si="1"/>
        <v>OK</v>
      </c>
      <c r="M39" s="18"/>
      <c r="N39" s="18"/>
      <c r="O39" s="18"/>
      <c r="P39" s="18"/>
      <c r="Q39" s="18">
        <v>3</v>
      </c>
      <c r="R39" s="18"/>
      <c r="S39" s="18"/>
      <c r="T39" s="18"/>
      <c r="U39" s="18"/>
      <c r="V39" s="18"/>
      <c r="W39" s="18"/>
      <c r="X39" s="137"/>
      <c r="Y39" s="18"/>
      <c r="Z39" s="18"/>
      <c r="AA39" s="18"/>
      <c r="AB39" s="18"/>
      <c r="AC39" s="18"/>
      <c r="AD39" s="18"/>
      <c r="AE39" s="18"/>
      <c r="AF39" s="18"/>
      <c r="AG39" s="18"/>
      <c r="AH39" s="18"/>
      <c r="AI39" s="18"/>
      <c r="AJ39" s="18"/>
      <c r="AK39" s="18"/>
      <c r="AL39" s="18"/>
      <c r="AM39" s="18"/>
      <c r="AN39" s="18"/>
      <c r="AO39" s="18"/>
      <c r="AP39" s="18">
        <v>0</v>
      </c>
      <c r="AQ39" s="18">
        <v>0</v>
      </c>
    </row>
    <row r="40" spans="1:43" ht="45" x14ac:dyDescent="0.25">
      <c r="A40" s="152"/>
      <c r="B40" s="149"/>
      <c r="C40" s="88">
        <v>37</v>
      </c>
      <c r="D40" s="50" t="s">
        <v>325</v>
      </c>
      <c r="E40" s="90" t="s">
        <v>173</v>
      </c>
      <c r="F40" s="20" t="s">
        <v>30</v>
      </c>
      <c r="G40" s="20" t="s">
        <v>87</v>
      </c>
      <c r="H40" s="20" t="s">
        <v>50</v>
      </c>
      <c r="I40" s="91">
        <v>27.16</v>
      </c>
      <c r="J40" s="119">
        <v>60</v>
      </c>
      <c r="K40" s="41">
        <f t="shared" si="2"/>
        <v>40</v>
      </c>
      <c r="L40" s="42" t="str">
        <f t="shared" si="1"/>
        <v>OK</v>
      </c>
      <c r="M40" s="18"/>
      <c r="N40" s="18"/>
      <c r="O40" s="18"/>
      <c r="P40" s="18"/>
      <c r="Q40" s="18">
        <v>10</v>
      </c>
      <c r="R40" s="18"/>
      <c r="S40" s="18"/>
      <c r="T40" s="18"/>
      <c r="U40" s="18"/>
      <c r="V40" s="18"/>
      <c r="W40" s="18"/>
      <c r="X40" s="137"/>
      <c r="Y40" s="18"/>
      <c r="Z40" s="18"/>
      <c r="AA40" s="18"/>
      <c r="AB40" s="18"/>
      <c r="AC40" s="18"/>
      <c r="AD40" s="18"/>
      <c r="AE40" s="18"/>
      <c r="AF40" s="18"/>
      <c r="AG40" s="18"/>
      <c r="AH40" s="18"/>
      <c r="AI40" s="18"/>
      <c r="AJ40" s="18">
        <v>10</v>
      </c>
      <c r="AK40" s="18"/>
      <c r="AL40" s="18"/>
      <c r="AM40" s="18"/>
      <c r="AN40" s="18"/>
      <c r="AO40" s="18"/>
      <c r="AP40" s="18">
        <v>0</v>
      </c>
      <c r="AQ40" s="18">
        <v>0</v>
      </c>
    </row>
    <row r="41" spans="1:43" ht="75" x14ac:dyDescent="0.25">
      <c r="A41" s="152"/>
      <c r="B41" s="149"/>
      <c r="C41" s="92">
        <v>38</v>
      </c>
      <c r="D41" s="89" t="s">
        <v>326</v>
      </c>
      <c r="E41" s="90" t="s">
        <v>174</v>
      </c>
      <c r="F41" s="20" t="s">
        <v>30</v>
      </c>
      <c r="G41" s="20" t="s">
        <v>88</v>
      </c>
      <c r="H41" s="20" t="s">
        <v>50</v>
      </c>
      <c r="I41" s="91">
        <v>1.22</v>
      </c>
      <c r="J41" s="119">
        <v>12</v>
      </c>
      <c r="K41" s="41">
        <f t="shared" si="2"/>
        <v>0</v>
      </c>
      <c r="L41" s="42" t="str">
        <f t="shared" si="1"/>
        <v>OK</v>
      </c>
      <c r="M41" s="18"/>
      <c r="N41" s="18"/>
      <c r="O41" s="18"/>
      <c r="P41" s="18"/>
      <c r="Q41" s="18"/>
      <c r="R41" s="18"/>
      <c r="S41" s="18"/>
      <c r="T41" s="18"/>
      <c r="U41" s="18"/>
      <c r="V41" s="18"/>
      <c r="W41" s="18"/>
      <c r="X41" s="137"/>
      <c r="Y41" s="18"/>
      <c r="Z41" s="18"/>
      <c r="AA41" s="18"/>
      <c r="AB41" s="18"/>
      <c r="AC41" s="18"/>
      <c r="AD41" s="18"/>
      <c r="AE41" s="18"/>
      <c r="AF41" s="18"/>
      <c r="AG41" s="18"/>
      <c r="AH41" s="18"/>
      <c r="AI41" s="18"/>
      <c r="AJ41" s="18">
        <v>12</v>
      </c>
      <c r="AK41" s="18"/>
      <c r="AL41" s="18"/>
      <c r="AM41" s="18"/>
      <c r="AN41" s="18"/>
      <c r="AO41" s="18"/>
      <c r="AP41" s="18">
        <v>0</v>
      </c>
      <c r="AQ41" s="18">
        <v>0</v>
      </c>
    </row>
    <row r="42" spans="1:43" ht="90" x14ac:dyDescent="0.25">
      <c r="A42" s="152"/>
      <c r="B42" s="149"/>
      <c r="C42" s="92">
        <v>39</v>
      </c>
      <c r="D42" s="89" t="s">
        <v>327</v>
      </c>
      <c r="E42" s="90" t="s">
        <v>175</v>
      </c>
      <c r="F42" s="20" t="s">
        <v>60</v>
      </c>
      <c r="G42" s="20" t="s">
        <v>84</v>
      </c>
      <c r="H42" s="20" t="s">
        <v>50</v>
      </c>
      <c r="I42" s="91">
        <v>0.72</v>
      </c>
      <c r="J42" s="119">
        <v>350</v>
      </c>
      <c r="K42" s="41">
        <f t="shared" si="2"/>
        <v>200</v>
      </c>
      <c r="L42" s="42" t="str">
        <f t="shared" si="1"/>
        <v>OK</v>
      </c>
      <c r="M42" s="18"/>
      <c r="N42" s="18"/>
      <c r="O42" s="18"/>
      <c r="P42" s="18"/>
      <c r="Q42" s="18">
        <v>100</v>
      </c>
      <c r="R42" s="18"/>
      <c r="S42" s="18"/>
      <c r="T42" s="18"/>
      <c r="U42" s="18"/>
      <c r="V42" s="18"/>
      <c r="W42" s="18"/>
      <c r="X42" s="137"/>
      <c r="Y42" s="18"/>
      <c r="Z42" s="18"/>
      <c r="AA42" s="18"/>
      <c r="AB42" s="18"/>
      <c r="AC42" s="18"/>
      <c r="AD42" s="18"/>
      <c r="AE42" s="18"/>
      <c r="AF42" s="18"/>
      <c r="AG42" s="18"/>
      <c r="AH42" s="18"/>
      <c r="AI42" s="18"/>
      <c r="AJ42" s="18">
        <v>50</v>
      </c>
      <c r="AK42" s="18"/>
      <c r="AL42" s="18"/>
      <c r="AM42" s="18"/>
      <c r="AN42" s="18"/>
      <c r="AO42" s="18"/>
      <c r="AP42" s="18">
        <v>0</v>
      </c>
      <c r="AQ42" s="18">
        <v>0</v>
      </c>
    </row>
    <row r="43" spans="1:43" ht="60" x14ac:dyDescent="0.25">
      <c r="A43" s="152"/>
      <c r="B43" s="149"/>
      <c r="C43" s="88">
        <v>40</v>
      </c>
      <c r="D43" s="89" t="s">
        <v>328</v>
      </c>
      <c r="E43" s="90" t="s">
        <v>176</v>
      </c>
      <c r="F43" s="20" t="s">
        <v>33</v>
      </c>
      <c r="G43" s="20" t="s">
        <v>89</v>
      </c>
      <c r="H43" s="20" t="s">
        <v>50</v>
      </c>
      <c r="I43" s="91">
        <v>1.63</v>
      </c>
      <c r="J43" s="119">
        <v>12</v>
      </c>
      <c r="K43" s="41">
        <f t="shared" si="2"/>
        <v>0</v>
      </c>
      <c r="L43" s="42" t="str">
        <f t="shared" si="1"/>
        <v>OK</v>
      </c>
      <c r="M43" s="18"/>
      <c r="N43" s="18"/>
      <c r="O43" s="18"/>
      <c r="P43" s="18"/>
      <c r="Q43" s="18"/>
      <c r="R43" s="18"/>
      <c r="S43" s="18"/>
      <c r="T43" s="18"/>
      <c r="U43" s="18"/>
      <c r="V43" s="18"/>
      <c r="W43" s="18"/>
      <c r="X43" s="137"/>
      <c r="Y43" s="18"/>
      <c r="Z43" s="18"/>
      <c r="AA43" s="18"/>
      <c r="AB43" s="18"/>
      <c r="AC43" s="18"/>
      <c r="AD43" s="18"/>
      <c r="AE43" s="18"/>
      <c r="AF43" s="18"/>
      <c r="AG43" s="18"/>
      <c r="AH43" s="18"/>
      <c r="AI43" s="18"/>
      <c r="AJ43" s="18">
        <v>12</v>
      </c>
      <c r="AK43" s="18"/>
      <c r="AL43" s="18"/>
      <c r="AM43" s="18"/>
      <c r="AN43" s="18"/>
      <c r="AO43" s="18"/>
      <c r="AP43" s="18">
        <v>0</v>
      </c>
      <c r="AQ43" s="18">
        <v>0</v>
      </c>
    </row>
    <row r="44" spans="1:43" ht="60" x14ac:dyDescent="0.25">
      <c r="A44" s="152"/>
      <c r="B44" s="149"/>
      <c r="C44" s="88">
        <v>41</v>
      </c>
      <c r="D44" s="89" t="s">
        <v>329</v>
      </c>
      <c r="E44" s="90" t="s">
        <v>177</v>
      </c>
      <c r="F44" s="20" t="s">
        <v>31</v>
      </c>
      <c r="G44" s="20" t="s">
        <v>90</v>
      </c>
      <c r="H44" s="20" t="s">
        <v>51</v>
      </c>
      <c r="I44" s="91">
        <v>3.57</v>
      </c>
      <c r="J44" s="119"/>
      <c r="K44" s="41">
        <f t="shared" si="2"/>
        <v>0</v>
      </c>
      <c r="L44" s="42" t="str">
        <f t="shared" si="1"/>
        <v>OK</v>
      </c>
      <c r="M44" s="18"/>
      <c r="N44" s="18"/>
      <c r="O44" s="18"/>
      <c r="P44" s="18"/>
      <c r="Q44" s="18"/>
      <c r="R44" s="18"/>
      <c r="S44" s="18"/>
      <c r="T44" s="18"/>
      <c r="U44" s="18"/>
      <c r="V44" s="18"/>
      <c r="W44" s="18"/>
      <c r="X44" s="137"/>
      <c r="Y44" s="18"/>
      <c r="Z44" s="18"/>
      <c r="AA44" s="18"/>
      <c r="AB44" s="18"/>
      <c r="AC44" s="18"/>
      <c r="AD44" s="18"/>
      <c r="AE44" s="18"/>
      <c r="AF44" s="18"/>
      <c r="AG44" s="18"/>
      <c r="AH44" s="18"/>
      <c r="AI44" s="18"/>
      <c r="AJ44" s="18"/>
      <c r="AK44" s="18"/>
      <c r="AL44" s="18"/>
      <c r="AM44" s="18"/>
      <c r="AN44" s="18"/>
      <c r="AO44" s="18"/>
      <c r="AP44" s="18">
        <v>0</v>
      </c>
      <c r="AQ44" s="18">
        <v>0</v>
      </c>
    </row>
    <row r="45" spans="1:43" ht="30" x14ac:dyDescent="0.25">
      <c r="A45" s="152"/>
      <c r="B45" s="149"/>
      <c r="C45" s="88">
        <v>42</v>
      </c>
      <c r="D45" s="89" t="s">
        <v>330</v>
      </c>
      <c r="E45" s="90" t="s">
        <v>178</v>
      </c>
      <c r="F45" s="20" t="s">
        <v>31</v>
      </c>
      <c r="G45" s="20" t="s">
        <v>91</v>
      </c>
      <c r="H45" s="20" t="s">
        <v>51</v>
      </c>
      <c r="I45" s="91">
        <v>2.88</v>
      </c>
      <c r="J45" s="119"/>
      <c r="K45" s="41">
        <f t="shared" si="2"/>
        <v>0</v>
      </c>
      <c r="L45" s="42" t="str">
        <f t="shared" si="1"/>
        <v>OK</v>
      </c>
      <c r="M45" s="18"/>
      <c r="N45" s="18"/>
      <c r="O45" s="18"/>
      <c r="P45" s="18"/>
      <c r="Q45" s="18"/>
      <c r="R45" s="18"/>
      <c r="S45" s="18"/>
      <c r="T45" s="18"/>
      <c r="U45" s="18"/>
      <c r="V45" s="18"/>
      <c r="W45" s="18"/>
      <c r="X45" s="137"/>
      <c r="Y45" s="18"/>
      <c r="Z45" s="18"/>
      <c r="AA45" s="18"/>
      <c r="AB45" s="18"/>
      <c r="AC45" s="18"/>
      <c r="AD45" s="18"/>
      <c r="AE45" s="18"/>
      <c r="AF45" s="18"/>
      <c r="AG45" s="18"/>
      <c r="AH45" s="18"/>
      <c r="AI45" s="18"/>
      <c r="AJ45" s="18"/>
      <c r="AK45" s="18"/>
      <c r="AL45" s="18"/>
      <c r="AM45" s="18"/>
      <c r="AN45" s="18"/>
      <c r="AO45" s="18"/>
      <c r="AP45" s="18">
        <v>0</v>
      </c>
      <c r="AQ45" s="18">
        <v>0</v>
      </c>
    </row>
    <row r="46" spans="1:43" ht="30" x14ac:dyDescent="0.25">
      <c r="A46" s="152"/>
      <c r="B46" s="150"/>
      <c r="C46" s="92">
        <v>43</v>
      </c>
      <c r="D46" s="89" t="s">
        <v>331</v>
      </c>
      <c r="E46" s="90" t="s">
        <v>179</v>
      </c>
      <c r="F46" s="20" t="s">
        <v>60</v>
      </c>
      <c r="G46" s="20" t="s">
        <v>85</v>
      </c>
      <c r="H46" s="20" t="s">
        <v>50</v>
      </c>
      <c r="I46" s="91">
        <v>8.8000000000000007</v>
      </c>
      <c r="J46" s="119">
        <v>5</v>
      </c>
      <c r="K46" s="41">
        <f t="shared" si="2"/>
        <v>5</v>
      </c>
      <c r="L46" s="42" t="str">
        <f t="shared" si="1"/>
        <v>OK</v>
      </c>
      <c r="M46" s="18"/>
      <c r="N46" s="18"/>
      <c r="O46" s="18"/>
      <c r="P46" s="18"/>
      <c r="Q46" s="18"/>
      <c r="R46" s="18"/>
      <c r="S46" s="18"/>
      <c r="T46" s="18"/>
      <c r="U46" s="18"/>
      <c r="V46" s="18"/>
      <c r="W46" s="18"/>
      <c r="X46" s="137"/>
      <c r="Y46" s="18"/>
      <c r="Z46" s="18"/>
      <c r="AA46" s="18"/>
      <c r="AB46" s="18"/>
      <c r="AC46" s="18"/>
      <c r="AD46" s="18"/>
      <c r="AE46" s="18"/>
      <c r="AF46" s="18"/>
      <c r="AG46" s="18"/>
      <c r="AH46" s="18"/>
      <c r="AI46" s="18"/>
      <c r="AJ46" s="18"/>
      <c r="AK46" s="18"/>
      <c r="AL46" s="18"/>
      <c r="AM46" s="18"/>
      <c r="AN46" s="18"/>
      <c r="AO46" s="18"/>
      <c r="AP46" s="18">
        <v>0</v>
      </c>
      <c r="AQ46" s="18">
        <v>0</v>
      </c>
    </row>
    <row r="47" spans="1:43" ht="45" x14ac:dyDescent="0.25">
      <c r="A47" s="153" t="s">
        <v>280</v>
      </c>
      <c r="B47" s="154">
        <v>16</v>
      </c>
      <c r="C47" s="87">
        <v>44</v>
      </c>
      <c r="D47" s="83" t="s">
        <v>332</v>
      </c>
      <c r="E47" s="84" t="s">
        <v>180</v>
      </c>
      <c r="F47" s="97" t="s">
        <v>60</v>
      </c>
      <c r="G47" s="97" t="s">
        <v>92</v>
      </c>
      <c r="H47" s="97" t="s">
        <v>50</v>
      </c>
      <c r="I47" s="86">
        <v>21.85</v>
      </c>
      <c r="J47" s="119"/>
      <c r="K47" s="41">
        <f t="shared" si="2"/>
        <v>0</v>
      </c>
      <c r="L47" s="42" t="str">
        <f t="shared" si="1"/>
        <v>OK</v>
      </c>
      <c r="M47" s="18"/>
      <c r="N47" s="18"/>
      <c r="O47" s="18"/>
      <c r="P47" s="18"/>
      <c r="Q47" s="18"/>
      <c r="R47" s="18"/>
      <c r="S47" s="18"/>
      <c r="T47" s="18"/>
      <c r="U47" s="18"/>
      <c r="V47" s="18"/>
      <c r="W47" s="18"/>
      <c r="X47" s="137"/>
      <c r="Y47" s="18"/>
      <c r="Z47" s="18"/>
      <c r="AA47" s="18"/>
      <c r="AB47" s="18"/>
      <c r="AC47" s="18"/>
      <c r="AD47" s="18"/>
      <c r="AE47" s="18"/>
      <c r="AF47" s="18"/>
      <c r="AG47" s="18"/>
      <c r="AH47" s="18"/>
      <c r="AI47" s="18"/>
      <c r="AJ47" s="18"/>
      <c r="AK47" s="18"/>
      <c r="AL47" s="18"/>
      <c r="AM47" s="18"/>
      <c r="AN47" s="18"/>
      <c r="AO47" s="18"/>
      <c r="AP47" s="18">
        <v>0</v>
      </c>
      <c r="AQ47" s="18">
        <v>0</v>
      </c>
    </row>
    <row r="48" spans="1:43" ht="60" x14ac:dyDescent="0.25">
      <c r="A48" s="153"/>
      <c r="B48" s="155"/>
      <c r="C48" s="87">
        <v>45</v>
      </c>
      <c r="D48" s="83" t="s">
        <v>333</v>
      </c>
      <c r="E48" s="84" t="s">
        <v>181</v>
      </c>
      <c r="F48" s="85" t="s">
        <v>30</v>
      </c>
      <c r="G48" s="97" t="s">
        <v>92</v>
      </c>
      <c r="H48" s="85" t="s">
        <v>50</v>
      </c>
      <c r="I48" s="86">
        <v>1.76</v>
      </c>
      <c r="J48" s="119">
        <v>540</v>
      </c>
      <c r="K48" s="41">
        <f t="shared" si="2"/>
        <v>540</v>
      </c>
      <c r="L48" s="42" t="str">
        <f t="shared" si="1"/>
        <v>OK</v>
      </c>
      <c r="M48" s="18"/>
      <c r="N48" s="18"/>
      <c r="O48" s="18"/>
      <c r="P48" s="18"/>
      <c r="Q48" s="18"/>
      <c r="R48" s="18"/>
      <c r="S48" s="18"/>
      <c r="T48" s="18"/>
      <c r="U48" s="18"/>
      <c r="V48" s="18"/>
      <c r="W48" s="18"/>
      <c r="X48" s="137"/>
      <c r="Y48" s="18"/>
      <c r="Z48" s="18"/>
      <c r="AA48" s="18"/>
      <c r="AB48" s="18"/>
      <c r="AC48" s="18"/>
      <c r="AD48" s="18"/>
      <c r="AE48" s="18"/>
      <c r="AF48" s="18"/>
      <c r="AG48" s="18"/>
      <c r="AH48" s="18"/>
      <c r="AI48" s="18"/>
      <c r="AJ48" s="18"/>
      <c r="AK48" s="18"/>
      <c r="AL48" s="18"/>
      <c r="AM48" s="18"/>
      <c r="AN48" s="18"/>
      <c r="AO48" s="18"/>
      <c r="AP48" s="18">
        <v>0</v>
      </c>
      <c r="AQ48" s="18">
        <v>0</v>
      </c>
    </row>
    <row r="49" spans="1:43" ht="120" x14ac:dyDescent="0.25">
      <c r="A49" s="153"/>
      <c r="B49" s="155"/>
      <c r="C49" s="87">
        <v>46</v>
      </c>
      <c r="D49" s="83" t="s">
        <v>334</v>
      </c>
      <c r="E49" s="84" t="s">
        <v>182</v>
      </c>
      <c r="F49" s="85" t="s">
        <v>30</v>
      </c>
      <c r="G49" s="97" t="s">
        <v>92</v>
      </c>
      <c r="H49" s="85" t="s">
        <v>51</v>
      </c>
      <c r="I49" s="86">
        <v>2.54</v>
      </c>
      <c r="J49" s="119">
        <v>540</v>
      </c>
      <c r="K49" s="41">
        <f t="shared" si="2"/>
        <v>540</v>
      </c>
      <c r="L49" s="42" t="str">
        <f t="shared" si="1"/>
        <v>OK</v>
      </c>
      <c r="M49" s="18"/>
      <c r="N49" s="18"/>
      <c r="O49" s="18"/>
      <c r="P49" s="18"/>
      <c r="Q49" s="18"/>
      <c r="R49" s="18"/>
      <c r="S49" s="18"/>
      <c r="T49" s="18"/>
      <c r="U49" s="18"/>
      <c r="V49" s="18"/>
      <c r="W49" s="18"/>
      <c r="X49" s="137"/>
      <c r="Y49" s="18"/>
      <c r="Z49" s="18"/>
      <c r="AA49" s="18"/>
      <c r="AB49" s="18"/>
      <c r="AC49" s="18"/>
      <c r="AD49" s="18"/>
      <c r="AE49" s="18"/>
      <c r="AF49" s="18"/>
      <c r="AG49" s="18"/>
      <c r="AH49" s="18"/>
      <c r="AI49" s="18"/>
      <c r="AJ49" s="18"/>
      <c r="AK49" s="18"/>
      <c r="AL49" s="18"/>
      <c r="AM49" s="18"/>
      <c r="AN49" s="18"/>
      <c r="AO49" s="18"/>
      <c r="AP49" s="18">
        <v>0</v>
      </c>
      <c r="AQ49" s="18">
        <v>0</v>
      </c>
    </row>
    <row r="50" spans="1:43" ht="30" x14ac:dyDescent="0.25">
      <c r="A50" s="153"/>
      <c r="B50" s="155"/>
      <c r="C50" s="87">
        <v>47</v>
      </c>
      <c r="D50" s="98" t="s">
        <v>335</v>
      </c>
      <c r="E50" s="84" t="s">
        <v>183</v>
      </c>
      <c r="F50" s="85" t="s">
        <v>58</v>
      </c>
      <c r="G50" s="97" t="s">
        <v>93</v>
      </c>
      <c r="H50" s="85" t="s">
        <v>50</v>
      </c>
      <c r="I50" s="86">
        <v>3.4</v>
      </c>
      <c r="J50" s="119">
        <v>20</v>
      </c>
      <c r="K50" s="41">
        <f t="shared" si="2"/>
        <v>20</v>
      </c>
      <c r="L50" s="42" t="str">
        <f t="shared" si="1"/>
        <v>OK</v>
      </c>
      <c r="M50" s="18"/>
      <c r="N50" s="18"/>
      <c r="O50" s="18"/>
      <c r="P50" s="18"/>
      <c r="Q50" s="18"/>
      <c r="R50" s="18"/>
      <c r="S50" s="18"/>
      <c r="T50" s="18"/>
      <c r="U50" s="18"/>
      <c r="V50" s="18"/>
      <c r="W50" s="18"/>
      <c r="X50" s="137"/>
      <c r="Y50" s="18"/>
      <c r="Z50" s="18"/>
      <c r="AA50" s="18"/>
      <c r="AB50" s="18"/>
      <c r="AC50" s="18"/>
      <c r="AD50" s="18"/>
      <c r="AE50" s="18"/>
      <c r="AF50" s="18"/>
      <c r="AG50" s="18"/>
      <c r="AH50" s="18"/>
      <c r="AI50" s="18"/>
      <c r="AJ50" s="18"/>
      <c r="AK50" s="18"/>
      <c r="AL50" s="18"/>
      <c r="AM50" s="18"/>
      <c r="AN50" s="18"/>
      <c r="AO50" s="18"/>
      <c r="AP50" s="18">
        <v>0</v>
      </c>
      <c r="AQ50" s="18">
        <v>0</v>
      </c>
    </row>
    <row r="51" spans="1:43" ht="135" x14ac:dyDescent="0.25">
      <c r="A51" s="153"/>
      <c r="B51" s="155"/>
      <c r="C51" s="82">
        <v>48</v>
      </c>
      <c r="D51" s="83" t="s">
        <v>336</v>
      </c>
      <c r="E51" s="84" t="s">
        <v>184</v>
      </c>
      <c r="F51" s="97" t="s">
        <v>30</v>
      </c>
      <c r="G51" s="97" t="s">
        <v>92</v>
      </c>
      <c r="H51" s="97" t="s">
        <v>50</v>
      </c>
      <c r="I51" s="86">
        <v>4.4400000000000004</v>
      </c>
      <c r="J51" s="119">
        <v>540</v>
      </c>
      <c r="K51" s="41">
        <f t="shared" si="2"/>
        <v>540</v>
      </c>
      <c r="L51" s="42" t="str">
        <f t="shared" si="1"/>
        <v>OK</v>
      </c>
      <c r="M51" s="18"/>
      <c r="N51" s="18"/>
      <c r="O51" s="18"/>
      <c r="P51" s="18"/>
      <c r="Q51" s="18"/>
      <c r="R51" s="18"/>
      <c r="S51" s="18"/>
      <c r="T51" s="18"/>
      <c r="U51" s="18"/>
      <c r="V51" s="18"/>
      <c r="W51" s="18"/>
      <c r="X51" s="137"/>
      <c r="Y51" s="18"/>
      <c r="Z51" s="18"/>
      <c r="AA51" s="18"/>
      <c r="AB51" s="18"/>
      <c r="AC51" s="18"/>
      <c r="AD51" s="18"/>
      <c r="AE51" s="18"/>
      <c r="AF51" s="18"/>
      <c r="AG51" s="18"/>
      <c r="AH51" s="18"/>
      <c r="AI51" s="18"/>
      <c r="AJ51" s="18"/>
      <c r="AK51" s="18"/>
      <c r="AL51" s="18"/>
      <c r="AM51" s="18"/>
      <c r="AN51" s="18"/>
      <c r="AO51" s="18"/>
      <c r="AP51" s="18">
        <v>0</v>
      </c>
      <c r="AQ51" s="18">
        <v>0</v>
      </c>
    </row>
    <row r="52" spans="1:43" ht="60" x14ac:dyDescent="0.25">
      <c r="A52" s="153"/>
      <c r="B52" s="156"/>
      <c r="C52" s="87">
        <v>49</v>
      </c>
      <c r="D52" s="98" t="s">
        <v>337</v>
      </c>
      <c r="E52" s="84" t="s">
        <v>185</v>
      </c>
      <c r="F52" s="97" t="s">
        <v>30</v>
      </c>
      <c r="G52" s="97" t="s">
        <v>92</v>
      </c>
      <c r="H52" s="97" t="s">
        <v>50</v>
      </c>
      <c r="I52" s="86">
        <v>6.7</v>
      </c>
      <c r="J52" s="119">
        <v>540</v>
      </c>
      <c r="K52" s="41">
        <f t="shared" si="2"/>
        <v>540</v>
      </c>
      <c r="L52" s="42" t="str">
        <f t="shared" si="1"/>
        <v>OK</v>
      </c>
      <c r="M52" s="18"/>
      <c r="N52" s="18"/>
      <c r="O52" s="18"/>
      <c r="P52" s="18"/>
      <c r="Q52" s="18"/>
      <c r="R52" s="18"/>
      <c r="S52" s="18"/>
      <c r="T52" s="18"/>
      <c r="U52" s="18"/>
      <c r="V52" s="18"/>
      <c r="W52" s="18"/>
      <c r="X52" s="137"/>
      <c r="Y52" s="18"/>
      <c r="Z52" s="18"/>
      <c r="AA52" s="18"/>
      <c r="AB52" s="18"/>
      <c r="AC52" s="18"/>
      <c r="AD52" s="18"/>
      <c r="AE52" s="18"/>
      <c r="AF52" s="18"/>
      <c r="AG52" s="18"/>
      <c r="AH52" s="18"/>
      <c r="AI52" s="18"/>
      <c r="AJ52" s="18"/>
      <c r="AK52" s="18"/>
      <c r="AL52" s="18"/>
      <c r="AM52" s="18"/>
      <c r="AN52" s="18"/>
      <c r="AO52" s="18"/>
      <c r="AP52" s="18">
        <v>0</v>
      </c>
      <c r="AQ52" s="18">
        <v>0</v>
      </c>
    </row>
    <row r="53" spans="1:43" ht="105" x14ac:dyDescent="0.25">
      <c r="A53" s="152" t="s">
        <v>281</v>
      </c>
      <c r="B53" s="148">
        <v>17</v>
      </c>
      <c r="C53" s="92">
        <v>50</v>
      </c>
      <c r="D53" s="89" t="s">
        <v>338</v>
      </c>
      <c r="E53" s="90" t="s">
        <v>186</v>
      </c>
      <c r="F53" s="20" t="s">
        <v>30</v>
      </c>
      <c r="G53" s="20" t="s">
        <v>94</v>
      </c>
      <c r="H53" s="20" t="s">
        <v>51</v>
      </c>
      <c r="I53" s="91">
        <v>38.47</v>
      </c>
      <c r="J53" s="119">
        <v>10</v>
      </c>
      <c r="K53" s="41">
        <f t="shared" si="2"/>
        <v>0</v>
      </c>
      <c r="L53" s="42" t="str">
        <f t="shared" si="1"/>
        <v>OK</v>
      </c>
      <c r="M53" s="18"/>
      <c r="N53" s="18"/>
      <c r="O53" s="18"/>
      <c r="P53" s="18"/>
      <c r="Q53" s="18"/>
      <c r="R53" s="18"/>
      <c r="S53" s="18">
        <v>5</v>
      </c>
      <c r="T53" s="18"/>
      <c r="U53" s="18"/>
      <c r="V53" s="18"/>
      <c r="W53" s="18"/>
      <c r="X53" s="137"/>
      <c r="Y53" s="18"/>
      <c r="Z53" s="18"/>
      <c r="AA53" s="18">
        <v>5</v>
      </c>
      <c r="AB53" s="18"/>
      <c r="AC53" s="18"/>
      <c r="AD53" s="18"/>
      <c r="AE53" s="18"/>
      <c r="AF53" s="18"/>
      <c r="AG53" s="18"/>
      <c r="AH53" s="18"/>
      <c r="AI53" s="18"/>
      <c r="AJ53" s="18"/>
      <c r="AK53" s="18"/>
      <c r="AL53" s="18"/>
      <c r="AM53" s="18"/>
      <c r="AN53" s="18"/>
      <c r="AO53" s="18"/>
      <c r="AP53" s="18">
        <v>0</v>
      </c>
      <c r="AQ53" s="18">
        <v>0</v>
      </c>
    </row>
    <row r="54" spans="1:43" ht="105" x14ac:dyDescent="0.25">
      <c r="A54" s="152"/>
      <c r="B54" s="149"/>
      <c r="C54" s="92">
        <v>51</v>
      </c>
      <c r="D54" s="89" t="s">
        <v>339</v>
      </c>
      <c r="E54" s="90" t="s">
        <v>187</v>
      </c>
      <c r="F54" s="20" t="s">
        <v>30</v>
      </c>
      <c r="G54" s="20" t="s">
        <v>94</v>
      </c>
      <c r="H54" s="20" t="s">
        <v>51</v>
      </c>
      <c r="I54" s="91">
        <v>50.8</v>
      </c>
      <c r="J54" s="119">
        <v>10</v>
      </c>
      <c r="K54" s="41">
        <f t="shared" si="2"/>
        <v>0</v>
      </c>
      <c r="L54" s="42" t="str">
        <f t="shared" si="1"/>
        <v>OK</v>
      </c>
      <c r="M54" s="18"/>
      <c r="N54" s="18"/>
      <c r="O54" s="18"/>
      <c r="P54" s="18"/>
      <c r="Q54" s="18"/>
      <c r="R54" s="18"/>
      <c r="S54" s="18">
        <v>3</v>
      </c>
      <c r="T54" s="18"/>
      <c r="U54" s="18"/>
      <c r="V54" s="18"/>
      <c r="W54" s="18"/>
      <c r="X54" s="137"/>
      <c r="Y54" s="18"/>
      <c r="Z54" s="18"/>
      <c r="AA54" s="18">
        <v>7</v>
      </c>
      <c r="AB54" s="18"/>
      <c r="AC54" s="18"/>
      <c r="AD54" s="18"/>
      <c r="AE54" s="18"/>
      <c r="AF54" s="18"/>
      <c r="AG54" s="18"/>
      <c r="AH54" s="18"/>
      <c r="AI54" s="18"/>
      <c r="AJ54" s="18"/>
      <c r="AK54" s="18"/>
      <c r="AL54" s="18"/>
      <c r="AM54" s="18"/>
      <c r="AN54" s="18"/>
      <c r="AO54" s="18"/>
      <c r="AP54" s="18">
        <v>0</v>
      </c>
      <c r="AQ54" s="18">
        <v>0</v>
      </c>
    </row>
    <row r="55" spans="1:43" ht="60" x14ac:dyDescent="0.25">
      <c r="A55" s="152"/>
      <c r="B55" s="150"/>
      <c r="C55" s="88">
        <v>52</v>
      </c>
      <c r="D55" s="89" t="s">
        <v>340</v>
      </c>
      <c r="E55" s="90" t="s">
        <v>188</v>
      </c>
      <c r="F55" s="20" t="s">
        <v>30</v>
      </c>
      <c r="G55" s="20" t="s">
        <v>94</v>
      </c>
      <c r="H55" s="20" t="s">
        <v>51</v>
      </c>
      <c r="I55" s="91">
        <v>94.06</v>
      </c>
      <c r="J55" s="119"/>
      <c r="K55" s="41">
        <f t="shared" si="2"/>
        <v>0</v>
      </c>
      <c r="L55" s="42" t="str">
        <f t="shared" si="1"/>
        <v>OK</v>
      </c>
      <c r="M55" s="18"/>
      <c r="N55" s="18"/>
      <c r="O55" s="18"/>
      <c r="P55" s="18"/>
      <c r="Q55" s="18"/>
      <c r="R55" s="18"/>
      <c r="S55" s="18"/>
      <c r="T55" s="18"/>
      <c r="U55" s="18"/>
      <c r="V55" s="18"/>
      <c r="W55" s="18"/>
      <c r="X55" s="137"/>
      <c r="Y55" s="18"/>
      <c r="Z55" s="18"/>
      <c r="AA55" s="18"/>
      <c r="AB55" s="18"/>
      <c r="AC55" s="18"/>
      <c r="AD55" s="18"/>
      <c r="AE55" s="18"/>
      <c r="AF55" s="18"/>
      <c r="AG55" s="18"/>
      <c r="AH55" s="18"/>
      <c r="AI55" s="18"/>
      <c r="AJ55" s="18"/>
      <c r="AK55" s="18"/>
      <c r="AL55" s="18"/>
      <c r="AM55" s="18"/>
      <c r="AN55" s="18"/>
      <c r="AO55" s="18"/>
      <c r="AP55" s="18">
        <v>0</v>
      </c>
      <c r="AQ55" s="18">
        <v>0</v>
      </c>
    </row>
    <row r="56" spans="1:43" ht="300" x14ac:dyDescent="0.25">
      <c r="A56" s="153" t="s">
        <v>282</v>
      </c>
      <c r="B56" s="145">
        <v>18</v>
      </c>
      <c r="C56" s="87">
        <v>53</v>
      </c>
      <c r="D56" s="83" t="s">
        <v>425</v>
      </c>
      <c r="E56" s="84" t="s">
        <v>189</v>
      </c>
      <c r="F56" s="85" t="s">
        <v>32</v>
      </c>
      <c r="G56" s="85" t="s">
        <v>43</v>
      </c>
      <c r="H56" s="85" t="s">
        <v>50</v>
      </c>
      <c r="I56" s="86">
        <v>2.52</v>
      </c>
      <c r="J56" s="119">
        <v>60</v>
      </c>
      <c r="K56" s="41">
        <f t="shared" si="2"/>
        <v>48</v>
      </c>
      <c r="L56" s="42" t="str">
        <f t="shared" si="1"/>
        <v>OK</v>
      </c>
      <c r="M56" s="18"/>
      <c r="N56" s="18"/>
      <c r="O56" s="18"/>
      <c r="P56" s="18"/>
      <c r="Q56" s="18"/>
      <c r="R56" s="18"/>
      <c r="S56" s="18"/>
      <c r="T56" s="18"/>
      <c r="U56" s="18"/>
      <c r="V56" s="18"/>
      <c r="W56" s="18"/>
      <c r="X56" s="137"/>
      <c r="Y56" s="18"/>
      <c r="Z56" s="18"/>
      <c r="AA56" s="18"/>
      <c r="AB56" s="18"/>
      <c r="AC56" s="18"/>
      <c r="AD56" s="18"/>
      <c r="AE56" s="18"/>
      <c r="AF56" s="18"/>
      <c r="AG56" s="18"/>
      <c r="AH56" s="18"/>
      <c r="AI56" s="18"/>
      <c r="AJ56" s="18"/>
      <c r="AK56" s="18"/>
      <c r="AL56" s="18"/>
      <c r="AM56" s="18"/>
      <c r="AN56" s="18">
        <v>12</v>
      </c>
      <c r="AO56" s="18"/>
      <c r="AP56" s="18">
        <v>0</v>
      </c>
      <c r="AQ56" s="18">
        <v>0</v>
      </c>
    </row>
    <row r="57" spans="1:43" ht="315" x14ac:dyDescent="0.25">
      <c r="A57" s="153"/>
      <c r="B57" s="146"/>
      <c r="C57" s="87">
        <v>54</v>
      </c>
      <c r="D57" s="83" t="s">
        <v>341</v>
      </c>
      <c r="E57" s="84" t="s">
        <v>190</v>
      </c>
      <c r="F57" s="85" t="s">
        <v>32</v>
      </c>
      <c r="G57" s="85" t="s">
        <v>43</v>
      </c>
      <c r="H57" s="85" t="s">
        <v>50</v>
      </c>
      <c r="I57" s="86">
        <v>2.58</v>
      </c>
      <c r="J57" s="119">
        <v>360</v>
      </c>
      <c r="K57" s="41">
        <f t="shared" si="2"/>
        <v>324</v>
      </c>
      <c r="L57" s="42" t="str">
        <f t="shared" si="1"/>
        <v>OK</v>
      </c>
      <c r="M57" s="18"/>
      <c r="N57" s="18"/>
      <c r="O57" s="18"/>
      <c r="P57" s="18"/>
      <c r="Q57" s="18"/>
      <c r="R57" s="18"/>
      <c r="S57" s="18"/>
      <c r="T57" s="18"/>
      <c r="U57" s="18"/>
      <c r="V57" s="18"/>
      <c r="W57" s="18"/>
      <c r="X57" s="137"/>
      <c r="Y57" s="18"/>
      <c r="Z57" s="18"/>
      <c r="AA57" s="18"/>
      <c r="AB57" s="18"/>
      <c r="AC57" s="18"/>
      <c r="AD57" s="18"/>
      <c r="AE57" s="18"/>
      <c r="AF57" s="18"/>
      <c r="AG57" s="18"/>
      <c r="AH57" s="18"/>
      <c r="AI57" s="18"/>
      <c r="AJ57" s="18"/>
      <c r="AK57" s="18"/>
      <c r="AL57" s="18"/>
      <c r="AM57" s="18"/>
      <c r="AN57" s="18">
        <v>36</v>
      </c>
      <c r="AO57" s="18"/>
      <c r="AP57" s="18">
        <v>0</v>
      </c>
      <c r="AQ57" s="18">
        <v>0</v>
      </c>
    </row>
    <row r="58" spans="1:43" ht="255" x14ac:dyDescent="0.25">
      <c r="A58" s="153"/>
      <c r="B58" s="146"/>
      <c r="C58" s="87">
        <v>55</v>
      </c>
      <c r="D58" s="83" t="s">
        <v>342</v>
      </c>
      <c r="E58" s="84" t="s">
        <v>191</v>
      </c>
      <c r="F58" s="85" t="s">
        <v>30</v>
      </c>
      <c r="G58" s="85" t="s">
        <v>45</v>
      </c>
      <c r="H58" s="85" t="s">
        <v>95</v>
      </c>
      <c r="I58" s="86">
        <v>3.31</v>
      </c>
      <c r="J58" s="119">
        <v>48</v>
      </c>
      <c r="K58" s="41">
        <f t="shared" si="2"/>
        <v>48</v>
      </c>
      <c r="L58" s="42" t="str">
        <f t="shared" si="1"/>
        <v>OK</v>
      </c>
      <c r="M58" s="18"/>
      <c r="N58" s="18"/>
      <c r="O58" s="18"/>
      <c r="P58" s="18"/>
      <c r="Q58" s="18"/>
      <c r="R58" s="18"/>
      <c r="S58" s="18"/>
      <c r="T58" s="18"/>
      <c r="U58" s="18"/>
      <c r="V58" s="18"/>
      <c r="W58" s="18"/>
      <c r="X58" s="137"/>
      <c r="Y58" s="18"/>
      <c r="Z58" s="18"/>
      <c r="AA58" s="18"/>
      <c r="AB58" s="18"/>
      <c r="AC58" s="18"/>
      <c r="AD58" s="18"/>
      <c r="AE58" s="18"/>
      <c r="AF58" s="18"/>
      <c r="AG58" s="18"/>
      <c r="AH58" s="18"/>
      <c r="AI58" s="18"/>
      <c r="AJ58" s="18"/>
      <c r="AK58" s="18"/>
      <c r="AL58" s="18"/>
      <c r="AM58" s="18"/>
      <c r="AN58" s="18"/>
      <c r="AO58" s="18"/>
      <c r="AP58" s="18">
        <v>0</v>
      </c>
      <c r="AQ58" s="18">
        <v>0</v>
      </c>
    </row>
    <row r="59" spans="1:43" ht="105" x14ac:dyDescent="0.25">
      <c r="A59" s="153"/>
      <c r="B59" s="147"/>
      <c r="C59" s="87">
        <v>56</v>
      </c>
      <c r="D59" s="83" t="s">
        <v>343</v>
      </c>
      <c r="E59" s="84" t="s">
        <v>192</v>
      </c>
      <c r="F59" s="97" t="s">
        <v>60</v>
      </c>
      <c r="G59" s="97" t="s">
        <v>96</v>
      </c>
      <c r="H59" s="97" t="s">
        <v>50</v>
      </c>
      <c r="I59" s="86">
        <v>5.7</v>
      </c>
      <c r="J59" s="119">
        <v>150</v>
      </c>
      <c r="K59" s="41">
        <f t="shared" si="2"/>
        <v>18</v>
      </c>
      <c r="L59" s="42" t="str">
        <f t="shared" si="1"/>
        <v>OK</v>
      </c>
      <c r="M59" s="18"/>
      <c r="N59" s="18"/>
      <c r="O59" s="18"/>
      <c r="P59" s="18"/>
      <c r="Q59" s="18"/>
      <c r="R59" s="18"/>
      <c r="S59" s="18"/>
      <c r="T59" s="18"/>
      <c r="U59" s="18"/>
      <c r="V59" s="18">
        <v>60</v>
      </c>
      <c r="W59" s="18"/>
      <c r="X59" s="137"/>
      <c r="Y59" s="18"/>
      <c r="Z59" s="18"/>
      <c r="AA59" s="18"/>
      <c r="AB59" s="18">
        <v>48</v>
      </c>
      <c r="AC59" s="18"/>
      <c r="AD59" s="18"/>
      <c r="AE59" s="18"/>
      <c r="AF59" s="18"/>
      <c r="AG59" s="18"/>
      <c r="AH59" s="18"/>
      <c r="AI59" s="18"/>
      <c r="AJ59" s="18"/>
      <c r="AK59" s="18"/>
      <c r="AL59" s="18"/>
      <c r="AM59" s="18"/>
      <c r="AN59" s="18">
        <v>24</v>
      </c>
      <c r="AO59" s="18"/>
      <c r="AP59" s="18">
        <v>0</v>
      </c>
      <c r="AQ59" s="18">
        <v>0</v>
      </c>
    </row>
    <row r="60" spans="1:43" ht="45" x14ac:dyDescent="0.25">
      <c r="A60" s="152" t="s">
        <v>283</v>
      </c>
      <c r="B60" s="148">
        <v>19</v>
      </c>
      <c r="C60" s="88">
        <v>57</v>
      </c>
      <c r="D60" s="50" t="s">
        <v>344</v>
      </c>
      <c r="E60" s="90" t="s">
        <v>193</v>
      </c>
      <c r="F60" s="94" t="s">
        <v>60</v>
      </c>
      <c r="G60" s="94" t="s">
        <v>97</v>
      </c>
      <c r="H60" s="94" t="s">
        <v>50</v>
      </c>
      <c r="I60" s="91">
        <v>23</v>
      </c>
      <c r="J60" s="119">
        <v>30</v>
      </c>
      <c r="K60" s="41">
        <f t="shared" si="2"/>
        <v>30</v>
      </c>
      <c r="L60" s="42" t="str">
        <f t="shared" si="1"/>
        <v>OK</v>
      </c>
      <c r="M60" s="18"/>
      <c r="N60" s="18"/>
      <c r="O60" s="18"/>
      <c r="P60" s="18"/>
      <c r="Q60" s="18"/>
      <c r="R60" s="18"/>
      <c r="S60" s="18"/>
      <c r="T60" s="18"/>
      <c r="U60" s="18"/>
      <c r="V60" s="18"/>
      <c r="W60" s="18"/>
      <c r="X60" s="137"/>
      <c r="Y60" s="18"/>
      <c r="Z60" s="18"/>
      <c r="AA60" s="18"/>
      <c r="AB60" s="18"/>
      <c r="AC60" s="18"/>
      <c r="AD60" s="18"/>
      <c r="AE60" s="18"/>
      <c r="AF60" s="18"/>
      <c r="AG60" s="18"/>
      <c r="AH60" s="18"/>
      <c r="AI60" s="18"/>
      <c r="AJ60" s="18"/>
      <c r="AK60" s="18"/>
      <c r="AL60" s="18"/>
      <c r="AM60" s="18"/>
      <c r="AN60" s="18"/>
      <c r="AO60" s="18"/>
      <c r="AP60" s="18">
        <v>0</v>
      </c>
      <c r="AQ60" s="18">
        <v>0</v>
      </c>
    </row>
    <row r="61" spans="1:43" ht="30" x14ac:dyDescent="0.25">
      <c r="A61" s="152"/>
      <c r="B61" s="149"/>
      <c r="C61" s="92">
        <v>58</v>
      </c>
      <c r="D61" s="50" t="s">
        <v>345</v>
      </c>
      <c r="E61" s="90" t="s">
        <v>194</v>
      </c>
      <c r="F61" s="94" t="s">
        <v>60</v>
      </c>
      <c r="G61" s="94" t="s">
        <v>98</v>
      </c>
      <c r="H61" s="94" t="s">
        <v>50</v>
      </c>
      <c r="I61" s="91">
        <v>42.6</v>
      </c>
      <c r="J61" s="119"/>
      <c r="K61" s="41">
        <f t="shared" si="2"/>
        <v>0</v>
      </c>
      <c r="L61" s="42" t="str">
        <f t="shared" si="1"/>
        <v>OK</v>
      </c>
      <c r="M61" s="18"/>
      <c r="N61" s="18"/>
      <c r="O61" s="18"/>
      <c r="P61" s="18"/>
      <c r="Q61" s="18"/>
      <c r="R61" s="18"/>
      <c r="S61" s="18"/>
      <c r="T61" s="18"/>
      <c r="U61" s="18"/>
      <c r="V61" s="18"/>
      <c r="W61" s="18"/>
      <c r="X61" s="137"/>
      <c r="Y61" s="18"/>
      <c r="Z61" s="18"/>
      <c r="AA61" s="18"/>
      <c r="AB61" s="18"/>
      <c r="AC61" s="18"/>
      <c r="AD61" s="18"/>
      <c r="AE61" s="18"/>
      <c r="AF61" s="18"/>
      <c r="AG61" s="18"/>
      <c r="AH61" s="18"/>
      <c r="AI61" s="18"/>
      <c r="AJ61" s="18"/>
      <c r="AK61" s="18"/>
      <c r="AL61" s="18"/>
      <c r="AM61" s="18"/>
      <c r="AN61" s="18"/>
      <c r="AO61" s="18"/>
      <c r="AP61" s="18">
        <v>0</v>
      </c>
      <c r="AQ61" s="18">
        <v>0</v>
      </c>
    </row>
    <row r="62" spans="1:43" ht="45" x14ac:dyDescent="0.25">
      <c r="A62" s="152"/>
      <c r="B62" s="149"/>
      <c r="C62" s="92">
        <v>59</v>
      </c>
      <c r="D62" s="50" t="s">
        <v>346</v>
      </c>
      <c r="E62" s="90" t="s">
        <v>195</v>
      </c>
      <c r="F62" s="94" t="s">
        <v>60</v>
      </c>
      <c r="G62" s="94" t="s">
        <v>99</v>
      </c>
      <c r="H62" s="94" t="s">
        <v>50</v>
      </c>
      <c r="I62" s="91">
        <v>16.5</v>
      </c>
      <c r="J62" s="119"/>
      <c r="K62" s="41">
        <f t="shared" si="2"/>
        <v>0</v>
      </c>
      <c r="L62" s="42" t="str">
        <f t="shared" si="1"/>
        <v>OK</v>
      </c>
      <c r="M62" s="18"/>
      <c r="N62" s="18"/>
      <c r="O62" s="18"/>
      <c r="P62" s="18"/>
      <c r="Q62" s="18"/>
      <c r="R62" s="18"/>
      <c r="S62" s="18"/>
      <c r="T62" s="18"/>
      <c r="U62" s="18"/>
      <c r="V62" s="18"/>
      <c r="W62" s="18"/>
      <c r="X62" s="137"/>
      <c r="Y62" s="18"/>
      <c r="Z62" s="18"/>
      <c r="AA62" s="18"/>
      <c r="AB62" s="18"/>
      <c r="AC62" s="18"/>
      <c r="AD62" s="18"/>
      <c r="AE62" s="18"/>
      <c r="AF62" s="18"/>
      <c r="AG62" s="18"/>
      <c r="AH62" s="18"/>
      <c r="AI62" s="18"/>
      <c r="AJ62" s="18"/>
      <c r="AK62" s="18"/>
      <c r="AL62" s="18"/>
      <c r="AM62" s="18"/>
      <c r="AN62" s="18"/>
      <c r="AO62" s="18"/>
      <c r="AP62" s="18">
        <v>0</v>
      </c>
      <c r="AQ62" s="18">
        <v>0</v>
      </c>
    </row>
    <row r="63" spans="1:43" ht="30" x14ac:dyDescent="0.25">
      <c r="A63" s="152"/>
      <c r="B63" s="150"/>
      <c r="C63" s="88">
        <v>60</v>
      </c>
      <c r="D63" s="50" t="s">
        <v>347</v>
      </c>
      <c r="E63" s="90" t="s">
        <v>196</v>
      </c>
      <c r="F63" s="94" t="s">
        <v>60</v>
      </c>
      <c r="G63" s="94" t="s">
        <v>97</v>
      </c>
      <c r="H63" s="94" t="s">
        <v>50</v>
      </c>
      <c r="I63" s="91">
        <v>52.84</v>
      </c>
      <c r="J63" s="119"/>
      <c r="K63" s="41">
        <f t="shared" si="2"/>
        <v>0</v>
      </c>
      <c r="L63" s="42" t="str">
        <f t="shared" si="1"/>
        <v>OK</v>
      </c>
      <c r="M63" s="18"/>
      <c r="N63" s="18"/>
      <c r="O63" s="18"/>
      <c r="P63" s="18"/>
      <c r="Q63" s="18"/>
      <c r="R63" s="18"/>
      <c r="S63" s="18"/>
      <c r="T63" s="18"/>
      <c r="U63" s="18"/>
      <c r="V63" s="18"/>
      <c r="W63" s="18"/>
      <c r="X63" s="137"/>
      <c r="Y63" s="18"/>
      <c r="Z63" s="18"/>
      <c r="AA63" s="18"/>
      <c r="AB63" s="18"/>
      <c r="AC63" s="18"/>
      <c r="AD63" s="18"/>
      <c r="AE63" s="18"/>
      <c r="AF63" s="18"/>
      <c r="AG63" s="18"/>
      <c r="AH63" s="18"/>
      <c r="AI63" s="18"/>
      <c r="AJ63" s="18"/>
      <c r="AK63" s="18"/>
      <c r="AL63" s="18"/>
      <c r="AM63" s="18"/>
      <c r="AN63" s="18"/>
      <c r="AO63" s="18"/>
      <c r="AP63" s="18">
        <v>0</v>
      </c>
      <c r="AQ63" s="18">
        <v>0</v>
      </c>
    </row>
    <row r="64" spans="1:43" ht="30" x14ac:dyDescent="0.25">
      <c r="A64" s="153" t="s">
        <v>283</v>
      </c>
      <c r="B64" s="145">
        <v>20</v>
      </c>
      <c r="C64" s="87">
        <v>61</v>
      </c>
      <c r="D64" s="98" t="s">
        <v>348</v>
      </c>
      <c r="E64" s="84" t="s">
        <v>197</v>
      </c>
      <c r="F64" s="97" t="s">
        <v>60</v>
      </c>
      <c r="G64" s="97" t="s">
        <v>98</v>
      </c>
      <c r="H64" s="97" t="s">
        <v>50</v>
      </c>
      <c r="I64" s="86">
        <v>110</v>
      </c>
      <c r="J64" s="119"/>
      <c r="K64" s="41">
        <f t="shared" si="2"/>
        <v>0</v>
      </c>
      <c r="L64" s="42" t="str">
        <f t="shared" si="1"/>
        <v>OK</v>
      </c>
      <c r="M64" s="18"/>
      <c r="N64" s="18"/>
      <c r="O64" s="18"/>
      <c r="P64" s="18"/>
      <c r="Q64" s="18"/>
      <c r="R64" s="18"/>
      <c r="S64" s="18"/>
      <c r="T64" s="18"/>
      <c r="U64" s="18"/>
      <c r="V64" s="18"/>
      <c r="W64" s="18"/>
      <c r="X64" s="137"/>
      <c r="Y64" s="18"/>
      <c r="Z64" s="18"/>
      <c r="AA64" s="18"/>
      <c r="AB64" s="18"/>
      <c r="AC64" s="18"/>
      <c r="AD64" s="18"/>
      <c r="AE64" s="18"/>
      <c r="AF64" s="18"/>
      <c r="AG64" s="18"/>
      <c r="AH64" s="18"/>
      <c r="AI64" s="18"/>
      <c r="AJ64" s="18"/>
      <c r="AK64" s="18"/>
      <c r="AL64" s="18"/>
      <c r="AM64" s="18"/>
      <c r="AN64" s="18"/>
      <c r="AO64" s="18"/>
      <c r="AP64" s="18">
        <v>0</v>
      </c>
      <c r="AQ64" s="18">
        <v>0</v>
      </c>
    </row>
    <row r="65" spans="1:43" ht="60" x14ac:dyDescent="0.25">
      <c r="A65" s="153"/>
      <c r="B65" s="146"/>
      <c r="C65" s="87">
        <v>62</v>
      </c>
      <c r="D65" s="98" t="s">
        <v>349</v>
      </c>
      <c r="E65" s="84" t="s">
        <v>198</v>
      </c>
      <c r="F65" s="97" t="s">
        <v>60</v>
      </c>
      <c r="G65" s="97" t="s">
        <v>87</v>
      </c>
      <c r="H65" s="97" t="s">
        <v>50</v>
      </c>
      <c r="I65" s="86">
        <v>50</v>
      </c>
      <c r="J65" s="119"/>
      <c r="K65" s="41">
        <f t="shared" si="2"/>
        <v>0</v>
      </c>
      <c r="L65" s="42" t="str">
        <f t="shared" si="1"/>
        <v>OK</v>
      </c>
      <c r="M65" s="18"/>
      <c r="N65" s="18"/>
      <c r="O65" s="18"/>
      <c r="P65" s="18"/>
      <c r="Q65" s="18"/>
      <c r="R65" s="18"/>
      <c r="S65" s="18"/>
      <c r="T65" s="18"/>
      <c r="U65" s="18"/>
      <c r="V65" s="18"/>
      <c r="W65" s="18"/>
      <c r="X65" s="137"/>
      <c r="Y65" s="18"/>
      <c r="Z65" s="18"/>
      <c r="AA65" s="18"/>
      <c r="AB65" s="18"/>
      <c r="AC65" s="18"/>
      <c r="AD65" s="18"/>
      <c r="AE65" s="18"/>
      <c r="AF65" s="18"/>
      <c r="AG65" s="18"/>
      <c r="AH65" s="18"/>
      <c r="AI65" s="18"/>
      <c r="AJ65" s="18"/>
      <c r="AK65" s="18"/>
      <c r="AL65" s="18"/>
      <c r="AM65" s="18"/>
      <c r="AN65" s="18"/>
      <c r="AO65" s="18"/>
      <c r="AP65" s="18">
        <v>0</v>
      </c>
      <c r="AQ65" s="18">
        <v>0</v>
      </c>
    </row>
    <row r="66" spans="1:43" ht="60" x14ac:dyDescent="0.25">
      <c r="A66" s="153"/>
      <c r="B66" s="146"/>
      <c r="C66" s="82">
        <v>63</v>
      </c>
      <c r="D66" s="98" t="s">
        <v>350</v>
      </c>
      <c r="E66" s="84" t="s">
        <v>199</v>
      </c>
      <c r="F66" s="97" t="s">
        <v>60</v>
      </c>
      <c r="G66" s="97" t="s">
        <v>100</v>
      </c>
      <c r="H66" s="97" t="s">
        <v>50</v>
      </c>
      <c r="I66" s="86">
        <v>59.65</v>
      </c>
      <c r="J66" s="119"/>
      <c r="K66" s="41">
        <f t="shared" si="2"/>
        <v>0</v>
      </c>
      <c r="L66" s="42" t="str">
        <f t="shared" si="1"/>
        <v>OK</v>
      </c>
      <c r="M66" s="18"/>
      <c r="N66" s="18"/>
      <c r="O66" s="18"/>
      <c r="P66" s="18"/>
      <c r="Q66" s="18"/>
      <c r="R66" s="18"/>
      <c r="S66" s="18"/>
      <c r="T66" s="18"/>
      <c r="U66" s="18"/>
      <c r="V66" s="18"/>
      <c r="W66" s="18"/>
      <c r="X66" s="137"/>
      <c r="Y66" s="18"/>
      <c r="Z66" s="18"/>
      <c r="AA66" s="18"/>
      <c r="AB66" s="18"/>
      <c r="AC66" s="18"/>
      <c r="AD66" s="18"/>
      <c r="AE66" s="18"/>
      <c r="AF66" s="18"/>
      <c r="AG66" s="18"/>
      <c r="AH66" s="18"/>
      <c r="AI66" s="18"/>
      <c r="AJ66" s="18"/>
      <c r="AK66" s="18"/>
      <c r="AL66" s="18"/>
      <c r="AM66" s="18"/>
      <c r="AN66" s="18"/>
      <c r="AO66" s="18"/>
      <c r="AP66" s="18">
        <v>0</v>
      </c>
      <c r="AQ66" s="18">
        <v>0</v>
      </c>
    </row>
    <row r="67" spans="1:43" ht="45" x14ac:dyDescent="0.25">
      <c r="A67" s="153"/>
      <c r="B67" s="147"/>
      <c r="C67" s="87">
        <v>64</v>
      </c>
      <c r="D67" s="98" t="s">
        <v>351</v>
      </c>
      <c r="E67" s="84" t="s">
        <v>200</v>
      </c>
      <c r="F67" s="97" t="s">
        <v>60</v>
      </c>
      <c r="G67" s="97" t="s">
        <v>97</v>
      </c>
      <c r="H67" s="97" t="s">
        <v>50</v>
      </c>
      <c r="I67" s="86">
        <v>15</v>
      </c>
      <c r="J67" s="119">
        <v>50</v>
      </c>
      <c r="K67" s="41">
        <f t="shared" si="2"/>
        <v>50</v>
      </c>
      <c r="L67" s="42" t="str">
        <f t="shared" si="1"/>
        <v>OK</v>
      </c>
      <c r="M67" s="18"/>
      <c r="N67" s="18"/>
      <c r="O67" s="18"/>
      <c r="P67" s="18"/>
      <c r="Q67" s="18"/>
      <c r="R67" s="18"/>
      <c r="S67" s="18"/>
      <c r="T67" s="18"/>
      <c r="U67" s="18"/>
      <c r="V67" s="18"/>
      <c r="W67" s="18"/>
      <c r="X67" s="137"/>
      <c r="Y67" s="18"/>
      <c r="Z67" s="18"/>
      <c r="AA67" s="18"/>
      <c r="AB67" s="18"/>
      <c r="AC67" s="18"/>
      <c r="AD67" s="18"/>
      <c r="AE67" s="18"/>
      <c r="AF67" s="18"/>
      <c r="AG67" s="18"/>
      <c r="AH67" s="18"/>
      <c r="AI67" s="18"/>
      <c r="AJ67" s="18"/>
      <c r="AK67" s="18"/>
      <c r="AL67" s="18"/>
      <c r="AM67" s="18"/>
      <c r="AN67" s="18"/>
      <c r="AO67" s="18"/>
      <c r="AP67" s="18">
        <v>0</v>
      </c>
      <c r="AQ67" s="18">
        <v>0</v>
      </c>
    </row>
    <row r="68" spans="1:43" ht="105" x14ac:dyDescent="0.25">
      <c r="A68" s="152" t="s">
        <v>282</v>
      </c>
      <c r="B68" s="148">
        <v>21</v>
      </c>
      <c r="C68" s="88">
        <v>65</v>
      </c>
      <c r="D68" s="89" t="s">
        <v>352</v>
      </c>
      <c r="E68" s="90" t="s">
        <v>201</v>
      </c>
      <c r="F68" s="20" t="s">
        <v>41</v>
      </c>
      <c r="G68" s="20" t="s">
        <v>101</v>
      </c>
      <c r="H68" s="20" t="s">
        <v>50</v>
      </c>
      <c r="I68" s="91">
        <v>2.34</v>
      </c>
      <c r="J68" s="119">
        <v>20</v>
      </c>
      <c r="K68" s="41">
        <f t="shared" ref="K68:K99" si="3">J68-(SUM(M68:AQ68))</f>
        <v>20</v>
      </c>
      <c r="L68" s="42" t="str">
        <f t="shared" si="1"/>
        <v>OK</v>
      </c>
      <c r="M68" s="18"/>
      <c r="N68" s="18"/>
      <c r="O68" s="18"/>
      <c r="P68" s="18"/>
      <c r="Q68" s="18"/>
      <c r="R68" s="18"/>
      <c r="S68" s="18"/>
      <c r="T68" s="18"/>
      <c r="U68" s="18"/>
      <c r="V68" s="18"/>
      <c r="W68" s="18"/>
      <c r="X68" s="137"/>
      <c r="Y68" s="18"/>
      <c r="Z68" s="18"/>
      <c r="AA68" s="18"/>
      <c r="AB68" s="18"/>
      <c r="AC68" s="18"/>
      <c r="AD68" s="18"/>
      <c r="AE68" s="18"/>
      <c r="AF68" s="18"/>
      <c r="AG68" s="18"/>
      <c r="AH68" s="18"/>
      <c r="AI68" s="18"/>
      <c r="AJ68" s="18"/>
      <c r="AK68" s="18"/>
      <c r="AL68" s="18"/>
      <c r="AM68" s="18"/>
      <c r="AN68" s="18"/>
      <c r="AO68" s="18"/>
      <c r="AP68" s="18">
        <v>0</v>
      </c>
      <c r="AQ68" s="18">
        <v>0</v>
      </c>
    </row>
    <row r="69" spans="1:43" ht="105" x14ac:dyDescent="0.25">
      <c r="A69" s="152"/>
      <c r="B69" s="149"/>
      <c r="C69" s="92">
        <v>66</v>
      </c>
      <c r="D69" s="89" t="s">
        <v>353</v>
      </c>
      <c r="E69" s="90" t="s">
        <v>202</v>
      </c>
      <c r="F69" s="20" t="s">
        <v>41</v>
      </c>
      <c r="G69" s="20" t="s">
        <v>101</v>
      </c>
      <c r="H69" s="20" t="s">
        <v>50</v>
      </c>
      <c r="I69" s="91">
        <v>2.33</v>
      </c>
      <c r="J69" s="119">
        <v>20</v>
      </c>
      <c r="K69" s="41">
        <f t="shared" si="3"/>
        <v>20</v>
      </c>
      <c r="L69" s="42" t="str">
        <f t="shared" ref="L69:L136" si="4">IF(K69&lt;0,"ATENÇÃO","OK")</f>
        <v>OK</v>
      </c>
      <c r="M69" s="18"/>
      <c r="N69" s="18"/>
      <c r="O69" s="18"/>
      <c r="P69" s="18"/>
      <c r="Q69" s="18"/>
      <c r="R69" s="18"/>
      <c r="S69" s="18"/>
      <c r="T69" s="18"/>
      <c r="U69" s="18"/>
      <c r="V69" s="18"/>
      <c r="W69" s="18"/>
      <c r="X69" s="137"/>
      <c r="Y69" s="18"/>
      <c r="Z69" s="18"/>
      <c r="AA69" s="18"/>
      <c r="AB69" s="18"/>
      <c r="AC69" s="18"/>
      <c r="AD69" s="18"/>
      <c r="AE69" s="18"/>
      <c r="AF69" s="18"/>
      <c r="AG69" s="18"/>
      <c r="AH69" s="18"/>
      <c r="AI69" s="18"/>
      <c r="AJ69" s="18"/>
      <c r="AK69" s="18"/>
      <c r="AL69" s="18"/>
      <c r="AM69" s="18"/>
      <c r="AN69" s="18"/>
      <c r="AO69" s="18"/>
      <c r="AP69" s="18">
        <v>0</v>
      </c>
      <c r="AQ69" s="18">
        <v>0</v>
      </c>
    </row>
    <row r="70" spans="1:43" ht="105" x14ac:dyDescent="0.25">
      <c r="A70" s="152"/>
      <c r="B70" s="149"/>
      <c r="C70" s="92">
        <v>67</v>
      </c>
      <c r="D70" s="89" t="s">
        <v>354</v>
      </c>
      <c r="E70" s="90" t="s">
        <v>203</v>
      </c>
      <c r="F70" s="20" t="s">
        <v>41</v>
      </c>
      <c r="G70" s="20" t="s">
        <v>101</v>
      </c>
      <c r="H70" s="20" t="s">
        <v>50</v>
      </c>
      <c r="I70" s="91">
        <v>2.34</v>
      </c>
      <c r="J70" s="119">
        <v>20</v>
      </c>
      <c r="K70" s="41">
        <f t="shared" si="3"/>
        <v>20</v>
      </c>
      <c r="L70" s="42" t="str">
        <f t="shared" si="4"/>
        <v>OK</v>
      </c>
      <c r="M70" s="18"/>
      <c r="N70" s="18"/>
      <c r="O70" s="18"/>
      <c r="P70" s="18"/>
      <c r="Q70" s="18"/>
      <c r="R70" s="18"/>
      <c r="S70" s="18"/>
      <c r="T70" s="18"/>
      <c r="U70" s="18"/>
      <c r="V70" s="18"/>
      <c r="W70" s="18"/>
      <c r="X70" s="137"/>
      <c r="Y70" s="18"/>
      <c r="Z70" s="18"/>
      <c r="AA70" s="18"/>
      <c r="AB70" s="18"/>
      <c r="AC70" s="18"/>
      <c r="AD70" s="18"/>
      <c r="AE70" s="18"/>
      <c r="AF70" s="18"/>
      <c r="AG70" s="18"/>
      <c r="AH70" s="18"/>
      <c r="AI70" s="18"/>
      <c r="AJ70" s="18"/>
      <c r="AK70" s="18"/>
      <c r="AL70" s="18"/>
      <c r="AM70" s="18"/>
      <c r="AN70" s="18"/>
      <c r="AO70" s="18"/>
      <c r="AP70" s="18">
        <v>0</v>
      </c>
      <c r="AQ70" s="18">
        <v>0</v>
      </c>
    </row>
    <row r="71" spans="1:43" ht="45" x14ac:dyDescent="0.25">
      <c r="A71" s="152"/>
      <c r="B71" s="149"/>
      <c r="C71" s="88">
        <v>68</v>
      </c>
      <c r="D71" s="50" t="s">
        <v>355</v>
      </c>
      <c r="E71" s="90" t="s">
        <v>204</v>
      </c>
      <c r="F71" s="94" t="s">
        <v>58</v>
      </c>
      <c r="G71" s="94" t="s">
        <v>102</v>
      </c>
      <c r="H71" s="94" t="s">
        <v>103</v>
      </c>
      <c r="I71" s="91">
        <v>20.350000000000001</v>
      </c>
      <c r="J71" s="119">
        <v>1</v>
      </c>
      <c r="K71" s="41">
        <f t="shared" si="3"/>
        <v>1</v>
      </c>
      <c r="L71" s="42" t="str">
        <f t="shared" si="4"/>
        <v>OK</v>
      </c>
      <c r="M71" s="18"/>
      <c r="N71" s="18"/>
      <c r="O71" s="18"/>
      <c r="P71" s="18"/>
      <c r="Q71" s="18"/>
      <c r="R71" s="18"/>
      <c r="S71" s="18"/>
      <c r="T71" s="18"/>
      <c r="U71" s="18"/>
      <c r="V71" s="18"/>
      <c r="W71" s="18"/>
      <c r="X71" s="137"/>
      <c r="Y71" s="18"/>
      <c r="Z71" s="18"/>
      <c r="AA71" s="18"/>
      <c r="AB71" s="18"/>
      <c r="AC71" s="18"/>
      <c r="AD71" s="18"/>
      <c r="AE71" s="18"/>
      <c r="AF71" s="18"/>
      <c r="AG71" s="18"/>
      <c r="AH71" s="18"/>
      <c r="AI71" s="18"/>
      <c r="AJ71" s="18"/>
      <c r="AK71" s="18"/>
      <c r="AL71" s="18"/>
      <c r="AM71" s="18"/>
      <c r="AN71" s="18"/>
      <c r="AO71" s="18"/>
      <c r="AP71" s="18">
        <v>0</v>
      </c>
      <c r="AQ71" s="18">
        <v>0</v>
      </c>
    </row>
    <row r="72" spans="1:43" ht="45" x14ac:dyDescent="0.25">
      <c r="A72" s="152"/>
      <c r="B72" s="149"/>
      <c r="C72" s="92">
        <v>69</v>
      </c>
      <c r="D72" s="50" t="s">
        <v>356</v>
      </c>
      <c r="E72" s="90" t="s">
        <v>205</v>
      </c>
      <c r="F72" s="94" t="s">
        <v>58</v>
      </c>
      <c r="G72" s="94" t="s">
        <v>102</v>
      </c>
      <c r="H72" s="94" t="s">
        <v>103</v>
      </c>
      <c r="I72" s="91">
        <v>20.350000000000001</v>
      </c>
      <c r="J72" s="119">
        <v>1</v>
      </c>
      <c r="K72" s="41">
        <f t="shared" si="3"/>
        <v>1</v>
      </c>
      <c r="L72" s="42" t="str">
        <f t="shared" si="4"/>
        <v>OK</v>
      </c>
      <c r="M72" s="18"/>
      <c r="N72" s="18"/>
      <c r="O72" s="18"/>
      <c r="P72" s="18"/>
      <c r="Q72" s="18"/>
      <c r="R72" s="18"/>
      <c r="S72" s="18"/>
      <c r="T72" s="18"/>
      <c r="U72" s="18"/>
      <c r="V72" s="18"/>
      <c r="W72" s="18"/>
      <c r="X72" s="137"/>
      <c r="Y72" s="18"/>
      <c r="Z72" s="18"/>
      <c r="AA72" s="18"/>
      <c r="AB72" s="18"/>
      <c r="AC72" s="18"/>
      <c r="AD72" s="18"/>
      <c r="AE72" s="18"/>
      <c r="AF72" s="18"/>
      <c r="AG72" s="18"/>
      <c r="AH72" s="18"/>
      <c r="AI72" s="18"/>
      <c r="AJ72" s="18"/>
      <c r="AK72" s="18"/>
      <c r="AL72" s="18"/>
      <c r="AM72" s="18"/>
      <c r="AN72" s="18"/>
      <c r="AO72" s="18"/>
      <c r="AP72" s="18">
        <v>0</v>
      </c>
      <c r="AQ72" s="18">
        <v>0</v>
      </c>
    </row>
    <row r="73" spans="1:43" ht="45" x14ac:dyDescent="0.25">
      <c r="A73" s="152"/>
      <c r="B73" s="149"/>
      <c r="C73" s="92">
        <v>70</v>
      </c>
      <c r="D73" s="50" t="s">
        <v>357</v>
      </c>
      <c r="E73" s="90" t="s">
        <v>206</v>
      </c>
      <c r="F73" s="94" t="s">
        <v>65</v>
      </c>
      <c r="G73" s="94" t="s">
        <v>102</v>
      </c>
      <c r="H73" s="94" t="s">
        <v>103</v>
      </c>
      <c r="I73" s="91">
        <v>20.350000000000001</v>
      </c>
      <c r="J73" s="119">
        <v>1</v>
      </c>
      <c r="K73" s="41">
        <f t="shared" si="3"/>
        <v>1</v>
      </c>
      <c r="L73" s="42" t="str">
        <f t="shared" si="4"/>
        <v>OK</v>
      </c>
      <c r="M73" s="18"/>
      <c r="N73" s="18"/>
      <c r="O73" s="18"/>
      <c r="P73" s="18"/>
      <c r="Q73" s="18"/>
      <c r="R73" s="18"/>
      <c r="S73" s="18"/>
      <c r="T73" s="18"/>
      <c r="U73" s="18"/>
      <c r="V73" s="18"/>
      <c r="W73" s="18"/>
      <c r="X73" s="137"/>
      <c r="Y73" s="18"/>
      <c r="Z73" s="18"/>
      <c r="AA73" s="18"/>
      <c r="AB73" s="18"/>
      <c r="AC73" s="18"/>
      <c r="AD73" s="18"/>
      <c r="AE73" s="18"/>
      <c r="AF73" s="18"/>
      <c r="AG73" s="18"/>
      <c r="AH73" s="18"/>
      <c r="AI73" s="18"/>
      <c r="AJ73" s="18"/>
      <c r="AK73" s="18"/>
      <c r="AL73" s="18"/>
      <c r="AM73" s="18"/>
      <c r="AN73" s="18"/>
      <c r="AO73" s="18"/>
      <c r="AP73" s="18">
        <v>0</v>
      </c>
      <c r="AQ73" s="18">
        <v>0</v>
      </c>
    </row>
    <row r="74" spans="1:43" ht="30" x14ac:dyDescent="0.25">
      <c r="A74" s="152"/>
      <c r="B74" s="150"/>
      <c r="C74" s="88">
        <v>71</v>
      </c>
      <c r="D74" s="50" t="s">
        <v>358</v>
      </c>
      <c r="E74" s="90" t="s">
        <v>207</v>
      </c>
      <c r="F74" s="94" t="s">
        <v>60</v>
      </c>
      <c r="G74" s="94" t="s">
        <v>102</v>
      </c>
      <c r="H74" s="94" t="s">
        <v>104</v>
      </c>
      <c r="I74" s="91">
        <v>0.31</v>
      </c>
      <c r="J74" s="119">
        <v>50</v>
      </c>
      <c r="K74" s="41">
        <f t="shared" si="3"/>
        <v>50</v>
      </c>
      <c r="L74" s="42" t="str">
        <f t="shared" si="4"/>
        <v>OK</v>
      </c>
      <c r="M74" s="18"/>
      <c r="N74" s="18"/>
      <c r="O74" s="18"/>
      <c r="P74" s="18"/>
      <c r="Q74" s="18"/>
      <c r="R74" s="18"/>
      <c r="S74" s="18"/>
      <c r="T74" s="18"/>
      <c r="U74" s="18"/>
      <c r="V74" s="18"/>
      <c r="W74" s="18"/>
      <c r="X74" s="137"/>
      <c r="Y74" s="18"/>
      <c r="Z74" s="18"/>
      <c r="AA74" s="18"/>
      <c r="AB74" s="18"/>
      <c r="AC74" s="18"/>
      <c r="AD74" s="18"/>
      <c r="AE74" s="18"/>
      <c r="AF74" s="18"/>
      <c r="AG74" s="18"/>
      <c r="AH74" s="18"/>
      <c r="AI74" s="18"/>
      <c r="AJ74" s="18"/>
      <c r="AK74" s="18"/>
      <c r="AL74" s="18"/>
      <c r="AM74" s="18"/>
      <c r="AN74" s="18"/>
      <c r="AO74" s="18"/>
      <c r="AP74" s="18">
        <v>0</v>
      </c>
      <c r="AQ74" s="18">
        <v>0</v>
      </c>
    </row>
    <row r="75" spans="1:43" ht="45" x14ac:dyDescent="0.25">
      <c r="A75" s="153" t="s">
        <v>283</v>
      </c>
      <c r="B75" s="145">
        <v>22</v>
      </c>
      <c r="C75" s="87">
        <v>72</v>
      </c>
      <c r="D75" s="100" t="s">
        <v>359</v>
      </c>
      <c r="E75" s="84" t="s">
        <v>208</v>
      </c>
      <c r="F75" s="85" t="s">
        <v>30</v>
      </c>
      <c r="G75" s="85" t="s">
        <v>87</v>
      </c>
      <c r="H75" s="85" t="s">
        <v>50</v>
      </c>
      <c r="I75" s="86">
        <v>250</v>
      </c>
      <c r="J75" s="119"/>
      <c r="K75" s="41">
        <f t="shared" si="3"/>
        <v>0</v>
      </c>
      <c r="L75" s="42" t="str">
        <f t="shared" si="4"/>
        <v>OK</v>
      </c>
      <c r="M75" s="18"/>
      <c r="N75" s="18"/>
      <c r="O75" s="18"/>
      <c r="P75" s="18"/>
      <c r="Q75" s="18"/>
      <c r="R75" s="18"/>
      <c r="S75" s="18"/>
      <c r="T75" s="18"/>
      <c r="U75" s="18"/>
      <c r="V75" s="18"/>
      <c r="W75" s="18"/>
      <c r="X75" s="137"/>
      <c r="Y75" s="18"/>
      <c r="Z75" s="18"/>
      <c r="AA75" s="18"/>
      <c r="AB75" s="18"/>
      <c r="AC75" s="18"/>
      <c r="AD75" s="18"/>
      <c r="AE75" s="18"/>
      <c r="AF75" s="18"/>
      <c r="AG75" s="18"/>
      <c r="AH75" s="18"/>
      <c r="AI75" s="18"/>
      <c r="AJ75" s="18"/>
      <c r="AK75" s="18"/>
      <c r="AL75" s="18"/>
      <c r="AM75" s="18"/>
      <c r="AN75" s="18"/>
      <c r="AO75" s="18"/>
      <c r="AP75" s="18">
        <v>0</v>
      </c>
      <c r="AQ75" s="18">
        <v>0</v>
      </c>
    </row>
    <row r="76" spans="1:43" ht="75" x14ac:dyDescent="0.25">
      <c r="A76" s="153"/>
      <c r="B76" s="146"/>
      <c r="C76" s="87">
        <v>73</v>
      </c>
      <c r="D76" s="98" t="s">
        <v>360</v>
      </c>
      <c r="E76" s="84" t="s">
        <v>209</v>
      </c>
      <c r="F76" s="97" t="s">
        <v>60</v>
      </c>
      <c r="G76" s="85" t="s">
        <v>87</v>
      </c>
      <c r="H76" s="97" t="s">
        <v>50</v>
      </c>
      <c r="I76" s="86">
        <v>30</v>
      </c>
      <c r="J76" s="119">
        <v>10</v>
      </c>
      <c r="K76" s="41">
        <f t="shared" si="3"/>
        <v>0</v>
      </c>
      <c r="L76" s="42" t="str">
        <f t="shared" si="4"/>
        <v>OK</v>
      </c>
      <c r="M76" s="18"/>
      <c r="N76" s="18"/>
      <c r="O76" s="18">
        <v>10</v>
      </c>
      <c r="P76" s="18"/>
      <c r="Q76" s="18"/>
      <c r="R76" s="18"/>
      <c r="S76" s="18"/>
      <c r="T76" s="18"/>
      <c r="U76" s="18"/>
      <c r="V76" s="18"/>
      <c r="W76" s="18"/>
      <c r="X76" s="137"/>
      <c r="Y76" s="18"/>
      <c r="Z76" s="18"/>
      <c r="AA76" s="18"/>
      <c r="AB76" s="18"/>
      <c r="AC76" s="18"/>
      <c r="AD76" s="18"/>
      <c r="AE76" s="18"/>
      <c r="AF76" s="18"/>
      <c r="AG76" s="18"/>
      <c r="AH76" s="18"/>
      <c r="AI76" s="18"/>
      <c r="AJ76" s="18"/>
      <c r="AK76" s="18"/>
      <c r="AL76" s="18"/>
      <c r="AM76" s="18"/>
      <c r="AN76" s="18"/>
      <c r="AO76" s="18"/>
      <c r="AP76" s="18">
        <v>0</v>
      </c>
      <c r="AQ76" s="18">
        <v>0</v>
      </c>
    </row>
    <row r="77" spans="1:43" ht="30" x14ac:dyDescent="0.25">
      <c r="A77" s="153"/>
      <c r="B77" s="146"/>
      <c r="C77" s="82">
        <v>74</v>
      </c>
      <c r="D77" s="98" t="s">
        <v>361</v>
      </c>
      <c r="E77" s="84" t="s">
        <v>210</v>
      </c>
      <c r="F77" s="97" t="s">
        <v>60</v>
      </c>
      <c r="G77" s="85" t="s">
        <v>87</v>
      </c>
      <c r="H77" s="97" t="s">
        <v>50</v>
      </c>
      <c r="I77" s="86">
        <v>15</v>
      </c>
      <c r="J77" s="119">
        <v>50</v>
      </c>
      <c r="K77" s="41">
        <f t="shared" si="3"/>
        <v>30</v>
      </c>
      <c r="L77" s="42" t="str">
        <f t="shared" si="4"/>
        <v>OK</v>
      </c>
      <c r="M77" s="18"/>
      <c r="N77" s="18"/>
      <c r="O77" s="18">
        <v>20</v>
      </c>
      <c r="P77" s="18"/>
      <c r="Q77" s="18"/>
      <c r="R77" s="18"/>
      <c r="S77" s="18"/>
      <c r="T77" s="18"/>
      <c r="U77" s="18"/>
      <c r="V77" s="18"/>
      <c r="W77" s="18"/>
      <c r="X77" s="137"/>
      <c r="Y77" s="18"/>
      <c r="Z77" s="18"/>
      <c r="AA77" s="18"/>
      <c r="AB77" s="18"/>
      <c r="AC77" s="18"/>
      <c r="AD77" s="18"/>
      <c r="AE77" s="18"/>
      <c r="AF77" s="18"/>
      <c r="AG77" s="18"/>
      <c r="AH77" s="18"/>
      <c r="AI77" s="18"/>
      <c r="AJ77" s="18"/>
      <c r="AK77" s="18"/>
      <c r="AL77" s="18"/>
      <c r="AM77" s="18"/>
      <c r="AN77" s="18"/>
      <c r="AO77" s="18"/>
      <c r="AP77" s="18">
        <v>0</v>
      </c>
      <c r="AQ77" s="18">
        <v>0</v>
      </c>
    </row>
    <row r="78" spans="1:43" x14ac:dyDescent="0.25">
      <c r="A78" s="153"/>
      <c r="B78" s="146"/>
      <c r="C78" s="87">
        <v>75</v>
      </c>
      <c r="D78" s="98" t="s">
        <v>362</v>
      </c>
      <c r="E78" s="84" t="s">
        <v>211</v>
      </c>
      <c r="F78" s="97" t="s">
        <v>60</v>
      </c>
      <c r="G78" s="85" t="s">
        <v>87</v>
      </c>
      <c r="H78" s="97" t="s">
        <v>50</v>
      </c>
      <c r="I78" s="86">
        <v>10</v>
      </c>
      <c r="J78" s="119">
        <v>50</v>
      </c>
      <c r="K78" s="41">
        <f t="shared" si="3"/>
        <v>40</v>
      </c>
      <c r="L78" s="42" t="str">
        <f t="shared" si="4"/>
        <v>OK</v>
      </c>
      <c r="M78" s="18"/>
      <c r="N78" s="18"/>
      <c r="O78" s="18">
        <v>10</v>
      </c>
      <c r="P78" s="18"/>
      <c r="Q78" s="18"/>
      <c r="R78" s="18"/>
      <c r="S78" s="18"/>
      <c r="T78" s="18"/>
      <c r="U78" s="18"/>
      <c r="V78" s="18"/>
      <c r="W78" s="18"/>
      <c r="X78" s="137"/>
      <c r="Y78" s="18"/>
      <c r="Z78" s="18"/>
      <c r="AA78" s="18"/>
      <c r="AB78" s="18"/>
      <c r="AC78" s="18"/>
      <c r="AD78" s="18"/>
      <c r="AE78" s="18"/>
      <c r="AF78" s="18"/>
      <c r="AG78" s="18"/>
      <c r="AH78" s="18"/>
      <c r="AI78" s="18"/>
      <c r="AJ78" s="18"/>
      <c r="AK78" s="18"/>
      <c r="AL78" s="18"/>
      <c r="AM78" s="18"/>
      <c r="AN78" s="18"/>
      <c r="AO78" s="18"/>
      <c r="AP78" s="18">
        <v>0</v>
      </c>
      <c r="AQ78" s="18">
        <v>0</v>
      </c>
    </row>
    <row r="79" spans="1:43" ht="60" x14ac:dyDescent="0.25">
      <c r="A79" s="153"/>
      <c r="B79" s="146"/>
      <c r="C79" s="87">
        <v>76</v>
      </c>
      <c r="D79" s="98" t="s">
        <v>363</v>
      </c>
      <c r="E79" s="84" t="s">
        <v>212</v>
      </c>
      <c r="F79" s="97" t="s">
        <v>60</v>
      </c>
      <c r="G79" s="85" t="s">
        <v>87</v>
      </c>
      <c r="H79" s="97" t="s">
        <v>50</v>
      </c>
      <c r="I79" s="86">
        <v>50</v>
      </c>
      <c r="J79" s="119">
        <v>10</v>
      </c>
      <c r="K79" s="41">
        <f t="shared" si="3"/>
        <v>5</v>
      </c>
      <c r="L79" s="42" t="str">
        <f t="shared" si="4"/>
        <v>OK</v>
      </c>
      <c r="M79" s="18"/>
      <c r="N79" s="18"/>
      <c r="O79" s="18">
        <v>5</v>
      </c>
      <c r="P79" s="18"/>
      <c r="Q79" s="18"/>
      <c r="R79" s="18"/>
      <c r="S79" s="18"/>
      <c r="T79" s="18"/>
      <c r="U79" s="18"/>
      <c r="V79" s="18"/>
      <c r="W79" s="18"/>
      <c r="X79" s="137"/>
      <c r="Y79" s="18"/>
      <c r="Z79" s="18"/>
      <c r="AA79" s="18"/>
      <c r="AB79" s="18"/>
      <c r="AC79" s="18"/>
      <c r="AD79" s="18"/>
      <c r="AE79" s="18"/>
      <c r="AF79" s="18"/>
      <c r="AG79" s="18"/>
      <c r="AH79" s="18"/>
      <c r="AI79" s="18"/>
      <c r="AJ79" s="18"/>
      <c r="AK79" s="18"/>
      <c r="AL79" s="18"/>
      <c r="AM79" s="18"/>
      <c r="AN79" s="18"/>
      <c r="AO79" s="18"/>
      <c r="AP79" s="18">
        <v>0</v>
      </c>
      <c r="AQ79" s="18">
        <v>0</v>
      </c>
    </row>
    <row r="80" spans="1:43" ht="30" x14ac:dyDescent="0.25">
      <c r="A80" s="153"/>
      <c r="B80" s="147"/>
      <c r="C80" s="82">
        <v>77</v>
      </c>
      <c r="D80" s="98" t="s">
        <v>364</v>
      </c>
      <c r="E80" s="84" t="s">
        <v>213</v>
      </c>
      <c r="F80" s="97" t="s">
        <v>60</v>
      </c>
      <c r="G80" s="85" t="s">
        <v>87</v>
      </c>
      <c r="H80" s="97" t="s">
        <v>50</v>
      </c>
      <c r="I80" s="86">
        <v>25</v>
      </c>
      <c r="J80" s="119">
        <v>50</v>
      </c>
      <c r="K80" s="41">
        <f t="shared" si="3"/>
        <v>30</v>
      </c>
      <c r="L80" s="42" t="str">
        <f t="shared" si="4"/>
        <v>OK</v>
      </c>
      <c r="M80" s="18"/>
      <c r="N80" s="18"/>
      <c r="O80" s="18">
        <v>20</v>
      </c>
      <c r="P80" s="18"/>
      <c r="Q80" s="18"/>
      <c r="R80" s="18"/>
      <c r="S80" s="18"/>
      <c r="T80" s="18"/>
      <c r="U80" s="18"/>
      <c r="V80" s="18"/>
      <c r="W80" s="18"/>
      <c r="X80" s="137"/>
      <c r="Y80" s="18"/>
      <c r="Z80" s="18"/>
      <c r="AA80" s="18"/>
      <c r="AB80" s="18"/>
      <c r="AC80" s="18"/>
      <c r="AD80" s="18"/>
      <c r="AE80" s="18"/>
      <c r="AF80" s="18"/>
      <c r="AG80" s="18"/>
      <c r="AH80" s="18"/>
      <c r="AI80" s="18"/>
      <c r="AJ80" s="18"/>
      <c r="AK80" s="18"/>
      <c r="AL80" s="18"/>
      <c r="AM80" s="18"/>
      <c r="AN80" s="18"/>
      <c r="AO80" s="18"/>
      <c r="AP80" s="18">
        <v>0</v>
      </c>
      <c r="AQ80" s="18">
        <v>0</v>
      </c>
    </row>
    <row r="81" spans="1:43" ht="180" x14ac:dyDescent="0.25">
      <c r="A81" s="72" t="s">
        <v>280</v>
      </c>
      <c r="B81" s="92">
        <v>23</v>
      </c>
      <c r="C81" s="92">
        <v>78</v>
      </c>
      <c r="D81" s="89" t="s">
        <v>426</v>
      </c>
      <c r="E81" s="90" t="s">
        <v>214</v>
      </c>
      <c r="F81" s="20" t="s">
        <v>58</v>
      </c>
      <c r="G81" s="20" t="s">
        <v>105</v>
      </c>
      <c r="H81" s="20" t="s">
        <v>50</v>
      </c>
      <c r="I81" s="91">
        <v>3.79</v>
      </c>
      <c r="J81" s="119"/>
      <c r="K81" s="41">
        <f t="shared" si="3"/>
        <v>0</v>
      </c>
      <c r="L81" s="42" t="str">
        <f t="shared" si="4"/>
        <v>OK</v>
      </c>
      <c r="M81" s="18"/>
      <c r="N81" s="18"/>
      <c r="O81" s="18"/>
      <c r="P81" s="18"/>
      <c r="Q81" s="18"/>
      <c r="R81" s="18"/>
      <c r="S81" s="18"/>
      <c r="T81" s="18"/>
      <c r="U81" s="18"/>
      <c r="V81" s="18"/>
      <c r="W81" s="18"/>
      <c r="X81" s="137"/>
      <c r="Y81" s="18"/>
      <c r="Z81" s="18"/>
      <c r="AA81" s="18"/>
      <c r="AB81" s="18"/>
      <c r="AC81" s="18"/>
      <c r="AD81" s="18"/>
      <c r="AE81" s="18"/>
      <c r="AF81" s="18"/>
      <c r="AG81" s="18"/>
      <c r="AH81" s="18"/>
      <c r="AI81" s="18"/>
      <c r="AJ81" s="18"/>
      <c r="AK81" s="18"/>
      <c r="AL81" s="18"/>
      <c r="AM81" s="18"/>
      <c r="AN81" s="18"/>
      <c r="AO81" s="18"/>
      <c r="AP81" s="18">
        <v>0</v>
      </c>
      <c r="AQ81" s="18">
        <v>0</v>
      </c>
    </row>
    <row r="82" spans="1:43" ht="225" x14ac:dyDescent="0.25">
      <c r="A82" s="153" t="s">
        <v>276</v>
      </c>
      <c r="B82" s="145">
        <v>24</v>
      </c>
      <c r="C82" s="87">
        <v>79</v>
      </c>
      <c r="D82" s="83" t="s">
        <v>365</v>
      </c>
      <c r="E82" s="84" t="s">
        <v>215</v>
      </c>
      <c r="F82" s="85" t="s">
        <v>30</v>
      </c>
      <c r="G82" s="85" t="s">
        <v>46</v>
      </c>
      <c r="H82" s="85" t="s">
        <v>50</v>
      </c>
      <c r="I82" s="86">
        <v>1.08</v>
      </c>
      <c r="J82" s="119">
        <v>390</v>
      </c>
      <c r="K82" s="41">
        <f t="shared" si="3"/>
        <v>290</v>
      </c>
      <c r="L82" s="42" t="str">
        <f t="shared" si="4"/>
        <v>OK</v>
      </c>
      <c r="M82" s="18"/>
      <c r="N82" s="18"/>
      <c r="O82" s="18"/>
      <c r="P82" s="18">
        <v>20</v>
      </c>
      <c r="Q82" s="18"/>
      <c r="R82" s="18"/>
      <c r="S82" s="18"/>
      <c r="T82" s="18"/>
      <c r="U82" s="18"/>
      <c r="V82" s="18"/>
      <c r="W82" s="18"/>
      <c r="X82" s="137"/>
      <c r="Y82" s="18"/>
      <c r="Z82" s="18">
        <v>30</v>
      </c>
      <c r="AA82" s="18"/>
      <c r="AB82" s="18"/>
      <c r="AC82" s="18"/>
      <c r="AD82" s="18"/>
      <c r="AE82" s="18"/>
      <c r="AF82" s="18"/>
      <c r="AG82" s="18"/>
      <c r="AH82" s="18"/>
      <c r="AI82" s="18">
        <v>50</v>
      </c>
      <c r="AJ82" s="18"/>
      <c r="AK82" s="18"/>
      <c r="AL82" s="18"/>
      <c r="AM82" s="18"/>
      <c r="AN82" s="18"/>
      <c r="AO82" s="18"/>
      <c r="AP82" s="18">
        <v>0</v>
      </c>
      <c r="AQ82" s="18">
        <v>0</v>
      </c>
    </row>
    <row r="83" spans="1:43" ht="165" x14ac:dyDescent="0.25">
      <c r="A83" s="153"/>
      <c r="B83" s="146"/>
      <c r="C83" s="82">
        <v>80</v>
      </c>
      <c r="D83" s="83" t="s">
        <v>366</v>
      </c>
      <c r="E83" s="84" t="s">
        <v>216</v>
      </c>
      <c r="F83" s="85" t="s">
        <v>30</v>
      </c>
      <c r="G83" s="85" t="s">
        <v>46</v>
      </c>
      <c r="H83" s="85" t="s">
        <v>50</v>
      </c>
      <c r="I83" s="86">
        <v>1.35</v>
      </c>
      <c r="J83" s="119"/>
      <c r="K83" s="41">
        <f t="shared" si="3"/>
        <v>0</v>
      </c>
      <c r="L83" s="42" t="str">
        <f t="shared" si="4"/>
        <v>OK</v>
      </c>
      <c r="M83" s="18"/>
      <c r="N83" s="18"/>
      <c r="O83" s="18"/>
      <c r="P83" s="18"/>
      <c r="Q83" s="18"/>
      <c r="R83" s="18"/>
      <c r="S83" s="18"/>
      <c r="T83" s="18"/>
      <c r="U83" s="18"/>
      <c r="V83" s="18"/>
      <c r="W83" s="18"/>
      <c r="X83" s="137"/>
      <c r="Y83" s="18"/>
      <c r="Z83" s="18"/>
      <c r="AA83" s="18"/>
      <c r="AB83" s="18"/>
      <c r="AC83" s="18"/>
      <c r="AD83" s="18"/>
      <c r="AE83" s="18"/>
      <c r="AF83" s="18"/>
      <c r="AG83" s="18"/>
      <c r="AH83" s="18"/>
      <c r="AI83" s="18"/>
      <c r="AJ83" s="18"/>
      <c r="AK83" s="18"/>
      <c r="AL83" s="18"/>
      <c r="AM83" s="18"/>
      <c r="AN83" s="18"/>
      <c r="AO83" s="18"/>
      <c r="AP83" s="18">
        <v>0</v>
      </c>
      <c r="AQ83" s="18">
        <v>0</v>
      </c>
    </row>
    <row r="84" spans="1:43" ht="195" x14ac:dyDescent="0.25">
      <c r="A84" s="153"/>
      <c r="B84" s="146"/>
      <c r="C84" s="87">
        <v>81</v>
      </c>
      <c r="D84" s="102" t="s">
        <v>367</v>
      </c>
      <c r="E84" s="84" t="s">
        <v>217</v>
      </c>
      <c r="F84" s="85" t="s">
        <v>30</v>
      </c>
      <c r="G84" s="85" t="s">
        <v>47</v>
      </c>
      <c r="H84" s="85" t="s">
        <v>50</v>
      </c>
      <c r="I84" s="86">
        <v>4.75</v>
      </c>
      <c r="J84" s="119">
        <v>36</v>
      </c>
      <c r="K84" s="41">
        <f t="shared" si="3"/>
        <v>36</v>
      </c>
      <c r="L84" s="42" t="str">
        <f t="shared" si="4"/>
        <v>OK</v>
      </c>
      <c r="M84" s="18"/>
      <c r="N84" s="18"/>
      <c r="O84" s="18"/>
      <c r="P84" s="18"/>
      <c r="Q84" s="18"/>
      <c r="R84" s="18"/>
      <c r="S84" s="18"/>
      <c r="T84" s="18"/>
      <c r="U84" s="18"/>
      <c r="V84" s="18"/>
      <c r="W84" s="18"/>
      <c r="X84" s="137"/>
      <c r="Y84" s="18"/>
      <c r="Z84" s="18"/>
      <c r="AA84" s="18"/>
      <c r="AB84" s="18"/>
      <c r="AC84" s="18"/>
      <c r="AD84" s="18"/>
      <c r="AE84" s="18"/>
      <c r="AF84" s="18"/>
      <c r="AG84" s="18"/>
      <c r="AH84" s="18"/>
      <c r="AI84" s="18"/>
      <c r="AJ84" s="18"/>
      <c r="AK84" s="18"/>
      <c r="AL84" s="18"/>
      <c r="AM84" s="18"/>
      <c r="AN84" s="18"/>
      <c r="AO84" s="18"/>
      <c r="AP84" s="18">
        <v>0</v>
      </c>
      <c r="AQ84" s="18">
        <v>0</v>
      </c>
    </row>
    <row r="85" spans="1:43" ht="75" x14ac:dyDescent="0.25">
      <c r="A85" s="153"/>
      <c r="B85" s="147"/>
      <c r="C85" s="87">
        <v>82</v>
      </c>
      <c r="D85" s="83" t="s">
        <v>368</v>
      </c>
      <c r="E85" s="84" t="s">
        <v>218</v>
      </c>
      <c r="F85" s="85" t="s">
        <v>30</v>
      </c>
      <c r="G85" s="85" t="s">
        <v>106</v>
      </c>
      <c r="H85" s="85" t="s">
        <v>50</v>
      </c>
      <c r="I85" s="86">
        <v>1.25</v>
      </c>
      <c r="J85" s="119"/>
      <c r="K85" s="41">
        <f t="shared" si="3"/>
        <v>0</v>
      </c>
      <c r="L85" s="42" t="str">
        <f t="shared" si="4"/>
        <v>OK</v>
      </c>
      <c r="M85" s="18"/>
      <c r="N85" s="18"/>
      <c r="O85" s="18"/>
      <c r="P85" s="18"/>
      <c r="Q85" s="18"/>
      <c r="R85" s="18"/>
      <c r="S85" s="18"/>
      <c r="T85" s="18"/>
      <c r="U85" s="18"/>
      <c r="V85" s="18"/>
      <c r="W85" s="18"/>
      <c r="X85" s="137"/>
      <c r="Y85" s="18"/>
      <c r="Z85" s="18"/>
      <c r="AA85" s="18"/>
      <c r="AB85" s="18"/>
      <c r="AC85" s="18"/>
      <c r="AD85" s="18"/>
      <c r="AE85" s="18"/>
      <c r="AF85" s="18"/>
      <c r="AG85" s="18"/>
      <c r="AH85" s="18"/>
      <c r="AI85" s="18"/>
      <c r="AJ85" s="18"/>
      <c r="AK85" s="18"/>
      <c r="AL85" s="18"/>
      <c r="AM85" s="18"/>
      <c r="AN85" s="18"/>
      <c r="AO85" s="18"/>
      <c r="AP85" s="18">
        <v>0</v>
      </c>
      <c r="AQ85" s="18">
        <v>0</v>
      </c>
    </row>
    <row r="86" spans="1:43" ht="135" x14ac:dyDescent="0.25">
      <c r="A86" s="152" t="s">
        <v>282</v>
      </c>
      <c r="B86" s="158">
        <v>25</v>
      </c>
      <c r="C86" s="103">
        <v>83</v>
      </c>
      <c r="D86" s="77" t="s">
        <v>369</v>
      </c>
      <c r="E86" s="78" t="s">
        <v>219</v>
      </c>
      <c r="F86" s="79" t="s">
        <v>38</v>
      </c>
      <c r="G86" s="79" t="s">
        <v>43</v>
      </c>
      <c r="H86" s="79" t="s">
        <v>50</v>
      </c>
      <c r="I86" s="80">
        <v>17.55</v>
      </c>
      <c r="J86" s="119">
        <v>104</v>
      </c>
      <c r="K86" s="41">
        <f t="shared" si="3"/>
        <v>48</v>
      </c>
      <c r="L86" s="42" t="str">
        <f t="shared" si="4"/>
        <v>OK</v>
      </c>
      <c r="M86" s="18"/>
      <c r="N86" s="18"/>
      <c r="O86" s="18"/>
      <c r="P86" s="18"/>
      <c r="Q86" s="18"/>
      <c r="R86" s="18"/>
      <c r="S86" s="18"/>
      <c r="T86" s="18"/>
      <c r="U86" s="18"/>
      <c r="V86" s="18">
        <v>20</v>
      </c>
      <c r="W86" s="18"/>
      <c r="X86" s="137"/>
      <c r="Y86" s="18"/>
      <c r="Z86" s="18"/>
      <c r="AA86" s="18"/>
      <c r="AB86" s="18">
        <v>15</v>
      </c>
      <c r="AC86" s="18"/>
      <c r="AD86" s="18"/>
      <c r="AE86" s="18"/>
      <c r="AF86" s="18"/>
      <c r="AG86" s="18"/>
      <c r="AH86" s="18"/>
      <c r="AI86" s="18"/>
      <c r="AJ86" s="18"/>
      <c r="AK86" s="18"/>
      <c r="AL86" s="18"/>
      <c r="AM86" s="18"/>
      <c r="AN86" s="18">
        <v>21</v>
      </c>
      <c r="AO86" s="18"/>
      <c r="AP86" s="18">
        <v>0</v>
      </c>
      <c r="AQ86" s="18">
        <v>0</v>
      </c>
    </row>
    <row r="87" spans="1:43" ht="150" x14ac:dyDescent="0.25">
      <c r="A87" s="152"/>
      <c r="B87" s="159"/>
      <c r="C87" s="76">
        <v>84</v>
      </c>
      <c r="D87" s="77" t="s">
        <v>427</v>
      </c>
      <c r="E87" s="78" t="s">
        <v>220</v>
      </c>
      <c r="F87" s="104" t="s">
        <v>30</v>
      </c>
      <c r="G87" s="104" t="s">
        <v>43</v>
      </c>
      <c r="H87" s="78" t="s">
        <v>107</v>
      </c>
      <c r="I87" s="80">
        <v>13.02</v>
      </c>
      <c r="J87" s="119"/>
      <c r="K87" s="41">
        <f t="shared" si="3"/>
        <v>0</v>
      </c>
      <c r="L87" s="42" t="str">
        <f t="shared" si="4"/>
        <v>OK</v>
      </c>
      <c r="M87" s="18"/>
      <c r="N87" s="18"/>
      <c r="O87" s="18"/>
      <c r="P87" s="18"/>
      <c r="Q87" s="18"/>
      <c r="R87" s="18"/>
      <c r="S87" s="18"/>
      <c r="T87" s="18"/>
      <c r="U87" s="18"/>
      <c r="V87" s="18"/>
      <c r="W87" s="18"/>
      <c r="X87" s="137"/>
      <c r="Y87" s="18"/>
      <c r="Z87" s="18"/>
      <c r="AA87" s="18"/>
      <c r="AB87" s="18"/>
      <c r="AC87" s="18"/>
      <c r="AD87" s="18"/>
      <c r="AE87" s="18"/>
      <c r="AF87" s="18"/>
      <c r="AG87" s="18"/>
      <c r="AH87" s="18"/>
      <c r="AI87" s="18"/>
      <c r="AJ87" s="18"/>
      <c r="AK87" s="18"/>
      <c r="AL87" s="18"/>
      <c r="AM87" s="18"/>
      <c r="AN87" s="18"/>
      <c r="AO87" s="18"/>
      <c r="AP87" s="18">
        <v>0</v>
      </c>
      <c r="AQ87" s="18">
        <v>0</v>
      </c>
    </row>
    <row r="88" spans="1:43" ht="75" x14ac:dyDescent="0.25">
      <c r="A88" s="152"/>
      <c r="B88" s="160"/>
      <c r="C88" s="76">
        <v>85</v>
      </c>
      <c r="D88" s="77" t="s">
        <v>428</v>
      </c>
      <c r="E88" s="78" t="s">
        <v>221</v>
      </c>
      <c r="F88" s="104" t="s">
        <v>30</v>
      </c>
      <c r="G88" s="104" t="s">
        <v>48</v>
      </c>
      <c r="H88" s="78" t="s">
        <v>108</v>
      </c>
      <c r="I88" s="80">
        <v>25.04</v>
      </c>
      <c r="J88" s="119"/>
      <c r="K88" s="41">
        <f t="shared" si="3"/>
        <v>0</v>
      </c>
      <c r="L88" s="42" t="str">
        <f t="shared" si="4"/>
        <v>OK</v>
      </c>
      <c r="M88" s="18"/>
      <c r="N88" s="18"/>
      <c r="O88" s="18"/>
      <c r="P88" s="18"/>
      <c r="Q88" s="18"/>
      <c r="R88" s="18"/>
      <c r="S88" s="18"/>
      <c r="T88" s="18"/>
      <c r="U88" s="18"/>
      <c r="V88" s="18"/>
      <c r="W88" s="18"/>
      <c r="X88" s="137"/>
      <c r="Y88" s="18"/>
      <c r="Z88" s="18"/>
      <c r="AA88" s="18"/>
      <c r="AB88" s="18"/>
      <c r="AC88" s="18"/>
      <c r="AD88" s="18"/>
      <c r="AE88" s="18"/>
      <c r="AF88" s="18"/>
      <c r="AG88" s="18"/>
      <c r="AH88" s="18"/>
      <c r="AI88" s="18"/>
      <c r="AJ88" s="18"/>
      <c r="AK88" s="18"/>
      <c r="AL88" s="18"/>
      <c r="AM88" s="18"/>
      <c r="AN88" s="18"/>
      <c r="AO88" s="18"/>
      <c r="AP88" s="18">
        <v>0</v>
      </c>
      <c r="AQ88" s="18">
        <v>0</v>
      </c>
    </row>
    <row r="89" spans="1:43" ht="150" x14ac:dyDescent="0.25">
      <c r="A89" s="153" t="s">
        <v>282</v>
      </c>
      <c r="B89" s="145">
        <v>26</v>
      </c>
      <c r="C89" s="82">
        <v>86</v>
      </c>
      <c r="D89" s="83" t="s">
        <v>370</v>
      </c>
      <c r="E89" s="84" t="s">
        <v>222</v>
      </c>
      <c r="F89" s="97" t="s">
        <v>30</v>
      </c>
      <c r="G89" s="97" t="s">
        <v>43</v>
      </c>
      <c r="H89" s="85" t="s">
        <v>50</v>
      </c>
      <c r="I89" s="86">
        <v>13.52</v>
      </c>
      <c r="J89" s="119">
        <v>360</v>
      </c>
      <c r="K89" s="41">
        <f t="shared" si="3"/>
        <v>360</v>
      </c>
      <c r="L89" s="42" t="str">
        <f t="shared" si="4"/>
        <v>OK</v>
      </c>
      <c r="M89" s="18"/>
      <c r="N89" s="18"/>
      <c r="O89" s="18"/>
      <c r="P89" s="18"/>
      <c r="Q89" s="18"/>
      <c r="R89" s="18"/>
      <c r="S89" s="18"/>
      <c r="T89" s="18"/>
      <c r="U89" s="18"/>
      <c r="V89" s="18"/>
      <c r="W89" s="18"/>
      <c r="X89" s="137"/>
      <c r="Y89" s="18"/>
      <c r="Z89" s="18"/>
      <c r="AA89" s="18"/>
      <c r="AB89" s="18"/>
      <c r="AC89" s="18"/>
      <c r="AD89" s="18"/>
      <c r="AE89" s="18"/>
      <c r="AF89" s="18"/>
      <c r="AG89" s="18"/>
      <c r="AH89" s="18"/>
      <c r="AI89" s="18"/>
      <c r="AJ89" s="18"/>
      <c r="AK89" s="18"/>
      <c r="AL89" s="18"/>
      <c r="AM89" s="18"/>
      <c r="AN89" s="18"/>
      <c r="AO89" s="18"/>
      <c r="AP89" s="18">
        <v>0</v>
      </c>
      <c r="AQ89" s="18">
        <v>0</v>
      </c>
    </row>
    <row r="90" spans="1:43" ht="30" x14ac:dyDescent="0.25">
      <c r="A90" s="153"/>
      <c r="B90" s="147"/>
      <c r="C90" s="87">
        <v>87</v>
      </c>
      <c r="D90" s="98" t="s">
        <v>371</v>
      </c>
      <c r="E90" s="84" t="s">
        <v>223</v>
      </c>
      <c r="F90" s="97" t="s">
        <v>30</v>
      </c>
      <c r="G90" s="97" t="s">
        <v>109</v>
      </c>
      <c r="H90" s="85" t="s">
        <v>110</v>
      </c>
      <c r="I90" s="86">
        <v>25.3</v>
      </c>
      <c r="J90" s="119">
        <v>20</v>
      </c>
      <c r="K90" s="41">
        <f t="shared" si="3"/>
        <v>20</v>
      </c>
      <c r="L90" s="42" t="str">
        <f t="shared" si="4"/>
        <v>OK</v>
      </c>
      <c r="M90" s="18"/>
      <c r="N90" s="18"/>
      <c r="O90" s="18"/>
      <c r="P90" s="18"/>
      <c r="Q90" s="18"/>
      <c r="R90" s="18"/>
      <c r="S90" s="18"/>
      <c r="T90" s="18"/>
      <c r="U90" s="18"/>
      <c r="V90" s="18"/>
      <c r="W90" s="18"/>
      <c r="X90" s="137"/>
      <c r="Y90" s="18"/>
      <c r="Z90" s="18"/>
      <c r="AA90" s="18"/>
      <c r="AB90" s="18"/>
      <c r="AC90" s="18"/>
      <c r="AD90" s="18"/>
      <c r="AE90" s="18"/>
      <c r="AF90" s="18"/>
      <c r="AG90" s="18"/>
      <c r="AH90" s="18"/>
      <c r="AI90" s="18"/>
      <c r="AJ90" s="18"/>
      <c r="AK90" s="18"/>
      <c r="AL90" s="18"/>
      <c r="AM90" s="18"/>
      <c r="AN90" s="18"/>
      <c r="AO90" s="18"/>
      <c r="AP90" s="18">
        <v>0</v>
      </c>
      <c r="AQ90" s="18">
        <v>0</v>
      </c>
    </row>
    <row r="91" spans="1:43" ht="165" x14ac:dyDescent="0.25">
      <c r="A91" s="72" t="s">
        <v>272</v>
      </c>
      <c r="B91" s="76">
        <v>27</v>
      </c>
      <c r="C91" s="76">
        <v>88</v>
      </c>
      <c r="D91" s="77" t="s">
        <v>429</v>
      </c>
      <c r="E91" s="78" t="s">
        <v>224</v>
      </c>
      <c r="F91" s="104" t="s">
        <v>33</v>
      </c>
      <c r="G91" s="104" t="s">
        <v>111</v>
      </c>
      <c r="H91" s="104" t="s">
        <v>50</v>
      </c>
      <c r="I91" s="80">
        <v>59.1</v>
      </c>
      <c r="J91" s="119">
        <v>104</v>
      </c>
      <c r="K91" s="41">
        <f t="shared" si="3"/>
        <v>69</v>
      </c>
      <c r="L91" s="42" t="str">
        <f t="shared" si="4"/>
        <v>OK</v>
      </c>
      <c r="M91" s="18"/>
      <c r="N91" s="18"/>
      <c r="O91" s="18"/>
      <c r="P91" s="18"/>
      <c r="Q91" s="18"/>
      <c r="R91" s="18"/>
      <c r="S91" s="18"/>
      <c r="T91" s="18">
        <v>10</v>
      </c>
      <c r="U91" s="18"/>
      <c r="V91" s="18"/>
      <c r="W91" s="18">
        <v>5</v>
      </c>
      <c r="X91" s="137"/>
      <c r="Y91" s="18"/>
      <c r="Z91" s="18"/>
      <c r="AA91" s="18"/>
      <c r="AB91" s="18"/>
      <c r="AC91" s="18"/>
      <c r="AD91" s="18"/>
      <c r="AE91" s="18"/>
      <c r="AF91" s="18"/>
      <c r="AG91" s="18"/>
      <c r="AH91" s="18"/>
      <c r="AI91" s="18"/>
      <c r="AJ91" s="18"/>
      <c r="AK91" s="18"/>
      <c r="AL91" s="18">
        <v>20</v>
      </c>
      <c r="AM91" s="18"/>
      <c r="AN91" s="18"/>
      <c r="AO91" s="18"/>
      <c r="AP91" s="18">
        <v>0</v>
      </c>
      <c r="AQ91" s="18">
        <v>0</v>
      </c>
    </row>
    <row r="92" spans="1:43" ht="165" x14ac:dyDescent="0.25">
      <c r="A92" s="153" t="s">
        <v>284</v>
      </c>
      <c r="B92" s="145">
        <v>28</v>
      </c>
      <c r="C92" s="82">
        <v>89</v>
      </c>
      <c r="D92" s="83" t="s">
        <v>430</v>
      </c>
      <c r="E92" s="84" t="s">
        <v>225</v>
      </c>
      <c r="F92" s="97" t="s">
        <v>33</v>
      </c>
      <c r="G92" s="97" t="s">
        <v>112</v>
      </c>
      <c r="H92" s="97" t="s">
        <v>50</v>
      </c>
      <c r="I92" s="86">
        <v>9.5</v>
      </c>
      <c r="J92" s="119">
        <v>104</v>
      </c>
      <c r="K92" s="41">
        <f t="shared" si="3"/>
        <v>89</v>
      </c>
      <c r="L92" s="42" t="str">
        <f t="shared" si="4"/>
        <v>OK</v>
      </c>
      <c r="M92" s="18"/>
      <c r="N92" s="18"/>
      <c r="O92" s="18"/>
      <c r="P92" s="18"/>
      <c r="Q92" s="18"/>
      <c r="R92" s="18"/>
      <c r="S92" s="18"/>
      <c r="T92" s="18"/>
      <c r="U92" s="18">
        <v>15</v>
      </c>
      <c r="V92" s="18"/>
      <c r="W92" s="18"/>
      <c r="X92" s="137"/>
      <c r="Y92" s="18"/>
      <c r="Z92" s="18"/>
      <c r="AA92" s="18"/>
      <c r="AB92" s="18"/>
      <c r="AC92" s="18"/>
      <c r="AD92" s="18"/>
      <c r="AE92" s="18"/>
      <c r="AF92" s="18"/>
      <c r="AG92" s="18"/>
      <c r="AH92" s="18"/>
      <c r="AI92" s="18"/>
      <c r="AJ92" s="18"/>
      <c r="AK92" s="18"/>
      <c r="AL92" s="18"/>
      <c r="AM92" s="18"/>
      <c r="AN92" s="18"/>
      <c r="AO92" s="18"/>
      <c r="AP92" s="18">
        <v>0</v>
      </c>
      <c r="AQ92" s="18">
        <v>0</v>
      </c>
    </row>
    <row r="93" spans="1:43" ht="150" x14ac:dyDescent="0.25">
      <c r="A93" s="153"/>
      <c r="B93" s="146"/>
      <c r="C93" s="87">
        <v>90</v>
      </c>
      <c r="D93" s="83" t="s">
        <v>431</v>
      </c>
      <c r="E93" s="84" t="s">
        <v>226</v>
      </c>
      <c r="F93" s="97" t="s">
        <v>33</v>
      </c>
      <c r="G93" s="97" t="s">
        <v>112</v>
      </c>
      <c r="H93" s="97" t="s">
        <v>50</v>
      </c>
      <c r="I93" s="86">
        <v>15.36</v>
      </c>
      <c r="J93" s="119">
        <v>78</v>
      </c>
      <c r="K93" s="41">
        <f t="shared" si="3"/>
        <v>43</v>
      </c>
      <c r="L93" s="42" t="str">
        <f t="shared" si="4"/>
        <v>OK</v>
      </c>
      <c r="M93" s="18"/>
      <c r="N93" s="18"/>
      <c r="O93" s="18"/>
      <c r="P93" s="18"/>
      <c r="Q93" s="18"/>
      <c r="R93" s="18"/>
      <c r="S93" s="18"/>
      <c r="T93" s="18"/>
      <c r="U93" s="18">
        <v>15</v>
      </c>
      <c r="V93" s="18"/>
      <c r="W93" s="18"/>
      <c r="X93" s="137"/>
      <c r="Y93" s="18"/>
      <c r="Z93" s="18"/>
      <c r="AA93" s="18"/>
      <c r="AB93" s="18"/>
      <c r="AC93" s="18"/>
      <c r="AD93" s="18"/>
      <c r="AE93" s="18"/>
      <c r="AF93" s="18"/>
      <c r="AG93" s="18"/>
      <c r="AH93" s="18"/>
      <c r="AI93" s="18"/>
      <c r="AJ93" s="18"/>
      <c r="AK93" s="18"/>
      <c r="AL93" s="18"/>
      <c r="AM93" s="18">
        <v>20</v>
      </c>
      <c r="AN93" s="18"/>
      <c r="AO93" s="18"/>
      <c r="AP93" s="18">
        <v>0</v>
      </c>
      <c r="AQ93" s="18">
        <v>0</v>
      </c>
    </row>
    <row r="94" spans="1:43" ht="165" x14ac:dyDescent="0.25">
      <c r="A94" s="153"/>
      <c r="B94" s="147"/>
      <c r="C94" s="87">
        <v>91</v>
      </c>
      <c r="D94" s="98" t="s">
        <v>432</v>
      </c>
      <c r="E94" s="84" t="s">
        <v>227</v>
      </c>
      <c r="F94" s="97" t="s">
        <v>33</v>
      </c>
      <c r="G94" s="97" t="s">
        <v>112</v>
      </c>
      <c r="H94" s="97" t="s">
        <v>50</v>
      </c>
      <c r="I94" s="86">
        <v>24.69</v>
      </c>
      <c r="J94" s="119"/>
      <c r="K94" s="41">
        <f t="shared" si="3"/>
        <v>0</v>
      </c>
      <c r="L94" s="42" t="str">
        <f t="shared" si="4"/>
        <v>OK</v>
      </c>
      <c r="M94" s="18"/>
      <c r="N94" s="18"/>
      <c r="O94" s="18"/>
      <c r="P94" s="18"/>
      <c r="Q94" s="18"/>
      <c r="R94" s="18"/>
      <c r="S94" s="18"/>
      <c r="T94" s="18"/>
      <c r="U94" s="18"/>
      <c r="V94" s="18"/>
      <c r="W94" s="18"/>
      <c r="X94" s="137"/>
      <c r="Y94" s="18"/>
      <c r="Z94" s="18"/>
      <c r="AA94" s="18"/>
      <c r="AB94" s="18"/>
      <c r="AC94" s="18"/>
      <c r="AD94" s="18"/>
      <c r="AE94" s="18"/>
      <c r="AF94" s="18"/>
      <c r="AG94" s="18"/>
      <c r="AH94" s="18"/>
      <c r="AI94" s="18"/>
      <c r="AJ94" s="18"/>
      <c r="AK94" s="18"/>
      <c r="AL94" s="18"/>
      <c r="AM94" s="18"/>
      <c r="AN94" s="18"/>
      <c r="AO94" s="18"/>
      <c r="AP94" s="18">
        <v>0</v>
      </c>
      <c r="AQ94" s="18">
        <v>0</v>
      </c>
    </row>
    <row r="95" spans="1:43" ht="225" x14ac:dyDescent="0.25">
      <c r="A95" s="105" t="s">
        <v>272</v>
      </c>
      <c r="B95" s="76">
        <v>29</v>
      </c>
      <c r="C95" s="103">
        <v>92</v>
      </c>
      <c r="D95" s="77" t="s">
        <v>372</v>
      </c>
      <c r="E95" s="78" t="s">
        <v>228</v>
      </c>
      <c r="F95" s="104" t="s">
        <v>59</v>
      </c>
      <c r="G95" s="104" t="s">
        <v>111</v>
      </c>
      <c r="H95" s="104" t="s">
        <v>50</v>
      </c>
      <c r="I95" s="80">
        <v>129.19999999999999</v>
      </c>
      <c r="J95" s="119">
        <v>78</v>
      </c>
      <c r="K95" s="41">
        <f t="shared" si="3"/>
        <v>68</v>
      </c>
      <c r="L95" s="42" t="str">
        <f t="shared" si="4"/>
        <v>OK</v>
      </c>
      <c r="M95" s="18"/>
      <c r="N95" s="18"/>
      <c r="O95" s="18"/>
      <c r="P95" s="18"/>
      <c r="Q95" s="18"/>
      <c r="R95" s="18"/>
      <c r="S95" s="18"/>
      <c r="T95" s="18">
        <v>5</v>
      </c>
      <c r="U95" s="18"/>
      <c r="V95" s="18"/>
      <c r="W95" s="18"/>
      <c r="X95" s="137"/>
      <c r="Y95" s="18"/>
      <c r="Z95" s="18"/>
      <c r="AA95" s="18"/>
      <c r="AB95" s="18"/>
      <c r="AC95" s="18"/>
      <c r="AD95" s="18"/>
      <c r="AE95" s="18"/>
      <c r="AF95" s="18"/>
      <c r="AG95" s="18"/>
      <c r="AH95" s="18"/>
      <c r="AI95" s="18"/>
      <c r="AJ95" s="18"/>
      <c r="AK95" s="18"/>
      <c r="AL95" s="18">
        <v>5</v>
      </c>
      <c r="AM95" s="18"/>
      <c r="AN95" s="18"/>
      <c r="AO95" s="18"/>
      <c r="AP95" s="18">
        <v>0</v>
      </c>
      <c r="AQ95" s="18">
        <v>0</v>
      </c>
    </row>
    <row r="96" spans="1:43" ht="120" x14ac:dyDescent="0.25">
      <c r="A96" s="153" t="s">
        <v>277</v>
      </c>
      <c r="B96" s="145">
        <v>30</v>
      </c>
      <c r="C96" s="87">
        <v>93</v>
      </c>
      <c r="D96" s="83" t="s">
        <v>373</v>
      </c>
      <c r="E96" s="84" t="s">
        <v>229</v>
      </c>
      <c r="F96" s="85" t="s">
        <v>64</v>
      </c>
      <c r="G96" s="85" t="s">
        <v>113</v>
      </c>
      <c r="H96" s="85" t="s">
        <v>50</v>
      </c>
      <c r="I96" s="86">
        <v>2.97</v>
      </c>
      <c r="J96" s="119">
        <v>264</v>
      </c>
      <c r="K96" s="41">
        <f t="shared" si="3"/>
        <v>192</v>
      </c>
      <c r="L96" s="42" t="str">
        <f t="shared" si="4"/>
        <v>OK</v>
      </c>
      <c r="M96" s="18"/>
      <c r="N96" s="18"/>
      <c r="O96" s="18"/>
      <c r="P96" s="18"/>
      <c r="Q96" s="18"/>
      <c r="R96" s="18"/>
      <c r="S96" s="18"/>
      <c r="T96" s="18"/>
      <c r="U96" s="18"/>
      <c r="V96" s="18"/>
      <c r="W96" s="18"/>
      <c r="X96" s="137"/>
      <c r="Y96" s="18"/>
      <c r="Z96" s="18"/>
      <c r="AA96" s="18"/>
      <c r="AB96" s="18"/>
      <c r="AC96" s="18"/>
      <c r="AD96" s="18"/>
      <c r="AE96" s="18"/>
      <c r="AF96" s="18">
        <v>72</v>
      </c>
      <c r="AG96" s="18"/>
      <c r="AH96" s="18"/>
      <c r="AI96" s="18"/>
      <c r="AJ96" s="18"/>
      <c r="AK96" s="18"/>
      <c r="AL96" s="18"/>
      <c r="AM96" s="18"/>
      <c r="AN96" s="18"/>
      <c r="AO96" s="18"/>
      <c r="AP96" s="18">
        <v>0</v>
      </c>
      <c r="AQ96" s="18">
        <v>0</v>
      </c>
    </row>
    <row r="97" spans="1:43" ht="210" x14ac:dyDescent="0.25">
      <c r="A97" s="153"/>
      <c r="B97" s="147"/>
      <c r="C97" s="87">
        <v>94</v>
      </c>
      <c r="D97" s="83" t="s">
        <v>374</v>
      </c>
      <c r="E97" s="84" t="s">
        <v>230</v>
      </c>
      <c r="F97" s="85" t="s">
        <v>64</v>
      </c>
      <c r="G97" s="85" t="s">
        <v>44</v>
      </c>
      <c r="H97" s="85" t="s">
        <v>50</v>
      </c>
      <c r="I97" s="86">
        <v>1.56</v>
      </c>
      <c r="J97" s="119">
        <v>120</v>
      </c>
      <c r="K97" s="41">
        <f t="shared" si="3"/>
        <v>84</v>
      </c>
      <c r="L97" s="42" t="str">
        <f t="shared" si="4"/>
        <v>OK</v>
      </c>
      <c r="M97" s="18"/>
      <c r="N97" s="18"/>
      <c r="O97" s="18"/>
      <c r="P97" s="18"/>
      <c r="Q97" s="18"/>
      <c r="R97" s="18"/>
      <c r="S97" s="18"/>
      <c r="T97" s="18"/>
      <c r="U97" s="18"/>
      <c r="V97" s="18"/>
      <c r="W97" s="18"/>
      <c r="X97" s="137"/>
      <c r="Y97" s="18"/>
      <c r="Z97" s="18"/>
      <c r="AA97" s="18"/>
      <c r="AB97" s="18"/>
      <c r="AC97" s="18"/>
      <c r="AD97" s="18"/>
      <c r="AE97" s="18"/>
      <c r="AF97" s="18">
        <v>36</v>
      </c>
      <c r="AG97" s="18"/>
      <c r="AH97" s="18"/>
      <c r="AI97" s="18"/>
      <c r="AJ97" s="18"/>
      <c r="AK97" s="18"/>
      <c r="AL97" s="18"/>
      <c r="AM97" s="18"/>
      <c r="AN97" s="18"/>
      <c r="AO97" s="18"/>
      <c r="AP97" s="18">
        <v>0</v>
      </c>
      <c r="AQ97" s="18">
        <v>0</v>
      </c>
    </row>
    <row r="98" spans="1:43" ht="75" x14ac:dyDescent="0.25">
      <c r="A98" s="152" t="s">
        <v>279</v>
      </c>
      <c r="B98" s="158">
        <v>31</v>
      </c>
      <c r="C98" s="103">
        <v>95</v>
      </c>
      <c r="D98" s="77" t="s">
        <v>375</v>
      </c>
      <c r="E98" s="78" t="s">
        <v>231</v>
      </c>
      <c r="F98" s="104" t="s">
        <v>30</v>
      </c>
      <c r="G98" s="104" t="s">
        <v>84</v>
      </c>
      <c r="H98" s="104" t="s">
        <v>50</v>
      </c>
      <c r="I98" s="80">
        <v>7.92</v>
      </c>
      <c r="J98" s="119">
        <v>208</v>
      </c>
      <c r="K98" s="41">
        <f t="shared" si="3"/>
        <v>178</v>
      </c>
      <c r="L98" s="42" t="str">
        <f t="shared" si="4"/>
        <v>OK</v>
      </c>
      <c r="M98" s="18"/>
      <c r="N98" s="18"/>
      <c r="O98" s="18"/>
      <c r="P98" s="18"/>
      <c r="Q98" s="18">
        <v>30</v>
      </c>
      <c r="R98" s="18"/>
      <c r="S98" s="18"/>
      <c r="T98" s="18"/>
      <c r="U98" s="18"/>
      <c r="V98" s="18"/>
      <c r="W98" s="18"/>
      <c r="X98" s="137"/>
      <c r="Y98" s="18"/>
      <c r="Z98" s="18"/>
      <c r="AA98" s="18"/>
      <c r="AB98" s="18"/>
      <c r="AC98" s="18"/>
      <c r="AD98" s="18"/>
      <c r="AE98" s="18"/>
      <c r="AF98" s="18"/>
      <c r="AG98" s="18"/>
      <c r="AH98" s="18"/>
      <c r="AI98" s="18"/>
      <c r="AJ98" s="18"/>
      <c r="AK98" s="18"/>
      <c r="AL98" s="18"/>
      <c r="AM98" s="18"/>
      <c r="AN98" s="18"/>
      <c r="AO98" s="18"/>
      <c r="AP98" s="18">
        <v>0</v>
      </c>
      <c r="AQ98" s="18">
        <v>0</v>
      </c>
    </row>
    <row r="99" spans="1:43" ht="30" x14ac:dyDescent="0.25">
      <c r="A99" s="152"/>
      <c r="B99" s="160"/>
      <c r="C99" s="76">
        <v>96</v>
      </c>
      <c r="D99" s="77" t="s">
        <v>376</v>
      </c>
      <c r="E99" s="78" t="s">
        <v>232</v>
      </c>
      <c r="F99" s="104" t="s">
        <v>30</v>
      </c>
      <c r="G99" s="104" t="s">
        <v>85</v>
      </c>
      <c r="H99" s="104" t="s">
        <v>50</v>
      </c>
      <c r="I99" s="80">
        <v>12.51</v>
      </c>
      <c r="J99" s="119"/>
      <c r="K99" s="41">
        <f t="shared" si="3"/>
        <v>0</v>
      </c>
      <c r="L99" s="42" t="str">
        <f t="shared" si="4"/>
        <v>OK</v>
      </c>
      <c r="M99" s="18"/>
      <c r="N99" s="18"/>
      <c r="O99" s="18"/>
      <c r="P99" s="18"/>
      <c r="Q99" s="18"/>
      <c r="R99" s="18"/>
      <c r="S99" s="18"/>
      <c r="T99" s="18"/>
      <c r="U99" s="18"/>
      <c r="V99" s="18"/>
      <c r="W99" s="18"/>
      <c r="X99" s="137"/>
      <c r="Y99" s="18"/>
      <c r="Z99" s="18"/>
      <c r="AA99" s="18"/>
      <c r="AB99" s="18"/>
      <c r="AC99" s="18"/>
      <c r="AD99" s="18"/>
      <c r="AE99" s="18"/>
      <c r="AF99" s="18"/>
      <c r="AG99" s="18"/>
      <c r="AH99" s="18"/>
      <c r="AI99" s="18"/>
      <c r="AJ99" s="18"/>
      <c r="AK99" s="18"/>
      <c r="AL99" s="18"/>
      <c r="AM99" s="18"/>
      <c r="AN99" s="18"/>
      <c r="AO99" s="18"/>
      <c r="AP99" s="18">
        <v>0</v>
      </c>
      <c r="AQ99" s="18">
        <v>0</v>
      </c>
    </row>
    <row r="100" spans="1:43" ht="30" x14ac:dyDescent="0.25">
      <c r="A100" s="153" t="s">
        <v>279</v>
      </c>
      <c r="B100" s="145">
        <v>32</v>
      </c>
      <c r="C100" s="87">
        <v>97</v>
      </c>
      <c r="D100" s="100" t="s">
        <v>377</v>
      </c>
      <c r="E100" s="84" t="s">
        <v>233</v>
      </c>
      <c r="F100" s="97" t="s">
        <v>60</v>
      </c>
      <c r="G100" s="97" t="s">
        <v>99</v>
      </c>
      <c r="H100" s="97" t="s">
        <v>51</v>
      </c>
      <c r="I100" s="86">
        <v>27.01</v>
      </c>
      <c r="J100" s="119"/>
      <c r="K100" s="41">
        <f t="shared" ref="K100:K131" si="5">J100-(SUM(M100:AQ100))</f>
        <v>0</v>
      </c>
      <c r="L100" s="42" t="str">
        <f t="shared" si="4"/>
        <v>OK</v>
      </c>
      <c r="M100" s="18"/>
      <c r="N100" s="18"/>
      <c r="O100" s="18"/>
      <c r="P100" s="18"/>
      <c r="Q100" s="18"/>
      <c r="R100" s="18"/>
      <c r="S100" s="18"/>
      <c r="T100" s="18"/>
      <c r="U100" s="18"/>
      <c r="V100" s="18"/>
      <c r="W100" s="18"/>
      <c r="X100" s="137"/>
      <c r="Y100" s="18"/>
      <c r="Z100" s="18"/>
      <c r="AA100" s="18"/>
      <c r="AB100" s="18"/>
      <c r="AC100" s="18"/>
      <c r="AD100" s="18"/>
      <c r="AE100" s="18"/>
      <c r="AF100" s="18"/>
      <c r="AG100" s="18"/>
      <c r="AH100" s="18"/>
      <c r="AI100" s="18"/>
      <c r="AJ100" s="18"/>
      <c r="AK100" s="18"/>
      <c r="AL100" s="18"/>
      <c r="AM100" s="18"/>
      <c r="AN100" s="18"/>
      <c r="AO100" s="18"/>
      <c r="AP100" s="18">
        <v>0</v>
      </c>
      <c r="AQ100" s="18">
        <v>0</v>
      </c>
    </row>
    <row r="101" spans="1:43" x14ac:dyDescent="0.25">
      <c r="A101" s="153"/>
      <c r="B101" s="146"/>
      <c r="C101" s="82">
        <v>98</v>
      </c>
      <c r="D101" s="83" t="s">
        <v>378</v>
      </c>
      <c r="E101" s="84" t="s">
        <v>234</v>
      </c>
      <c r="F101" s="97" t="s">
        <v>60</v>
      </c>
      <c r="G101" s="97" t="s">
        <v>114</v>
      </c>
      <c r="H101" s="97" t="s">
        <v>51</v>
      </c>
      <c r="I101" s="86">
        <v>45.44</v>
      </c>
      <c r="J101" s="119">
        <v>1</v>
      </c>
      <c r="K101" s="41">
        <f t="shared" si="5"/>
        <v>1</v>
      </c>
      <c r="L101" s="42" t="str">
        <f t="shared" si="4"/>
        <v>OK</v>
      </c>
      <c r="M101" s="18"/>
      <c r="N101" s="18"/>
      <c r="O101" s="18"/>
      <c r="P101" s="18"/>
      <c r="Q101" s="18"/>
      <c r="R101" s="18"/>
      <c r="S101" s="18"/>
      <c r="T101" s="18"/>
      <c r="U101" s="18"/>
      <c r="V101" s="18"/>
      <c r="W101" s="18"/>
      <c r="X101" s="137"/>
      <c r="Y101" s="18"/>
      <c r="Z101" s="18"/>
      <c r="AA101" s="18"/>
      <c r="AB101" s="18"/>
      <c r="AC101" s="18"/>
      <c r="AD101" s="18"/>
      <c r="AE101" s="18"/>
      <c r="AF101" s="18"/>
      <c r="AG101" s="18"/>
      <c r="AH101" s="18"/>
      <c r="AI101" s="18"/>
      <c r="AJ101" s="18"/>
      <c r="AK101" s="18"/>
      <c r="AL101" s="18"/>
      <c r="AM101" s="18"/>
      <c r="AN101" s="18"/>
      <c r="AO101" s="18"/>
      <c r="AP101" s="18">
        <v>0</v>
      </c>
      <c r="AQ101" s="18">
        <v>0</v>
      </c>
    </row>
    <row r="102" spans="1:43" x14ac:dyDescent="0.25">
      <c r="A102" s="153"/>
      <c r="B102" s="146"/>
      <c r="C102" s="87">
        <v>99</v>
      </c>
      <c r="D102" s="83" t="s">
        <v>379</v>
      </c>
      <c r="E102" s="84" t="s">
        <v>235</v>
      </c>
      <c r="F102" s="97" t="s">
        <v>30</v>
      </c>
      <c r="G102" s="97" t="s">
        <v>114</v>
      </c>
      <c r="H102" s="97" t="s">
        <v>51</v>
      </c>
      <c r="I102" s="86">
        <v>89</v>
      </c>
      <c r="J102" s="119">
        <v>1</v>
      </c>
      <c r="K102" s="41">
        <f t="shared" si="5"/>
        <v>1</v>
      </c>
      <c r="L102" s="42" t="str">
        <f t="shared" si="4"/>
        <v>OK</v>
      </c>
      <c r="M102" s="18"/>
      <c r="N102" s="18"/>
      <c r="O102" s="18"/>
      <c r="P102" s="18"/>
      <c r="Q102" s="18"/>
      <c r="R102" s="18"/>
      <c r="S102" s="18"/>
      <c r="T102" s="18"/>
      <c r="U102" s="18"/>
      <c r="V102" s="18"/>
      <c r="W102" s="18"/>
      <c r="X102" s="137"/>
      <c r="Y102" s="18"/>
      <c r="Z102" s="18"/>
      <c r="AA102" s="18"/>
      <c r="AB102" s="18"/>
      <c r="AC102" s="18"/>
      <c r="AD102" s="18"/>
      <c r="AE102" s="18"/>
      <c r="AF102" s="18"/>
      <c r="AG102" s="18"/>
      <c r="AH102" s="18"/>
      <c r="AI102" s="18"/>
      <c r="AJ102" s="18"/>
      <c r="AK102" s="18"/>
      <c r="AL102" s="18"/>
      <c r="AM102" s="18"/>
      <c r="AN102" s="18"/>
      <c r="AO102" s="18"/>
      <c r="AP102" s="18">
        <v>0</v>
      </c>
      <c r="AQ102" s="18">
        <v>0</v>
      </c>
    </row>
    <row r="103" spans="1:43" ht="30" x14ac:dyDescent="0.25">
      <c r="A103" s="153"/>
      <c r="B103" s="146"/>
      <c r="C103" s="87">
        <v>100</v>
      </c>
      <c r="D103" s="98" t="s">
        <v>380</v>
      </c>
      <c r="E103" s="84" t="s">
        <v>236</v>
      </c>
      <c r="F103" s="97" t="s">
        <v>30</v>
      </c>
      <c r="G103" s="97" t="s">
        <v>115</v>
      </c>
      <c r="H103" s="97" t="s">
        <v>51</v>
      </c>
      <c r="I103" s="86">
        <v>62.39</v>
      </c>
      <c r="J103" s="119">
        <v>3</v>
      </c>
      <c r="K103" s="41">
        <f t="shared" si="5"/>
        <v>3</v>
      </c>
      <c r="L103" s="42" t="str">
        <f t="shared" si="4"/>
        <v>OK</v>
      </c>
      <c r="M103" s="18"/>
      <c r="N103" s="18"/>
      <c r="O103" s="18"/>
      <c r="P103" s="18"/>
      <c r="Q103" s="18"/>
      <c r="R103" s="18"/>
      <c r="S103" s="18"/>
      <c r="T103" s="18"/>
      <c r="U103" s="18"/>
      <c r="V103" s="18"/>
      <c r="W103" s="18"/>
      <c r="X103" s="137"/>
      <c r="Y103" s="18"/>
      <c r="Z103" s="18"/>
      <c r="AA103" s="18"/>
      <c r="AB103" s="18"/>
      <c r="AC103" s="18"/>
      <c r="AD103" s="18"/>
      <c r="AE103" s="18"/>
      <c r="AF103" s="18"/>
      <c r="AG103" s="18"/>
      <c r="AH103" s="18"/>
      <c r="AI103" s="18"/>
      <c r="AJ103" s="18"/>
      <c r="AK103" s="18"/>
      <c r="AL103" s="18"/>
      <c r="AM103" s="18"/>
      <c r="AN103" s="18"/>
      <c r="AO103" s="18"/>
      <c r="AP103" s="18">
        <v>0</v>
      </c>
      <c r="AQ103" s="18">
        <v>0</v>
      </c>
    </row>
    <row r="104" spans="1:43" x14ac:dyDescent="0.25">
      <c r="A104" s="153"/>
      <c r="B104" s="147"/>
      <c r="C104" s="82">
        <v>101</v>
      </c>
      <c r="D104" s="98" t="s">
        <v>381</v>
      </c>
      <c r="E104" s="84" t="s">
        <v>237</v>
      </c>
      <c r="F104" s="97" t="s">
        <v>60</v>
      </c>
      <c r="G104" s="97" t="s">
        <v>116</v>
      </c>
      <c r="H104" s="97" t="s">
        <v>51</v>
      </c>
      <c r="I104" s="86">
        <v>3.02</v>
      </c>
      <c r="J104" s="119"/>
      <c r="K104" s="41">
        <f t="shared" si="5"/>
        <v>0</v>
      </c>
      <c r="L104" s="42" t="str">
        <f t="shared" si="4"/>
        <v>OK</v>
      </c>
      <c r="M104" s="18"/>
      <c r="N104" s="18"/>
      <c r="O104" s="18"/>
      <c r="P104" s="18"/>
      <c r="Q104" s="18"/>
      <c r="R104" s="18"/>
      <c r="S104" s="18"/>
      <c r="T104" s="18"/>
      <c r="U104" s="18"/>
      <c r="V104" s="18"/>
      <c r="W104" s="18"/>
      <c r="X104" s="137"/>
      <c r="Y104" s="18"/>
      <c r="Z104" s="18"/>
      <c r="AA104" s="18"/>
      <c r="AB104" s="18"/>
      <c r="AC104" s="18"/>
      <c r="AD104" s="18"/>
      <c r="AE104" s="18"/>
      <c r="AF104" s="18"/>
      <c r="AG104" s="18"/>
      <c r="AH104" s="18"/>
      <c r="AI104" s="18"/>
      <c r="AJ104" s="18"/>
      <c r="AK104" s="18"/>
      <c r="AL104" s="18"/>
      <c r="AM104" s="18"/>
      <c r="AN104" s="18"/>
      <c r="AO104" s="18"/>
      <c r="AP104" s="18">
        <v>0</v>
      </c>
      <c r="AQ104" s="18">
        <v>0</v>
      </c>
    </row>
    <row r="105" spans="1:43" ht="75" x14ac:dyDescent="0.25">
      <c r="A105" s="72" t="s">
        <v>278</v>
      </c>
      <c r="B105" s="76">
        <v>33</v>
      </c>
      <c r="C105" s="76">
        <v>102</v>
      </c>
      <c r="D105" s="106" t="s">
        <v>382</v>
      </c>
      <c r="E105" s="78" t="s">
        <v>238</v>
      </c>
      <c r="F105" s="104" t="s">
        <v>66</v>
      </c>
      <c r="G105" s="104" t="s">
        <v>117</v>
      </c>
      <c r="H105" s="104" t="s">
        <v>118</v>
      </c>
      <c r="I105" s="80">
        <v>205.12</v>
      </c>
      <c r="J105" s="119"/>
      <c r="K105" s="41">
        <f t="shared" si="5"/>
        <v>0</v>
      </c>
      <c r="L105" s="42" t="str">
        <f t="shared" si="4"/>
        <v>OK</v>
      </c>
      <c r="M105" s="18"/>
      <c r="N105" s="18"/>
      <c r="O105" s="18"/>
      <c r="P105" s="18"/>
      <c r="Q105" s="18"/>
      <c r="R105" s="18"/>
      <c r="S105" s="18"/>
      <c r="T105" s="18"/>
      <c r="U105" s="18"/>
      <c r="V105" s="18"/>
      <c r="W105" s="18"/>
      <c r="X105" s="137"/>
      <c r="Y105" s="18"/>
      <c r="Z105" s="18"/>
      <c r="AA105" s="18"/>
      <c r="AB105" s="18"/>
      <c r="AC105" s="18"/>
      <c r="AD105" s="18"/>
      <c r="AE105" s="18"/>
      <c r="AF105" s="18"/>
      <c r="AG105" s="18"/>
      <c r="AH105" s="18"/>
      <c r="AI105" s="18"/>
      <c r="AJ105" s="18"/>
      <c r="AK105" s="18"/>
      <c r="AL105" s="18"/>
      <c r="AM105" s="18"/>
      <c r="AN105" s="18"/>
      <c r="AO105" s="18"/>
      <c r="AP105" s="18">
        <v>0</v>
      </c>
      <c r="AQ105" s="18">
        <v>0</v>
      </c>
    </row>
    <row r="106" spans="1:43" ht="75" x14ac:dyDescent="0.25">
      <c r="A106" s="153" t="s">
        <v>281</v>
      </c>
      <c r="B106" s="145">
        <v>34</v>
      </c>
      <c r="C106" s="87">
        <v>103</v>
      </c>
      <c r="D106" s="98" t="s">
        <v>383</v>
      </c>
      <c r="E106" s="84" t="s">
        <v>239</v>
      </c>
      <c r="F106" s="97" t="s">
        <v>30</v>
      </c>
      <c r="G106" s="97" t="s">
        <v>119</v>
      </c>
      <c r="H106" s="97" t="s">
        <v>51</v>
      </c>
      <c r="I106" s="86">
        <v>23.5</v>
      </c>
      <c r="J106" s="119">
        <v>20</v>
      </c>
      <c r="K106" s="41">
        <f t="shared" si="5"/>
        <v>0</v>
      </c>
      <c r="L106" s="42" t="str">
        <f t="shared" si="4"/>
        <v>OK</v>
      </c>
      <c r="M106" s="18"/>
      <c r="N106" s="18"/>
      <c r="O106" s="18"/>
      <c r="P106" s="18"/>
      <c r="Q106" s="18"/>
      <c r="R106" s="18"/>
      <c r="S106" s="18">
        <v>10</v>
      </c>
      <c r="T106" s="18"/>
      <c r="U106" s="18"/>
      <c r="V106" s="18"/>
      <c r="W106" s="18"/>
      <c r="X106" s="137"/>
      <c r="Y106" s="18"/>
      <c r="Z106" s="18"/>
      <c r="AA106" s="18">
        <v>10</v>
      </c>
      <c r="AB106" s="18"/>
      <c r="AC106" s="18"/>
      <c r="AD106" s="18"/>
      <c r="AE106" s="18"/>
      <c r="AF106" s="18"/>
      <c r="AG106" s="18"/>
      <c r="AH106" s="18"/>
      <c r="AI106" s="18"/>
      <c r="AJ106" s="18"/>
      <c r="AK106" s="18"/>
      <c r="AL106" s="18"/>
      <c r="AM106" s="18"/>
      <c r="AN106" s="18"/>
      <c r="AO106" s="18"/>
      <c r="AP106" s="18">
        <v>0</v>
      </c>
      <c r="AQ106" s="18">
        <v>0</v>
      </c>
    </row>
    <row r="107" spans="1:43" ht="60" x14ac:dyDescent="0.25">
      <c r="A107" s="153"/>
      <c r="B107" s="147"/>
      <c r="C107" s="82">
        <v>104</v>
      </c>
      <c r="D107" s="98" t="s">
        <v>384</v>
      </c>
      <c r="E107" s="84" t="s">
        <v>240</v>
      </c>
      <c r="F107" s="97" t="s">
        <v>30</v>
      </c>
      <c r="G107" s="97" t="s">
        <v>98</v>
      </c>
      <c r="H107" s="97" t="s">
        <v>51</v>
      </c>
      <c r="I107" s="86">
        <v>55.970999999999997</v>
      </c>
      <c r="J107" s="119"/>
      <c r="K107" s="41">
        <f t="shared" si="5"/>
        <v>0</v>
      </c>
      <c r="L107" s="42" t="str">
        <f t="shared" si="4"/>
        <v>OK</v>
      </c>
      <c r="M107" s="18"/>
      <c r="N107" s="18"/>
      <c r="O107" s="18"/>
      <c r="P107" s="18"/>
      <c r="Q107" s="18"/>
      <c r="R107" s="18"/>
      <c r="S107" s="18"/>
      <c r="T107" s="18"/>
      <c r="U107" s="18"/>
      <c r="V107" s="18"/>
      <c r="W107" s="18"/>
      <c r="X107" s="137"/>
      <c r="Y107" s="18"/>
      <c r="Z107" s="18"/>
      <c r="AA107" s="18"/>
      <c r="AB107" s="18"/>
      <c r="AC107" s="18"/>
      <c r="AD107" s="18"/>
      <c r="AE107" s="18"/>
      <c r="AF107" s="18"/>
      <c r="AG107" s="18"/>
      <c r="AH107" s="18"/>
      <c r="AI107" s="18"/>
      <c r="AJ107" s="18"/>
      <c r="AK107" s="18"/>
      <c r="AL107" s="18"/>
      <c r="AM107" s="18"/>
      <c r="AN107" s="18"/>
      <c r="AO107" s="18"/>
      <c r="AP107" s="18">
        <v>0</v>
      </c>
      <c r="AQ107" s="18">
        <v>0</v>
      </c>
    </row>
    <row r="108" spans="1:43" ht="90" x14ac:dyDescent="0.25">
      <c r="A108" s="72" t="s">
        <v>283</v>
      </c>
      <c r="B108" s="76">
        <v>35</v>
      </c>
      <c r="C108" s="76">
        <v>105</v>
      </c>
      <c r="D108" s="106" t="s">
        <v>385</v>
      </c>
      <c r="E108" s="78" t="s">
        <v>241</v>
      </c>
      <c r="F108" s="104" t="s">
        <v>30</v>
      </c>
      <c r="G108" s="104" t="s">
        <v>119</v>
      </c>
      <c r="H108" s="104" t="s">
        <v>51</v>
      </c>
      <c r="I108" s="80">
        <v>65</v>
      </c>
      <c r="J108" s="119">
        <v>20</v>
      </c>
      <c r="K108" s="41">
        <f t="shared" si="5"/>
        <v>9</v>
      </c>
      <c r="L108" s="42" t="str">
        <f t="shared" si="4"/>
        <v>OK</v>
      </c>
      <c r="M108" s="18"/>
      <c r="N108" s="18"/>
      <c r="O108" s="18">
        <v>5</v>
      </c>
      <c r="P108" s="18"/>
      <c r="Q108" s="18"/>
      <c r="R108" s="18"/>
      <c r="S108" s="18"/>
      <c r="T108" s="18"/>
      <c r="U108" s="18"/>
      <c r="V108" s="18"/>
      <c r="W108" s="18"/>
      <c r="X108" s="137"/>
      <c r="Y108" s="18"/>
      <c r="Z108" s="18"/>
      <c r="AA108" s="18"/>
      <c r="AB108" s="18"/>
      <c r="AC108" s="18">
        <v>6</v>
      </c>
      <c r="AD108" s="18"/>
      <c r="AE108" s="18"/>
      <c r="AF108" s="18"/>
      <c r="AG108" s="18"/>
      <c r="AH108" s="18"/>
      <c r="AI108" s="18"/>
      <c r="AJ108" s="18"/>
      <c r="AK108" s="18"/>
      <c r="AL108" s="18"/>
      <c r="AM108" s="18"/>
      <c r="AN108" s="18"/>
      <c r="AO108" s="18"/>
      <c r="AP108" s="18">
        <v>0</v>
      </c>
      <c r="AQ108" s="18">
        <v>0</v>
      </c>
    </row>
    <row r="109" spans="1:43" ht="30" x14ac:dyDescent="0.25">
      <c r="A109" s="153" t="s">
        <v>285</v>
      </c>
      <c r="B109" s="145">
        <v>36</v>
      </c>
      <c r="C109" s="87">
        <v>106</v>
      </c>
      <c r="D109" s="98" t="s">
        <v>386</v>
      </c>
      <c r="E109" s="84" t="s">
        <v>242</v>
      </c>
      <c r="F109" s="97" t="s">
        <v>58</v>
      </c>
      <c r="G109" s="97" t="s">
        <v>120</v>
      </c>
      <c r="H109" s="97" t="s">
        <v>51</v>
      </c>
      <c r="I109" s="86">
        <v>5.86</v>
      </c>
      <c r="J109" s="119">
        <v>12</v>
      </c>
      <c r="K109" s="41">
        <f t="shared" si="5"/>
        <v>12</v>
      </c>
      <c r="L109" s="42" t="str">
        <f t="shared" si="4"/>
        <v>OK</v>
      </c>
      <c r="M109" s="18"/>
      <c r="N109" s="18"/>
      <c r="O109" s="18"/>
      <c r="P109" s="18"/>
      <c r="Q109" s="18"/>
      <c r="R109" s="18"/>
      <c r="S109" s="18"/>
      <c r="T109" s="18"/>
      <c r="U109" s="18"/>
      <c r="V109" s="18"/>
      <c r="W109" s="18"/>
      <c r="X109" s="137"/>
      <c r="Y109" s="18"/>
      <c r="Z109" s="18"/>
      <c r="AA109" s="18"/>
      <c r="AB109" s="18"/>
      <c r="AC109" s="18"/>
      <c r="AD109" s="18"/>
      <c r="AE109" s="18"/>
      <c r="AF109" s="18"/>
      <c r="AG109" s="18"/>
      <c r="AH109" s="18"/>
      <c r="AI109" s="18"/>
      <c r="AJ109" s="18"/>
      <c r="AK109" s="18"/>
      <c r="AL109" s="18"/>
      <c r="AM109" s="18"/>
      <c r="AN109" s="18"/>
      <c r="AO109" s="18"/>
      <c r="AP109" s="18">
        <v>0</v>
      </c>
      <c r="AQ109" s="18">
        <v>0</v>
      </c>
    </row>
    <row r="110" spans="1:43" ht="30" x14ac:dyDescent="0.25">
      <c r="A110" s="153"/>
      <c r="B110" s="146"/>
      <c r="C110" s="82">
        <v>107</v>
      </c>
      <c r="D110" s="100" t="s">
        <v>387</v>
      </c>
      <c r="E110" s="84" t="s">
        <v>243</v>
      </c>
      <c r="F110" s="97" t="s">
        <v>60</v>
      </c>
      <c r="G110" s="97" t="s">
        <v>121</v>
      </c>
      <c r="H110" s="97" t="s">
        <v>51</v>
      </c>
      <c r="I110" s="86">
        <v>3.08</v>
      </c>
      <c r="J110" s="119">
        <v>60</v>
      </c>
      <c r="K110" s="41">
        <f t="shared" si="5"/>
        <v>60</v>
      </c>
      <c r="L110" s="42" t="str">
        <f t="shared" si="4"/>
        <v>OK</v>
      </c>
      <c r="M110" s="18"/>
      <c r="N110" s="18"/>
      <c r="O110" s="18"/>
      <c r="P110" s="18"/>
      <c r="Q110" s="18"/>
      <c r="R110" s="18"/>
      <c r="S110" s="18"/>
      <c r="T110" s="18"/>
      <c r="U110" s="18"/>
      <c r="V110" s="18"/>
      <c r="W110" s="18"/>
      <c r="X110" s="137"/>
      <c r="Y110" s="18"/>
      <c r="Z110" s="18"/>
      <c r="AA110" s="18"/>
      <c r="AB110" s="18"/>
      <c r="AC110" s="18"/>
      <c r="AD110" s="18"/>
      <c r="AE110" s="18"/>
      <c r="AF110" s="18"/>
      <c r="AG110" s="18"/>
      <c r="AH110" s="18"/>
      <c r="AI110" s="18"/>
      <c r="AJ110" s="18"/>
      <c r="AK110" s="18"/>
      <c r="AL110" s="18"/>
      <c r="AM110" s="18"/>
      <c r="AN110" s="18"/>
      <c r="AO110" s="18"/>
      <c r="AP110" s="18">
        <v>0</v>
      </c>
      <c r="AQ110" s="18">
        <v>0</v>
      </c>
    </row>
    <row r="111" spans="1:43" ht="60" x14ac:dyDescent="0.25">
      <c r="A111" s="153"/>
      <c r="B111" s="146"/>
      <c r="C111" s="87">
        <v>108</v>
      </c>
      <c r="D111" s="98" t="s">
        <v>388</v>
      </c>
      <c r="E111" s="84" t="s">
        <v>244</v>
      </c>
      <c r="F111" s="97" t="s">
        <v>60</v>
      </c>
      <c r="G111" s="97" t="s">
        <v>122</v>
      </c>
      <c r="H111" s="97" t="s">
        <v>51</v>
      </c>
      <c r="I111" s="86">
        <v>7.49</v>
      </c>
      <c r="J111" s="119">
        <v>5</v>
      </c>
      <c r="K111" s="41">
        <f t="shared" si="5"/>
        <v>5</v>
      </c>
      <c r="L111" s="42" t="str">
        <f t="shared" si="4"/>
        <v>OK</v>
      </c>
      <c r="M111" s="18"/>
      <c r="N111" s="18"/>
      <c r="O111" s="18"/>
      <c r="P111" s="18"/>
      <c r="Q111" s="18"/>
      <c r="R111" s="18"/>
      <c r="S111" s="18"/>
      <c r="T111" s="18"/>
      <c r="U111" s="18"/>
      <c r="V111" s="18"/>
      <c r="W111" s="18"/>
      <c r="X111" s="137"/>
      <c r="Y111" s="18"/>
      <c r="Z111" s="18"/>
      <c r="AA111" s="18"/>
      <c r="AB111" s="18"/>
      <c r="AC111" s="18"/>
      <c r="AD111" s="18"/>
      <c r="AE111" s="18"/>
      <c r="AF111" s="18"/>
      <c r="AG111" s="18"/>
      <c r="AH111" s="18"/>
      <c r="AI111" s="18"/>
      <c r="AJ111" s="18"/>
      <c r="AK111" s="18"/>
      <c r="AL111" s="18"/>
      <c r="AM111" s="18"/>
      <c r="AN111" s="18"/>
      <c r="AO111" s="18"/>
      <c r="AP111" s="18">
        <v>0</v>
      </c>
      <c r="AQ111" s="18">
        <v>0</v>
      </c>
    </row>
    <row r="112" spans="1:43" ht="120" x14ac:dyDescent="0.25">
      <c r="A112" s="153"/>
      <c r="B112" s="147"/>
      <c r="C112" s="87">
        <v>109</v>
      </c>
      <c r="D112" s="83" t="s">
        <v>389</v>
      </c>
      <c r="E112" s="84" t="s">
        <v>245</v>
      </c>
      <c r="F112" s="85" t="s">
        <v>33</v>
      </c>
      <c r="G112" s="85" t="s">
        <v>123</v>
      </c>
      <c r="H112" s="85" t="s">
        <v>50</v>
      </c>
      <c r="I112" s="86">
        <v>2.2400000000000002</v>
      </c>
      <c r="J112" s="119">
        <v>100</v>
      </c>
      <c r="K112" s="41">
        <f t="shared" si="5"/>
        <v>100</v>
      </c>
      <c r="L112" s="42" t="str">
        <f t="shared" si="4"/>
        <v>OK</v>
      </c>
      <c r="M112" s="18"/>
      <c r="N112" s="18"/>
      <c r="O112" s="18"/>
      <c r="P112" s="18"/>
      <c r="Q112" s="18"/>
      <c r="R112" s="18"/>
      <c r="S112" s="18"/>
      <c r="T112" s="18"/>
      <c r="U112" s="18"/>
      <c r="V112" s="18"/>
      <c r="W112" s="18"/>
      <c r="X112" s="137"/>
      <c r="Y112" s="18"/>
      <c r="Z112" s="18"/>
      <c r="AA112" s="18"/>
      <c r="AB112" s="18"/>
      <c r="AC112" s="18"/>
      <c r="AD112" s="18"/>
      <c r="AE112" s="18"/>
      <c r="AF112" s="18"/>
      <c r="AG112" s="18"/>
      <c r="AH112" s="18"/>
      <c r="AI112" s="18"/>
      <c r="AJ112" s="18"/>
      <c r="AK112" s="18"/>
      <c r="AL112" s="18"/>
      <c r="AM112" s="18"/>
      <c r="AN112" s="18"/>
      <c r="AO112" s="18"/>
      <c r="AP112" s="18">
        <v>0</v>
      </c>
      <c r="AQ112" s="18">
        <v>0</v>
      </c>
    </row>
    <row r="113" spans="1:43" ht="60" x14ac:dyDescent="0.25">
      <c r="A113" s="152" t="s">
        <v>279</v>
      </c>
      <c r="B113" s="158">
        <v>41</v>
      </c>
      <c r="C113" s="76">
        <v>110</v>
      </c>
      <c r="D113" s="106" t="s">
        <v>390</v>
      </c>
      <c r="E113" s="78" t="s">
        <v>246</v>
      </c>
      <c r="F113" s="104" t="s">
        <v>60</v>
      </c>
      <c r="G113" s="104" t="s">
        <v>124</v>
      </c>
      <c r="H113" s="104" t="s">
        <v>51</v>
      </c>
      <c r="I113" s="80">
        <v>19</v>
      </c>
      <c r="J113" s="119">
        <v>5</v>
      </c>
      <c r="K113" s="41">
        <f t="shared" si="5"/>
        <v>2</v>
      </c>
      <c r="L113" s="42" t="str">
        <f t="shared" si="4"/>
        <v>OK</v>
      </c>
      <c r="M113" s="18"/>
      <c r="N113" s="18"/>
      <c r="O113" s="18"/>
      <c r="P113" s="18"/>
      <c r="Q113" s="18"/>
      <c r="R113" s="18"/>
      <c r="S113" s="18"/>
      <c r="T113" s="18"/>
      <c r="U113" s="18"/>
      <c r="V113" s="18"/>
      <c r="W113" s="18"/>
      <c r="X113" s="137"/>
      <c r="Y113" s="18"/>
      <c r="Z113" s="18"/>
      <c r="AA113" s="18"/>
      <c r="AB113" s="18"/>
      <c r="AC113" s="18"/>
      <c r="AD113" s="18"/>
      <c r="AE113" s="18"/>
      <c r="AF113" s="18"/>
      <c r="AG113" s="18"/>
      <c r="AH113" s="18"/>
      <c r="AI113" s="18"/>
      <c r="AJ113" s="18">
        <v>3</v>
      </c>
      <c r="AK113" s="18"/>
      <c r="AL113" s="18"/>
      <c r="AM113" s="18"/>
      <c r="AN113" s="18"/>
      <c r="AO113" s="18"/>
      <c r="AP113" s="18">
        <v>0</v>
      </c>
      <c r="AQ113" s="18">
        <v>0</v>
      </c>
    </row>
    <row r="114" spans="1:43" ht="45" x14ac:dyDescent="0.25">
      <c r="A114" s="152"/>
      <c r="B114" s="159"/>
      <c r="C114" s="103">
        <v>111</v>
      </c>
      <c r="D114" s="106" t="s">
        <v>391</v>
      </c>
      <c r="E114" s="78" t="s">
        <v>247</v>
      </c>
      <c r="F114" s="104" t="s">
        <v>60</v>
      </c>
      <c r="G114" s="104" t="s">
        <v>124</v>
      </c>
      <c r="H114" s="104" t="s">
        <v>51</v>
      </c>
      <c r="I114" s="80">
        <v>18.72</v>
      </c>
      <c r="J114" s="119">
        <v>5</v>
      </c>
      <c r="K114" s="41">
        <f t="shared" si="5"/>
        <v>2</v>
      </c>
      <c r="L114" s="42" t="str">
        <f t="shared" si="4"/>
        <v>OK</v>
      </c>
      <c r="M114" s="18"/>
      <c r="N114" s="18"/>
      <c r="O114" s="18"/>
      <c r="P114" s="18"/>
      <c r="Q114" s="18"/>
      <c r="R114" s="18"/>
      <c r="S114" s="18"/>
      <c r="T114" s="18"/>
      <c r="U114" s="18"/>
      <c r="V114" s="18"/>
      <c r="W114" s="18"/>
      <c r="X114" s="137"/>
      <c r="Y114" s="18"/>
      <c r="Z114" s="18"/>
      <c r="AA114" s="18"/>
      <c r="AB114" s="18"/>
      <c r="AC114" s="18"/>
      <c r="AD114" s="18"/>
      <c r="AE114" s="18"/>
      <c r="AF114" s="18"/>
      <c r="AG114" s="18"/>
      <c r="AH114" s="18"/>
      <c r="AI114" s="18"/>
      <c r="AJ114" s="18">
        <v>3</v>
      </c>
      <c r="AK114" s="18"/>
      <c r="AL114" s="18"/>
      <c r="AM114" s="18"/>
      <c r="AN114" s="18"/>
      <c r="AO114" s="18"/>
      <c r="AP114" s="18">
        <v>0</v>
      </c>
      <c r="AQ114" s="18">
        <v>0</v>
      </c>
    </row>
    <row r="115" spans="1:43" ht="30" x14ac:dyDescent="0.25">
      <c r="A115" s="152"/>
      <c r="B115" s="159"/>
      <c r="C115" s="76">
        <v>112</v>
      </c>
      <c r="D115" s="106" t="s">
        <v>392</v>
      </c>
      <c r="E115" s="78" t="s">
        <v>248</v>
      </c>
      <c r="F115" s="104" t="s">
        <v>60</v>
      </c>
      <c r="G115" s="104" t="s">
        <v>125</v>
      </c>
      <c r="H115" s="104" t="s">
        <v>110</v>
      </c>
      <c r="I115" s="80">
        <v>19</v>
      </c>
      <c r="J115" s="119">
        <v>30</v>
      </c>
      <c r="K115" s="41">
        <f t="shared" si="5"/>
        <v>30</v>
      </c>
      <c r="L115" s="42" t="str">
        <f t="shared" si="4"/>
        <v>OK</v>
      </c>
      <c r="M115" s="18"/>
      <c r="N115" s="18"/>
      <c r="O115" s="18"/>
      <c r="P115" s="18"/>
      <c r="Q115" s="18"/>
      <c r="R115" s="18"/>
      <c r="S115" s="18"/>
      <c r="T115" s="18"/>
      <c r="U115" s="18"/>
      <c r="V115" s="18"/>
      <c r="W115" s="18"/>
      <c r="X115" s="137"/>
      <c r="Y115" s="18"/>
      <c r="Z115" s="18"/>
      <c r="AA115" s="18"/>
      <c r="AB115" s="18"/>
      <c r="AC115" s="18"/>
      <c r="AD115" s="18"/>
      <c r="AE115" s="18"/>
      <c r="AF115" s="18"/>
      <c r="AG115" s="18"/>
      <c r="AH115" s="18"/>
      <c r="AI115" s="18"/>
      <c r="AJ115" s="18"/>
      <c r="AK115" s="18"/>
      <c r="AL115" s="18"/>
      <c r="AM115" s="18"/>
      <c r="AN115" s="18"/>
      <c r="AO115" s="18"/>
      <c r="AP115" s="18">
        <v>0</v>
      </c>
      <c r="AQ115" s="18">
        <v>0</v>
      </c>
    </row>
    <row r="116" spans="1:43" ht="30" x14ac:dyDescent="0.25">
      <c r="A116" s="152"/>
      <c r="B116" s="159"/>
      <c r="C116" s="107">
        <v>113</v>
      </c>
      <c r="D116" s="108" t="s">
        <v>393</v>
      </c>
      <c r="E116" s="109" t="s">
        <v>249</v>
      </c>
      <c r="F116" s="110" t="s">
        <v>60</v>
      </c>
      <c r="G116" s="110" t="s">
        <v>125</v>
      </c>
      <c r="H116" s="110" t="s">
        <v>51</v>
      </c>
      <c r="I116" s="111">
        <v>19</v>
      </c>
      <c r="J116" s="119"/>
      <c r="K116" s="41">
        <f t="shared" si="5"/>
        <v>0</v>
      </c>
      <c r="L116" s="52" t="str">
        <f t="shared" si="4"/>
        <v>OK</v>
      </c>
      <c r="M116" s="18"/>
      <c r="N116" s="18"/>
      <c r="O116" s="18"/>
      <c r="P116" s="18"/>
      <c r="Q116" s="18"/>
      <c r="R116" s="18"/>
      <c r="S116" s="18"/>
      <c r="T116" s="18"/>
      <c r="U116" s="18"/>
      <c r="V116" s="18"/>
      <c r="W116" s="18"/>
      <c r="X116" s="137"/>
      <c r="Y116" s="18"/>
      <c r="Z116" s="18"/>
      <c r="AA116" s="18"/>
      <c r="AB116" s="18"/>
      <c r="AC116" s="18"/>
      <c r="AD116" s="18"/>
      <c r="AE116" s="18"/>
      <c r="AF116" s="18"/>
      <c r="AG116" s="18"/>
      <c r="AH116" s="18"/>
      <c r="AI116" s="18"/>
      <c r="AJ116" s="18"/>
      <c r="AK116" s="18"/>
      <c r="AL116" s="18"/>
      <c r="AM116" s="18"/>
      <c r="AN116" s="18"/>
      <c r="AO116" s="18"/>
      <c r="AP116" s="18">
        <v>0</v>
      </c>
      <c r="AQ116" s="18">
        <v>0</v>
      </c>
    </row>
    <row r="117" spans="1:43" ht="75" x14ac:dyDescent="0.25">
      <c r="A117" s="112" t="s">
        <v>283</v>
      </c>
      <c r="B117" s="87">
        <v>42</v>
      </c>
      <c r="C117" s="87">
        <v>114</v>
      </c>
      <c r="D117" s="98" t="s">
        <v>394</v>
      </c>
      <c r="E117" s="84" t="s">
        <v>250</v>
      </c>
      <c r="F117" s="97" t="s">
        <v>60</v>
      </c>
      <c r="G117" s="97" t="s">
        <v>100</v>
      </c>
      <c r="H117" s="97" t="s">
        <v>51</v>
      </c>
      <c r="I117" s="86">
        <v>134.63</v>
      </c>
      <c r="J117" s="119">
        <v>15</v>
      </c>
      <c r="K117" s="41">
        <f t="shared" si="5"/>
        <v>15</v>
      </c>
      <c r="L117" s="42" t="str">
        <f t="shared" si="4"/>
        <v>OK</v>
      </c>
      <c r="M117" s="18"/>
      <c r="N117" s="18"/>
      <c r="O117" s="18"/>
      <c r="P117" s="18"/>
      <c r="Q117" s="18"/>
      <c r="R117" s="18"/>
      <c r="S117" s="18"/>
      <c r="T117" s="18"/>
      <c r="U117" s="18"/>
      <c r="V117" s="18"/>
      <c r="W117" s="18"/>
      <c r="X117" s="137"/>
      <c r="Y117" s="18"/>
      <c r="Z117" s="18"/>
      <c r="AA117" s="18"/>
      <c r="AB117" s="18"/>
      <c r="AC117" s="18"/>
      <c r="AD117" s="18"/>
      <c r="AE117" s="18"/>
      <c r="AF117" s="18"/>
      <c r="AG117" s="18"/>
      <c r="AH117" s="18"/>
      <c r="AI117" s="18"/>
      <c r="AJ117" s="18"/>
      <c r="AK117" s="18"/>
      <c r="AL117" s="18"/>
      <c r="AM117" s="18"/>
      <c r="AN117" s="18"/>
      <c r="AO117" s="18"/>
      <c r="AP117" s="18">
        <v>0</v>
      </c>
      <c r="AQ117" s="18">
        <v>0</v>
      </c>
    </row>
    <row r="118" spans="1:43" ht="39.950000000000003" customHeight="1" x14ac:dyDescent="0.25">
      <c r="A118" s="152" t="s">
        <v>287</v>
      </c>
      <c r="B118" s="158">
        <v>43</v>
      </c>
      <c r="C118" s="76">
        <v>115</v>
      </c>
      <c r="D118" s="113" t="s">
        <v>395</v>
      </c>
      <c r="E118" s="55"/>
      <c r="F118" s="161" t="s">
        <v>286</v>
      </c>
      <c r="G118" s="162"/>
      <c r="H118" s="162"/>
      <c r="I118" s="163"/>
      <c r="J118" s="119"/>
      <c r="K118" s="41">
        <f t="shared" si="5"/>
        <v>0</v>
      </c>
      <c r="L118" s="42" t="str">
        <f t="shared" si="4"/>
        <v>OK</v>
      </c>
      <c r="M118" s="18"/>
      <c r="N118" s="18"/>
      <c r="O118" s="18"/>
      <c r="P118" s="18"/>
      <c r="Q118" s="18"/>
      <c r="R118" s="18"/>
      <c r="S118" s="18"/>
      <c r="T118" s="18"/>
      <c r="U118" s="18"/>
      <c r="V118" s="18"/>
      <c r="W118" s="18"/>
      <c r="X118" s="137"/>
      <c r="Y118" s="18"/>
      <c r="Z118" s="18"/>
      <c r="AA118" s="18"/>
      <c r="AB118" s="18"/>
      <c r="AC118" s="18"/>
      <c r="AD118" s="18"/>
      <c r="AE118" s="18"/>
      <c r="AF118" s="18"/>
      <c r="AG118" s="18"/>
      <c r="AH118" s="18"/>
      <c r="AI118" s="18"/>
      <c r="AJ118" s="18"/>
      <c r="AK118" s="18"/>
      <c r="AL118" s="18"/>
      <c r="AM118" s="18"/>
      <c r="AN118" s="18"/>
      <c r="AO118" s="18"/>
      <c r="AP118" s="18">
        <v>0</v>
      </c>
      <c r="AQ118" s="18">
        <v>0</v>
      </c>
    </row>
    <row r="119" spans="1:43" ht="39.950000000000003" customHeight="1" x14ac:dyDescent="0.25">
      <c r="A119" s="152"/>
      <c r="B119" s="159"/>
      <c r="C119" s="76">
        <v>116</v>
      </c>
      <c r="D119" s="113" t="s">
        <v>396</v>
      </c>
      <c r="E119" s="90"/>
      <c r="F119" s="164"/>
      <c r="G119" s="165"/>
      <c r="H119" s="165"/>
      <c r="I119" s="166"/>
      <c r="J119" s="119"/>
      <c r="K119" s="41">
        <f t="shared" si="5"/>
        <v>0</v>
      </c>
      <c r="L119" s="42" t="str">
        <f t="shared" si="4"/>
        <v>OK</v>
      </c>
      <c r="M119" s="18"/>
      <c r="N119" s="18"/>
      <c r="O119" s="18"/>
      <c r="P119" s="18"/>
      <c r="Q119" s="18"/>
      <c r="R119" s="18"/>
      <c r="S119" s="18"/>
      <c r="T119" s="18"/>
      <c r="U119" s="18"/>
      <c r="V119" s="18"/>
      <c r="W119" s="18"/>
      <c r="X119" s="137"/>
      <c r="Y119" s="18"/>
      <c r="Z119" s="18"/>
      <c r="AA119" s="18"/>
      <c r="AB119" s="18"/>
      <c r="AC119" s="18"/>
      <c r="AD119" s="18"/>
      <c r="AE119" s="18"/>
      <c r="AF119" s="18"/>
      <c r="AG119" s="18"/>
      <c r="AH119" s="18"/>
      <c r="AI119" s="18"/>
      <c r="AJ119" s="18"/>
      <c r="AK119" s="18"/>
      <c r="AL119" s="18"/>
      <c r="AM119" s="18"/>
      <c r="AN119" s="18"/>
      <c r="AO119" s="18"/>
      <c r="AP119" s="18">
        <v>0</v>
      </c>
      <c r="AQ119" s="18">
        <v>0</v>
      </c>
    </row>
    <row r="120" spans="1:43" ht="39.950000000000003" customHeight="1" x14ac:dyDescent="0.25">
      <c r="A120" s="152"/>
      <c r="B120" s="159"/>
      <c r="C120" s="103">
        <v>117</v>
      </c>
      <c r="D120" s="113" t="s">
        <v>397</v>
      </c>
      <c r="E120" s="90"/>
      <c r="F120" s="164"/>
      <c r="G120" s="165"/>
      <c r="H120" s="165"/>
      <c r="I120" s="166"/>
      <c r="J120" s="119"/>
      <c r="K120" s="41">
        <f t="shared" si="5"/>
        <v>0</v>
      </c>
      <c r="L120" s="42" t="str">
        <f t="shared" si="4"/>
        <v>OK</v>
      </c>
      <c r="M120" s="18"/>
      <c r="N120" s="18"/>
      <c r="O120" s="18"/>
      <c r="P120" s="18"/>
      <c r="Q120" s="18"/>
      <c r="R120" s="18"/>
      <c r="S120" s="18"/>
      <c r="T120" s="18"/>
      <c r="U120" s="18"/>
      <c r="V120" s="18"/>
      <c r="W120" s="18"/>
      <c r="X120" s="137"/>
      <c r="Y120" s="18"/>
      <c r="Z120" s="18"/>
      <c r="AA120" s="18"/>
      <c r="AB120" s="18"/>
      <c r="AC120" s="18"/>
      <c r="AD120" s="18"/>
      <c r="AE120" s="18"/>
      <c r="AF120" s="18"/>
      <c r="AG120" s="18"/>
      <c r="AH120" s="18"/>
      <c r="AI120" s="18"/>
      <c r="AJ120" s="18"/>
      <c r="AK120" s="18"/>
      <c r="AL120" s="18"/>
      <c r="AM120" s="18"/>
      <c r="AN120" s="18"/>
      <c r="AO120" s="18"/>
      <c r="AP120" s="18">
        <v>0</v>
      </c>
      <c r="AQ120" s="18">
        <v>0</v>
      </c>
    </row>
    <row r="121" spans="1:43" ht="39.950000000000003" customHeight="1" x14ac:dyDescent="0.25">
      <c r="A121" s="152"/>
      <c r="B121" s="160"/>
      <c r="C121" s="76">
        <v>118</v>
      </c>
      <c r="D121" s="113" t="s">
        <v>398</v>
      </c>
      <c r="E121" s="90"/>
      <c r="F121" s="167"/>
      <c r="G121" s="168"/>
      <c r="H121" s="168"/>
      <c r="I121" s="169"/>
      <c r="J121" s="119"/>
      <c r="K121" s="41">
        <f t="shared" si="5"/>
        <v>0</v>
      </c>
      <c r="L121" s="42" t="str">
        <f t="shared" si="4"/>
        <v>OK</v>
      </c>
      <c r="M121" s="18"/>
      <c r="N121" s="18"/>
      <c r="O121" s="18"/>
      <c r="P121" s="18"/>
      <c r="Q121" s="18"/>
      <c r="R121" s="18"/>
      <c r="S121" s="18"/>
      <c r="T121" s="18"/>
      <c r="U121" s="18"/>
      <c r="V121" s="18"/>
      <c r="W121" s="18"/>
      <c r="X121" s="137"/>
      <c r="Y121" s="18"/>
      <c r="Z121" s="18"/>
      <c r="AA121" s="18"/>
      <c r="AB121" s="18"/>
      <c r="AC121" s="18"/>
      <c r="AD121" s="18"/>
      <c r="AE121" s="18"/>
      <c r="AF121" s="18"/>
      <c r="AG121" s="18"/>
      <c r="AH121" s="18"/>
      <c r="AI121" s="18"/>
      <c r="AJ121" s="18"/>
      <c r="AK121" s="18"/>
      <c r="AL121" s="18"/>
      <c r="AM121" s="18"/>
      <c r="AN121" s="18"/>
      <c r="AO121" s="18"/>
      <c r="AP121" s="18">
        <v>0</v>
      </c>
      <c r="AQ121" s="18">
        <v>0</v>
      </c>
    </row>
    <row r="122" spans="1:43" ht="45" x14ac:dyDescent="0.25">
      <c r="A122" s="69" t="s">
        <v>279</v>
      </c>
      <c r="B122" s="82">
        <v>44</v>
      </c>
      <c r="C122" s="82">
        <v>119</v>
      </c>
      <c r="D122" s="115" t="s">
        <v>399</v>
      </c>
      <c r="E122" s="116" t="s">
        <v>251</v>
      </c>
      <c r="F122" s="117" t="s">
        <v>60</v>
      </c>
      <c r="G122" s="117" t="s">
        <v>126</v>
      </c>
      <c r="H122" s="117" t="s">
        <v>127</v>
      </c>
      <c r="I122" s="118">
        <v>85</v>
      </c>
      <c r="J122" s="119"/>
      <c r="K122" s="41">
        <f t="shared" si="5"/>
        <v>0</v>
      </c>
      <c r="L122" s="54" t="str">
        <f>IF(K122&lt;0,"ATENÇÃO","OK")</f>
        <v>OK</v>
      </c>
      <c r="M122" s="18"/>
      <c r="N122" s="18"/>
      <c r="O122" s="18"/>
      <c r="P122" s="18"/>
      <c r="Q122" s="18"/>
      <c r="R122" s="18"/>
      <c r="S122" s="18"/>
      <c r="T122" s="18"/>
      <c r="U122" s="18"/>
      <c r="V122" s="18"/>
      <c r="W122" s="18"/>
      <c r="X122" s="137"/>
      <c r="Y122" s="18"/>
      <c r="Z122" s="18"/>
      <c r="AA122" s="18"/>
      <c r="AB122" s="18"/>
      <c r="AC122" s="18"/>
      <c r="AD122" s="18"/>
      <c r="AE122" s="18"/>
      <c r="AF122" s="18"/>
      <c r="AG122" s="18"/>
      <c r="AH122" s="18"/>
      <c r="AI122" s="18"/>
      <c r="AJ122" s="18"/>
      <c r="AK122" s="18"/>
      <c r="AL122" s="18"/>
      <c r="AM122" s="18"/>
      <c r="AN122" s="18"/>
      <c r="AO122" s="18"/>
      <c r="AP122" s="18">
        <v>0</v>
      </c>
      <c r="AQ122" s="18">
        <v>0</v>
      </c>
    </row>
    <row r="123" spans="1:43" ht="75" x14ac:dyDescent="0.25">
      <c r="A123" s="152" t="s">
        <v>276</v>
      </c>
      <c r="B123" s="158">
        <v>45</v>
      </c>
      <c r="C123" s="76">
        <v>120</v>
      </c>
      <c r="D123" s="77" t="s">
        <v>400</v>
      </c>
      <c r="E123" s="78" t="s">
        <v>252</v>
      </c>
      <c r="F123" s="79" t="s">
        <v>30</v>
      </c>
      <c r="G123" s="79" t="s">
        <v>128</v>
      </c>
      <c r="H123" s="79" t="s">
        <v>50</v>
      </c>
      <c r="I123" s="80">
        <v>4.2</v>
      </c>
      <c r="J123" s="119">
        <v>20</v>
      </c>
      <c r="K123" s="41">
        <f t="shared" si="5"/>
        <v>10</v>
      </c>
      <c r="L123" s="42" t="str">
        <f t="shared" si="4"/>
        <v>OK</v>
      </c>
      <c r="M123" s="18"/>
      <c r="N123" s="18"/>
      <c r="O123" s="18"/>
      <c r="P123" s="18"/>
      <c r="Q123" s="18"/>
      <c r="R123" s="18"/>
      <c r="S123" s="18"/>
      <c r="T123" s="18"/>
      <c r="U123" s="18"/>
      <c r="V123" s="18"/>
      <c r="W123" s="18"/>
      <c r="X123" s="137"/>
      <c r="Y123" s="18"/>
      <c r="Z123" s="18"/>
      <c r="AA123" s="18"/>
      <c r="AB123" s="18"/>
      <c r="AC123" s="18"/>
      <c r="AD123" s="18"/>
      <c r="AE123" s="18"/>
      <c r="AF123" s="18"/>
      <c r="AG123" s="18"/>
      <c r="AH123" s="18"/>
      <c r="AI123" s="18">
        <v>10</v>
      </c>
      <c r="AJ123" s="18"/>
      <c r="AK123" s="18"/>
      <c r="AL123" s="18"/>
      <c r="AM123" s="18"/>
      <c r="AN123" s="18"/>
      <c r="AO123" s="18"/>
      <c r="AP123" s="18">
        <v>0</v>
      </c>
      <c r="AQ123" s="18">
        <v>0</v>
      </c>
    </row>
    <row r="124" spans="1:43" ht="75" x14ac:dyDescent="0.25">
      <c r="A124" s="152"/>
      <c r="B124" s="159"/>
      <c r="C124" s="76">
        <v>121</v>
      </c>
      <c r="D124" s="77" t="s">
        <v>401</v>
      </c>
      <c r="E124" s="78" t="s">
        <v>253</v>
      </c>
      <c r="F124" s="79" t="s">
        <v>30</v>
      </c>
      <c r="G124" s="79" t="s">
        <v>128</v>
      </c>
      <c r="H124" s="79" t="s">
        <v>50</v>
      </c>
      <c r="I124" s="80">
        <v>5.8</v>
      </c>
      <c r="J124" s="119">
        <v>10</v>
      </c>
      <c r="K124" s="41">
        <f t="shared" si="5"/>
        <v>0</v>
      </c>
      <c r="L124" s="42" t="str">
        <f t="shared" si="4"/>
        <v>OK</v>
      </c>
      <c r="M124" s="18"/>
      <c r="N124" s="18"/>
      <c r="O124" s="18"/>
      <c r="P124" s="18">
        <v>5</v>
      </c>
      <c r="Q124" s="18"/>
      <c r="R124" s="18"/>
      <c r="S124" s="18"/>
      <c r="T124" s="18"/>
      <c r="U124" s="18"/>
      <c r="V124" s="18"/>
      <c r="W124" s="18"/>
      <c r="X124" s="137"/>
      <c r="Y124" s="18"/>
      <c r="Z124" s="18"/>
      <c r="AA124" s="18"/>
      <c r="AB124" s="18"/>
      <c r="AC124" s="18"/>
      <c r="AD124" s="18"/>
      <c r="AE124" s="18"/>
      <c r="AF124" s="18"/>
      <c r="AG124" s="18"/>
      <c r="AH124" s="18"/>
      <c r="AI124" s="18">
        <v>5</v>
      </c>
      <c r="AJ124" s="18"/>
      <c r="AK124" s="18"/>
      <c r="AL124" s="18"/>
      <c r="AM124" s="18"/>
      <c r="AN124" s="18"/>
      <c r="AO124" s="18"/>
      <c r="AP124" s="18">
        <v>0</v>
      </c>
      <c r="AQ124" s="18">
        <v>0</v>
      </c>
    </row>
    <row r="125" spans="1:43" ht="60" x14ac:dyDescent="0.25">
      <c r="A125" s="152"/>
      <c r="B125" s="159"/>
      <c r="C125" s="103">
        <v>122</v>
      </c>
      <c r="D125" s="77" t="s">
        <v>402</v>
      </c>
      <c r="E125" s="78" t="s">
        <v>254</v>
      </c>
      <c r="F125" s="79" t="s">
        <v>30</v>
      </c>
      <c r="G125" s="79" t="s">
        <v>48</v>
      </c>
      <c r="H125" s="79" t="s">
        <v>50</v>
      </c>
      <c r="I125" s="80">
        <v>5.6</v>
      </c>
      <c r="J125" s="119">
        <v>10</v>
      </c>
      <c r="K125" s="41">
        <f t="shared" si="5"/>
        <v>0</v>
      </c>
      <c r="L125" s="42" t="str">
        <f t="shared" si="4"/>
        <v>OK</v>
      </c>
      <c r="M125" s="18"/>
      <c r="N125" s="18"/>
      <c r="O125" s="18"/>
      <c r="P125" s="18"/>
      <c r="Q125" s="18"/>
      <c r="R125" s="18"/>
      <c r="S125" s="18"/>
      <c r="T125" s="18"/>
      <c r="U125" s="18"/>
      <c r="V125" s="18"/>
      <c r="W125" s="18"/>
      <c r="X125" s="137"/>
      <c r="Y125" s="18"/>
      <c r="Z125" s="18">
        <v>10</v>
      </c>
      <c r="AA125" s="18"/>
      <c r="AB125" s="18"/>
      <c r="AC125" s="18"/>
      <c r="AD125" s="18"/>
      <c r="AE125" s="18"/>
      <c r="AF125" s="18"/>
      <c r="AG125" s="18"/>
      <c r="AH125" s="18"/>
      <c r="AI125" s="18"/>
      <c r="AJ125" s="18"/>
      <c r="AK125" s="18"/>
      <c r="AL125" s="18"/>
      <c r="AM125" s="18"/>
      <c r="AN125" s="18"/>
      <c r="AO125" s="18"/>
      <c r="AP125" s="18">
        <v>0</v>
      </c>
      <c r="AQ125" s="18">
        <v>0</v>
      </c>
    </row>
    <row r="126" spans="1:43" ht="45" x14ac:dyDescent="0.25">
      <c r="A126" s="152"/>
      <c r="B126" s="159"/>
      <c r="C126" s="76">
        <v>123</v>
      </c>
      <c r="D126" s="106" t="s">
        <v>403</v>
      </c>
      <c r="E126" s="78" t="s">
        <v>255</v>
      </c>
      <c r="F126" s="104" t="s">
        <v>60</v>
      </c>
      <c r="G126" s="104" t="s">
        <v>129</v>
      </c>
      <c r="H126" s="104" t="s">
        <v>50</v>
      </c>
      <c r="I126" s="80">
        <v>30.24</v>
      </c>
      <c r="J126" s="119"/>
      <c r="K126" s="41">
        <f t="shared" si="5"/>
        <v>0</v>
      </c>
      <c r="L126" s="42" t="str">
        <f t="shared" si="4"/>
        <v>OK</v>
      </c>
      <c r="M126" s="18"/>
      <c r="N126" s="18"/>
      <c r="O126" s="18"/>
      <c r="P126" s="18"/>
      <c r="Q126" s="18"/>
      <c r="R126" s="18"/>
      <c r="S126" s="18"/>
      <c r="T126" s="18"/>
      <c r="U126" s="18"/>
      <c r="V126" s="18"/>
      <c r="W126" s="18"/>
      <c r="X126" s="137"/>
      <c r="Y126" s="18"/>
      <c r="Z126" s="18"/>
      <c r="AA126" s="18"/>
      <c r="AB126" s="18"/>
      <c r="AC126" s="18"/>
      <c r="AD126" s="18"/>
      <c r="AE126" s="18"/>
      <c r="AF126" s="18"/>
      <c r="AG126" s="18"/>
      <c r="AH126" s="18"/>
      <c r="AI126" s="18"/>
      <c r="AJ126" s="18"/>
      <c r="AK126" s="18"/>
      <c r="AL126" s="18"/>
      <c r="AM126" s="18"/>
      <c r="AN126" s="18"/>
      <c r="AO126" s="18"/>
      <c r="AP126" s="18">
        <v>0</v>
      </c>
      <c r="AQ126" s="18">
        <v>0</v>
      </c>
    </row>
    <row r="127" spans="1:43" ht="60" x14ac:dyDescent="0.25">
      <c r="A127" s="152"/>
      <c r="B127" s="159"/>
      <c r="C127" s="103">
        <v>124</v>
      </c>
      <c r="D127" s="77" t="s">
        <v>404</v>
      </c>
      <c r="E127" s="78" t="s">
        <v>256</v>
      </c>
      <c r="F127" s="104" t="s">
        <v>60</v>
      </c>
      <c r="G127" s="104" t="s">
        <v>130</v>
      </c>
      <c r="H127" s="104" t="s">
        <v>70</v>
      </c>
      <c r="I127" s="80">
        <v>4.05</v>
      </c>
      <c r="J127" s="119"/>
      <c r="K127" s="41">
        <f t="shared" si="5"/>
        <v>0</v>
      </c>
      <c r="L127" s="42" t="str">
        <f t="shared" si="4"/>
        <v>OK</v>
      </c>
      <c r="M127" s="18"/>
      <c r="N127" s="18"/>
      <c r="O127" s="18"/>
      <c r="P127" s="18"/>
      <c r="Q127" s="18"/>
      <c r="R127" s="18"/>
      <c r="S127" s="18"/>
      <c r="T127" s="18"/>
      <c r="U127" s="18"/>
      <c r="V127" s="18"/>
      <c r="W127" s="18"/>
      <c r="X127" s="137"/>
      <c r="Y127" s="18"/>
      <c r="Z127" s="18"/>
      <c r="AA127" s="18"/>
      <c r="AB127" s="18"/>
      <c r="AC127" s="18"/>
      <c r="AD127" s="18"/>
      <c r="AE127" s="18"/>
      <c r="AF127" s="18"/>
      <c r="AG127" s="18"/>
      <c r="AH127" s="18"/>
      <c r="AI127" s="18"/>
      <c r="AJ127" s="18"/>
      <c r="AK127" s="18"/>
      <c r="AL127" s="18"/>
      <c r="AM127" s="18"/>
      <c r="AN127" s="18"/>
      <c r="AO127" s="18"/>
      <c r="AP127" s="18">
        <v>0</v>
      </c>
      <c r="AQ127" s="18">
        <v>0</v>
      </c>
    </row>
    <row r="128" spans="1:43" ht="30" x14ac:dyDescent="0.25">
      <c r="A128" s="152"/>
      <c r="B128" s="160"/>
      <c r="C128" s="76">
        <v>125</v>
      </c>
      <c r="D128" s="77" t="s">
        <v>405</v>
      </c>
      <c r="E128" s="78" t="s">
        <v>257</v>
      </c>
      <c r="F128" s="104" t="s">
        <v>30</v>
      </c>
      <c r="G128" s="104" t="s">
        <v>130</v>
      </c>
      <c r="H128" s="104" t="s">
        <v>50</v>
      </c>
      <c r="I128" s="80">
        <v>15.06</v>
      </c>
      <c r="J128" s="119"/>
      <c r="K128" s="41">
        <f t="shared" si="5"/>
        <v>0</v>
      </c>
      <c r="L128" s="42" t="str">
        <f t="shared" si="4"/>
        <v>OK</v>
      </c>
      <c r="M128" s="18"/>
      <c r="N128" s="18"/>
      <c r="O128" s="18"/>
      <c r="P128" s="18"/>
      <c r="Q128" s="18"/>
      <c r="R128" s="18"/>
      <c r="S128" s="18"/>
      <c r="T128" s="18"/>
      <c r="U128" s="18"/>
      <c r="V128" s="18"/>
      <c r="W128" s="18"/>
      <c r="X128" s="137"/>
      <c r="Y128" s="18"/>
      <c r="Z128" s="18"/>
      <c r="AA128" s="18"/>
      <c r="AB128" s="18"/>
      <c r="AC128" s="18"/>
      <c r="AD128" s="18"/>
      <c r="AE128" s="18"/>
      <c r="AF128" s="18"/>
      <c r="AG128" s="18"/>
      <c r="AH128" s="18"/>
      <c r="AI128" s="18"/>
      <c r="AJ128" s="18"/>
      <c r="AK128" s="18"/>
      <c r="AL128" s="18"/>
      <c r="AM128" s="18"/>
      <c r="AN128" s="18"/>
      <c r="AO128" s="18"/>
      <c r="AP128" s="18">
        <v>0</v>
      </c>
      <c r="AQ128" s="18">
        <v>0</v>
      </c>
    </row>
    <row r="129" spans="1:43" ht="75" x14ac:dyDescent="0.25">
      <c r="A129" s="153" t="s">
        <v>282</v>
      </c>
      <c r="B129" s="145">
        <v>46</v>
      </c>
      <c r="C129" s="82">
        <v>126</v>
      </c>
      <c r="D129" s="83" t="s">
        <v>406</v>
      </c>
      <c r="E129" s="84" t="s">
        <v>258</v>
      </c>
      <c r="F129" s="97" t="s">
        <v>60</v>
      </c>
      <c r="G129" s="97" t="s">
        <v>131</v>
      </c>
      <c r="H129" s="97" t="s">
        <v>70</v>
      </c>
      <c r="I129" s="86">
        <v>9.25</v>
      </c>
      <c r="J129" s="119">
        <v>30</v>
      </c>
      <c r="K129" s="41">
        <f t="shared" si="5"/>
        <v>20</v>
      </c>
      <c r="L129" s="42" t="str">
        <f t="shared" si="4"/>
        <v>OK</v>
      </c>
      <c r="M129" s="18"/>
      <c r="N129" s="18"/>
      <c r="O129" s="18"/>
      <c r="P129" s="18"/>
      <c r="Q129" s="18"/>
      <c r="R129" s="18"/>
      <c r="S129" s="18"/>
      <c r="T129" s="18"/>
      <c r="U129" s="18"/>
      <c r="V129" s="18">
        <v>10</v>
      </c>
      <c r="W129" s="18"/>
      <c r="X129" s="137"/>
      <c r="Y129" s="18"/>
      <c r="Z129" s="18"/>
      <c r="AA129" s="18"/>
      <c r="AB129" s="18"/>
      <c r="AC129" s="18"/>
      <c r="AD129" s="18"/>
      <c r="AE129" s="18"/>
      <c r="AF129" s="18"/>
      <c r="AG129" s="18"/>
      <c r="AH129" s="18"/>
      <c r="AI129" s="18"/>
      <c r="AJ129" s="18"/>
      <c r="AK129" s="18"/>
      <c r="AL129" s="18"/>
      <c r="AM129" s="18"/>
      <c r="AN129" s="18"/>
      <c r="AO129" s="18"/>
      <c r="AP129" s="18">
        <v>0</v>
      </c>
      <c r="AQ129" s="18">
        <v>0</v>
      </c>
    </row>
    <row r="130" spans="1:43" ht="75" x14ac:dyDescent="0.25">
      <c r="A130" s="153"/>
      <c r="B130" s="146"/>
      <c r="C130" s="87">
        <v>127</v>
      </c>
      <c r="D130" s="83" t="s">
        <v>407</v>
      </c>
      <c r="E130" s="84" t="s">
        <v>259</v>
      </c>
      <c r="F130" s="97" t="s">
        <v>60</v>
      </c>
      <c r="G130" s="97" t="s">
        <v>132</v>
      </c>
      <c r="H130" s="97" t="s">
        <v>70</v>
      </c>
      <c r="I130" s="86">
        <v>15.45</v>
      </c>
      <c r="J130" s="119">
        <v>50</v>
      </c>
      <c r="K130" s="41">
        <f t="shared" si="5"/>
        <v>30</v>
      </c>
      <c r="L130" s="42" t="str">
        <f t="shared" si="4"/>
        <v>OK</v>
      </c>
      <c r="M130" s="18"/>
      <c r="N130" s="18"/>
      <c r="O130" s="18"/>
      <c r="P130" s="18"/>
      <c r="Q130" s="18"/>
      <c r="R130" s="18"/>
      <c r="S130" s="18"/>
      <c r="T130" s="18"/>
      <c r="U130" s="18"/>
      <c r="V130" s="18">
        <v>20</v>
      </c>
      <c r="W130" s="18"/>
      <c r="X130" s="137"/>
      <c r="Y130" s="18"/>
      <c r="Z130" s="18"/>
      <c r="AA130" s="18"/>
      <c r="AB130" s="18"/>
      <c r="AC130" s="18"/>
      <c r="AD130" s="18"/>
      <c r="AE130" s="18"/>
      <c r="AF130" s="18"/>
      <c r="AG130" s="18"/>
      <c r="AH130" s="18"/>
      <c r="AI130" s="18"/>
      <c r="AJ130" s="18"/>
      <c r="AK130" s="18"/>
      <c r="AL130" s="18"/>
      <c r="AM130" s="18"/>
      <c r="AN130" s="18"/>
      <c r="AO130" s="18"/>
      <c r="AP130" s="18">
        <v>0</v>
      </c>
      <c r="AQ130" s="18">
        <v>0</v>
      </c>
    </row>
    <row r="131" spans="1:43" ht="135" x14ac:dyDescent="0.25">
      <c r="A131" s="153"/>
      <c r="B131" s="146"/>
      <c r="C131" s="87">
        <v>128</v>
      </c>
      <c r="D131" s="83" t="s">
        <v>408</v>
      </c>
      <c r="E131" s="84" t="s">
        <v>260</v>
      </c>
      <c r="F131" s="97" t="s">
        <v>64</v>
      </c>
      <c r="G131" s="97" t="s">
        <v>133</v>
      </c>
      <c r="H131" s="97" t="s">
        <v>70</v>
      </c>
      <c r="I131" s="86">
        <v>9.0500000000000007</v>
      </c>
      <c r="J131" s="119">
        <v>24</v>
      </c>
      <c r="K131" s="41">
        <f t="shared" si="5"/>
        <v>16</v>
      </c>
      <c r="L131" s="42" t="str">
        <f t="shared" si="4"/>
        <v>OK</v>
      </c>
      <c r="M131" s="18"/>
      <c r="N131" s="18"/>
      <c r="O131" s="18"/>
      <c r="P131" s="18"/>
      <c r="Q131" s="18"/>
      <c r="R131" s="18"/>
      <c r="S131" s="18"/>
      <c r="T131" s="18"/>
      <c r="U131" s="18"/>
      <c r="V131" s="18">
        <v>3</v>
      </c>
      <c r="W131" s="18"/>
      <c r="X131" s="137"/>
      <c r="Y131" s="18"/>
      <c r="Z131" s="18"/>
      <c r="AA131" s="18"/>
      <c r="AB131" s="18"/>
      <c r="AC131" s="18"/>
      <c r="AD131" s="18"/>
      <c r="AE131" s="18"/>
      <c r="AF131" s="18"/>
      <c r="AG131" s="18"/>
      <c r="AH131" s="18"/>
      <c r="AI131" s="18"/>
      <c r="AJ131" s="18"/>
      <c r="AK131" s="18"/>
      <c r="AL131" s="18"/>
      <c r="AM131" s="18"/>
      <c r="AN131" s="18">
        <v>5</v>
      </c>
      <c r="AO131" s="18"/>
      <c r="AP131" s="18">
        <v>0</v>
      </c>
      <c r="AQ131" s="18">
        <v>0</v>
      </c>
    </row>
    <row r="132" spans="1:43" ht="60" x14ac:dyDescent="0.25">
      <c r="A132" s="153"/>
      <c r="B132" s="146"/>
      <c r="C132" s="87">
        <v>129</v>
      </c>
      <c r="D132" s="83" t="s">
        <v>409</v>
      </c>
      <c r="E132" s="84" t="s">
        <v>261</v>
      </c>
      <c r="F132" s="97" t="s">
        <v>58</v>
      </c>
      <c r="G132" s="97" t="s">
        <v>81</v>
      </c>
      <c r="H132" s="97" t="s">
        <v>50</v>
      </c>
      <c r="I132" s="86">
        <v>2.42</v>
      </c>
      <c r="J132" s="119">
        <v>120</v>
      </c>
      <c r="K132" s="41">
        <f t="shared" ref="K132:K163" si="6">J132-(SUM(M132:AQ132))</f>
        <v>0</v>
      </c>
      <c r="L132" s="42" t="str">
        <f t="shared" si="4"/>
        <v>OK</v>
      </c>
      <c r="M132" s="18"/>
      <c r="N132" s="18"/>
      <c r="O132" s="18"/>
      <c r="P132" s="18"/>
      <c r="Q132" s="18"/>
      <c r="R132" s="18"/>
      <c r="S132" s="18"/>
      <c r="T132" s="18"/>
      <c r="U132" s="18"/>
      <c r="V132" s="18">
        <v>36</v>
      </c>
      <c r="W132" s="18"/>
      <c r="X132" s="137"/>
      <c r="Y132" s="18"/>
      <c r="Z132" s="18"/>
      <c r="AA132" s="18"/>
      <c r="AB132" s="18">
        <v>36</v>
      </c>
      <c r="AC132" s="18"/>
      <c r="AD132" s="18"/>
      <c r="AE132" s="18"/>
      <c r="AF132" s="18"/>
      <c r="AG132" s="18"/>
      <c r="AH132" s="18"/>
      <c r="AI132" s="18"/>
      <c r="AJ132" s="18"/>
      <c r="AK132" s="18"/>
      <c r="AL132" s="18"/>
      <c r="AM132" s="18"/>
      <c r="AN132" s="18">
        <v>48</v>
      </c>
      <c r="AO132" s="18"/>
      <c r="AP132" s="18">
        <v>0</v>
      </c>
      <c r="AQ132" s="18">
        <v>0</v>
      </c>
    </row>
    <row r="133" spans="1:43" ht="60" x14ac:dyDescent="0.25">
      <c r="A133" s="153"/>
      <c r="B133" s="147"/>
      <c r="C133" s="82">
        <v>130</v>
      </c>
      <c r="D133" s="83" t="s">
        <v>410</v>
      </c>
      <c r="E133" s="84" t="s">
        <v>262</v>
      </c>
      <c r="F133" s="97" t="s">
        <v>60</v>
      </c>
      <c r="G133" s="97" t="s">
        <v>125</v>
      </c>
      <c r="H133" s="97" t="s">
        <v>50</v>
      </c>
      <c r="I133" s="86">
        <v>3.6</v>
      </c>
      <c r="J133" s="119">
        <v>624</v>
      </c>
      <c r="K133" s="41">
        <f t="shared" si="6"/>
        <v>624</v>
      </c>
      <c r="L133" s="42" t="str">
        <f t="shared" si="4"/>
        <v>OK</v>
      </c>
      <c r="M133" s="18"/>
      <c r="N133" s="18"/>
      <c r="O133" s="18"/>
      <c r="P133" s="18"/>
      <c r="Q133" s="18"/>
      <c r="R133" s="18"/>
      <c r="S133" s="18"/>
      <c r="T133" s="18"/>
      <c r="U133" s="18"/>
      <c r="V133" s="18"/>
      <c r="W133" s="18"/>
      <c r="X133" s="137"/>
      <c r="Y133" s="18"/>
      <c r="Z133" s="18"/>
      <c r="AA133" s="18"/>
      <c r="AB133" s="18"/>
      <c r="AC133" s="18"/>
      <c r="AD133" s="18"/>
      <c r="AE133" s="18"/>
      <c r="AF133" s="18"/>
      <c r="AG133" s="18"/>
      <c r="AH133" s="18"/>
      <c r="AI133" s="18"/>
      <c r="AJ133" s="18"/>
      <c r="AK133" s="18"/>
      <c r="AL133" s="18"/>
      <c r="AM133" s="18"/>
      <c r="AN133" s="18"/>
      <c r="AO133" s="18"/>
      <c r="AP133" s="18">
        <v>0</v>
      </c>
      <c r="AQ133" s="18">
        <v>0</v>
      </c>
    </row>
    <row r="134" spans="1:43" ht="60" x14ac:dyDescent="0.25">
      <c r="A134" s="152" t="s">
        <v>278</v>
      </c>
      <c r="B134" s="158">
        <v>47</v>
      </c>
      <c r="C134" s="76">
        <v>131</v>
      </c>
      <c r="D134" s="106" t="s">
        <v>411</v>
      </c>
      <c r="E134" s="78" t="s">
        <v>263</v>
      </c>
      <c r="F134" s="79" t="s">
        <v>30</v>
      </c>
      <c r="G134" s="79" t="s">
        <v>84</v>
      </c>
      <c r="H134" s="79" t="s">
        <v>50</v>
      </c>
      <c r="I134" s="80">
        <v>18.38</v>
      </c>
      <c r="J134" s="119">
        <v>5</v>
      </c>
      <c r="K134" s="41">
        <f t="shared" si="6"/>
        <v>5</v>
      </c>
      <c r="L134" s="42" t="str">
        <f t="shared" si="4"/>
        <v>OK</v>
      </c>
      <c r="M134" s="18"/>
      <c r="N134" s="18"/>
      <c r="O134" s="18"/>
      <c r="P134" s="18"/>
      <c r="Q134" s="18"/>
      <c r="R134" s="18"/>
      <c r="S134" s="18"/>
      <c r="T134" s="18"/>
      <c r="U134" s="18"/>
      <c r="V134" s="18"/>
      <c r="W134" s="18"/>
      <c r="X134" s="137"/>
      <c r="Y134" s="18"/>
      <c r="Z134" s="18"/>
      <c r="AA134" s="18"/>
      <c r="AB134" s="18"/>
      <c r="AC134" s="18"/>
      <c r="AD134" s="18"/>
      <c r="AE134" s="18"/>
      <c r="AF134" s="18"/>
      <c r="AG134" s="18"/>
      <c r="AH134" s="18"/>
      <c r="AI134" s="18"/>
      <c r="AJ134" s="18"/>
      <c r="AK134" s="18"/>
      <c r="AL134" s="18"/>
      <c r="AM134" s="18"/>
      <c r="AN134" s="18"/>
      <c r="AO134" s="18"/>
      <c r="AP134" s="18">
        <v>0</v>
      </c>
      <c r="AQ134" s="18">
        <v>0</v>
      </c>
    </row>
    <row r="135" spans="1:43" ht="45" x14ac:dyDescent="0.25">
      <c r="A135" s="152"/>
      <c r="B135" s="159"/>
      <c r="C135" s="103">
        <v>132</v>
      </c>
      <c r="D135" s="77" t="s">
        <v>412</v>
      </c>
      <c r="E135" s="78" t="s">
        <v>264</v>
      </c>
      <c r="F135" s="79" t="s">
        <v>30</v>
      </c>
      <c r="G135" s="79" t="s">
        <v>134</v>
      </c>
      <c r="H135" s="79" t="s">
        <v>50</v>
      </c>
      <c r="I135" s="80">
        <v>2.17</v>
      </c>
      <c r="J135" s="119">
        <v>5</v>
      </c>
      <c r="K135" s="41">
        <f t="shared" si="6"/>
        <v>5</v>
      </c>
      <c r="L135" s="42" t="str">
        <f t="shared" si="4"/>
        <v>OK</v>
      </c>
      <c r="M135" s="18"/>
      <c r="N135" s="18"/>
      <c r="O135" s="18"/>
      <c r="P135" s="18"/>
      <c r="Q135" s="18"/>
      <c r="R135" s="18"/>
      <c r="S135" s="18"/>
      <c r="T135" s="18"/>
      <c r="U135" s="18"/>
      <c r="V135" s="18"/>
      <c r="W135" s="18"/>
      <c r="X135" s="137"/>
      <c r="Y135" s="18"/>
      <c r="Z135" s="18"/>
      <c r="AA135" s="18"/>
      <c r="AB135" s="18"/>
      <c r="AC135" s="18"/>
      <c r="AD135" s="18"/>
      <c r="AE135" s="18"/>
      <c r="AF135" s="18"/>
      <c r="AG135" s="18"/>
      <c r="AH135" s="18"/>
      <c r="AI135" s="18"/>
      <c r="AJ135" s="18"/>
      <c r="AK135" s="18"/>
      <c r="AL135" s="18"/>
      <c r="AM135" s="18"/>
      <c r="AN135" s="18"/>
      <c r="AO135" s="18"/>
      <c r="AP135" s="18">
        <v>0</v>
      </c>
      <c r="AQ135" s="18">
        <v>0</v>
      </c>
    </row>
    <row r="136" spans="1:43" ht="45" x14ac:dyDescent="0.25">
      <c r="A136" s="152"/>
      <c r="B136" s="159"/>
      <c r="C136" s="76">
        <v>133</v>
      </c>
      <c r="D136" s="77" t="s">
        <v>413</v>
      </c>
      <c r="E136" s="78" t="s">
        <v>265</v>
      </c>
      <c r="F136" s="79" t="s">
        <v>30</v>
      </c>
      <c r="G136" s="79" t="s">
        <v>135</v>
      </c>
      <c r="H136" s="79" t="s">
        <v>50</v>
      </c>
      <c r="I136" s="80">
        <v>6.47</v>
      </c>
      <c r="J136" s="119">
        <v>5</v>
      </c>
      <c r="K136" s="41">
        <f t="shared" si="6"/>
        <v>5</v>
      </c>
      <c r="L136" s="42" t="str">
        <f t="shared" si="4"/>
        <v>OK</v>
      </c>
      <c r="M136" s="18"/>
      <c r="N136" s="18"/>
      <c r="O136" s="18"/>
      <c r="P136" s="18"/>
      <c r="Q136" s="18"/>
      <c r="R136" s="18"/>
      <c r="S136" s="18"/>
      <c r="T136" s="18"/>
      <c r="U136" s="18"/>
      <c r="V136" s="18"/>
      <c r="W136" s="18"/>
      <c r="X136" s="137"/>
      <c r="Y136" s="18"/>
      <c r="Z136" s="18"/>
      <c r="AA136" s="18"/>
      <c r="AB136" s="18"/>
      <c r="AC136" s="18"/>
      <c r="AD136" s="18"/>
      <c r="AE136" s="18"/>
      <c r="AF136" s="18"/>
      <c r="AG136" s="18"/>
      <c r="AH136" s="18"/>
      <c r="AI136" s="18"/>
      <c r="AJ136" s="18"/>
      <c r="AK136" s="18"/>
      <c r="AL136" s="18"/>
      <c r="AM136" s="18"/>
      <c r="AN136" s="18"/>
      <c r="AO136" s="18"/>
      <c r="AP136" s="18">
        <v>0</v>
      </c>
      <c r="AQ136" s="18">
        <v>0</v>
      </c>
    </row>
    <row r="137" spans="1:43" ht="90" x14ac:dyDescent="0.25">
      <c r="A137" s="152"/>
      <c r="B137" s="159"/>
      <c r="C137" s="76">
        <v>134</v>
      </c>
      <c r="D137" s="77" t="s">
        <v>414</v>
      </c>
      <c r="E137" s="78" t="s">
        <v>266</v>
      </c>
      <c r="F137" s="104" t="s">
        <v>30</v>
      </c>
      <c r="G137" s="104" t="s">
        <v>136</v>
      </c>
      <c r="H137" s="104" t="s">
        <v>50</v>
      </c>
      <c r="I137" s="80">
        <v>7.12</v>
      </c>
      <c r="J137" s="119">
        <v>12</v>
      </c>
      <c r="K137" s="41">
        <f t="shared" si="6"/>
        <v>12</v>
      </c>
      <c r="L137" s="42" t="str">
        <f t="shared" ref="L137:L138" si="7">IF(K137&lt;0,"ATENÇÃO","OK")</f>
        <v>OK</v>
      </c>
      <c r="M137" s="18"/>
      <c r="N137" s="18"/>
      <c r="O137" s="18"/>
      <c r="P137" s="18"/>
      <c r="Q137" s="18"/>
      <c r="R137" s="18"/>
      <c r="S137" s="18"/>
      <c r="T137" s="18"/>
      <c r="U137" s="18"/>
      <c r="V137" s="18"/>
      <c r="W137" s="18"/>
      <c r="X137" s="137"/>
      <c r="Y137" s="18"/>
      <c r="Z137" s="18"/>
      <c r="AA137" s="18"/>
      <c r="AB137" s="18"/>
      <c r="AC137" s="18"/>
      <c r="AD137" s="18"/>
      <c r="AE137" s="18"/>
      <c r="AF137" s="18"/>
      <c r="AG137" s="18"/>
      <c r="AH137" s="18"/>
      <c r="AI137" s="18"/>
      <c r="AJ137" s="18"/>
      <c r="AK137" s="18"/>
      <c r="AL137" s="18"/>
      <c r="AM137" s="18"/>
      <c r="AN137" s="18"/>
      <c r="AO137" s="18"/>
      <c r="AP137" s="18">
        <v>0</v>
      </c>
      <c r="AQ137" s="18">
        <v>0</v>
      </c>
    </row>
    <row r="138" spans="1:43" ht="30" x14ac:dyDescent="0.25">
      <c r="A138" s="152"/>
      <c r="B138" s="160"/>
      <c r="C138" s="103">
        <v>135</v>
      </c>
      <c r="D138" s="106" t="s">
        <v>415</v>
      </c>
      <c r="E138" s="78" t="s">
        <v>267</v>
      </c>
      <c r="F138" s="104" t="s">
        <v>30</v>
      </c>
      <c r="G138" s="104" t="s">
        <v>48</v>
      </c>
      <c r="H138" s="104" t="s">
        <v>50</v>
      </c>
      <c r="I138" s="80">
        <v>19.54</v>
      </c>
      <c r="J138" s="119">
        <v>12</v>
      </c>
      <c r="K138" s="41">
        <f t="shared" si="6"/>
        <v>12</v>
      </c>
      <c r="L138" s="42" t="str">
        <f t="shared" si="7"/>
        <v>OK</v>
      </c>
      <c r="M138" s="18"/>
      <c r="N138" s="18"/>
      <c r="O138" s="18"/>
      <c r="P138" s="18"/>
      <c r="Q138" s="18"/>
      <c r="R138" s="18"/>
      <c r="S138" s="18"/>
      <c r="T138" s="18"/>
      <c r="U138" s="18"/>
      <c r="V138" s="18"/>
      <c r="W138" s="18"/>
      <c r="X138" s="137"/>
      <c r="Y138" s="18"/>
      <c r="Z138" s="18"/>
      <c r="AA138" s="18"/>
      <c r="AB138" s="18"/>
      <c r="AC138" s="18"/>
      <c r="AD138" s="18"/>
      <c r="AE138" s="18"/>
      <c r="AF138" s="18"/>
      <c r="AG138" s="18"/>
      <c r="AH138" s="18"/>
      <c r="AI138" s="18"/>
      <c r="AJ138" s="18"/>
      <c r="AK138" s="18"/>
      <c r="AL138" s="18"/>
      <c r="AM138" s="18"/>
      <c r="AN138" s="18"/>
      <c r="AO138" s="18"/>
      <c r="AP138" s="18">
        <v>0</v>
      </c>
      <c r="AQ138" s="18">
        <v>0</v>
      </c>
    </row>
    <row r="139" spans="1:43" x14ac:dyDescent="0.25">
      <c r="AG139" s="14"/>
      <c r="AH139" s="14"/>
      <c r="AI139" s="14"/>
      <c r="AJ139" s="14"/>
      <c r="AK139" s="14"/>
      <c r="AL139" s="14"/>
      <c r="AM139" s="14"/>
      <c r="AN139" s="14"/>
      <c r="AO139" s="14"/>
      <c r="AP139" s="14"/>
      <c r="AQ139" s="14"/>
    </row>
    <row r="140" spans="1:43" x14ac:dyDescent="0.25">
      <c r="AG140" s="14"/>
      <c r="AH140" s="14"/>
      <c r="AI140" s="14"/>
      <c r="AJ140" s="14"/>
      <c r="AK140" s="14"/>
      <c r="AL140" s="14"/>
      <c r="AM140" s="14"/>
      <c r="AN140" s="14"/>
      <c r="AO140" s="14"/>
      <c r="AP140" s="14"/>
      <c r="AQ140" s="14"/>
    </row>
    <row r="141" spans="1:43" x14ac:dyDescent="0.25">
      <c r="AG141" s="14"/>
      <c r="AH141" s="14"/>
      <c r="AI141" s="14"/>
      <c r="AJ141" s="14"/>
      <c r="AK141" s="14"/>
      <c r="AL141" s="14"/>
      <c r="AM141" s="14"/>
      <c r="AN141" s="14"/>
      <c r="AO141" s="14"/>
      <c r="AP141" s="14"/>
      <c r="AQ141" s="14"/>
    </row>
    <row r="142" spans="1:43" x14ac:dyDescent="0.25">
      <c r="AG142" s="14"/>
      <c r="AH142" s="14"/>
      <c r="AI142" s="14"/>
      <c r="AJ142" s="14"/>
      <c r="AK142" s="14"/>
      <c r="AL142" s="14"/>
      <c r="AM142" s="14"/>
      <c r="AN142" s="14"/>
      <c r="AO142" s="14"/>
      <c r="AP142" s="14"/>
      <c r="AQ142" s="14"/>
    </row>
    <row r="143" spans="1:43" x14ac:dyDescent="0.25">
      <c r="A143" s="142"/>
      <c r="B143" s="142"/>
      <c r="C143" s="142"/>
      <c r="AG143" s="14"/>
      <c r="AH143" s="14"/>
      <c r="AI143" s="14"/>
      <c r="AJ143" s="14"/>
      <c r="AK143" s="14"/>
      <c r="AL143" s="14"/>
      <c r="AM143" s="14"/>
      <c r="AN143" s="14"/>
      <c r="AO143" s="14"/>
      <c r="AP143" s="14"/>
      <c r="AQ143" s="14"/>
    </row>
    <row r="144" spans="1:43" x14ac:dyDescent="0.25">
      <c r="A144" s="142"/>
      <c r="B144" s="142"/>
      <c r="C144" s="142"/>
      <c r="AG144" s="14"/>
      <c r="AH144" s="14"/>
      <c r="AI144" s="14"/>
      <c r="AJ144" s="14"/>
      <c r="AK144" s="14"/>
      <c r="AL144" s="14"/>
      <c r="AM144" s="14"/>
      <c r="AN144" s="14"/>
      <c r="AO144" s="14"/>
      <c r="AP144" s="14"/>
      <c r="AQ144" s="14"/>
    </row>
    <row r="145" spans="1:43" x14ac:dyDescent="0.25">
      <c r="A145" s="142"/>
      <c r="B145" s="142"/>
      <c r="C145" s="142"/>
      <c r="AG145" s="14"/>
      <c r="AH145" s="14"/>
      <c r="AI145" s="14"/>
      <c r="AJ145" s="14"/>
      <c r="AK145" s="14"/>
      <c r="AL145" s="14"/>
      <c r="AM145" s="14"/>
      <c r="AN145" s="14"/>
      <c r="AO145" s="14"/>
      <c r="AP145" s="14"/>
      <c r="AQ145" s="14"/>
    </row>
    <row r="146" spans="1:43" x14ac:dyDescent="0.25">
      <c r="A146" s="142"/>
      <c r="B146" s="142"/>
      <c r="C146" s="142"/>
      <c r="AG146" s="14"/>
      <c r="AH146" s="14"/>
      <c r="AI146" s="14"/>
      <c r="AJ146" s="14"/>
      <c r="AK146" s="14"/>
      <c r="AL146" s="14"/>
      <c r="AM146" s="14"/>
      <c r="AN146" s="14"/>
      <c r="AO146" s="14"/>
      <c r="AP146" s="14"/>
      <c r="AQ146" s="14"/>
    </row>
    <row r="147" spans="1:43" x14ac:dyDescent="0.25">
      <c r="A147" s="142"/>
      <c r="B147" s="142"/>
      <c r="C147" s="142"/>
      <c r="AG147" s="14"/>
      <c r="AH147" s="14"/>
      <c r="AI147" s="14"/>
      <c r="AJ147" s="14"/>
      <c r="AK147" s="14"/>
      <c r="AL147" s="14"/>
      <c r="AM147" s="14"/>
      <c r="AN147" s="14"/>
      <c r="AO147" s="14"/>
      <c r="AP147" s="14"/>
      <c r="AQ147" s="14"/>
    </row>
    <row r="148" spans="1:43" x14ac:dyDescent="0.25">
      <c r="A148" s="142"/>
      <c r="B148" s="142"/>
      <c r="C148" s="142"/>
      <c r="AG148" s="14"/>
      <c r="AH148" s="14"/>
      <c r="AI148" s="14"/>
      <c r="AJ148" s="14"/>
      <c r="AK148" s="14"/>
      <c r="AL148" s="14"/>
      <c r="AM148" s="14"/>
      <c r="AN148" s="14"/>
      <c r="AO148" s="14"/>
      <c r="AP148" s="14"/>
      <c r="AQ148" s="14"/>
    </row>
    <row r="149" spans="1:43" x14ac:dyDescent="0.25">
      <c r="A149" s="142"/>
      <c r="B149" s="142"/>
      <c r="C149" s="142"/>
      <c r="AG149" s="14"/>
      <c r="AH149" s="14"/>
      <c r="AI149" s="14"/>
      <c r="AJ149" s="14"/>
      <c r="AK149" s="14"/>
      <c r="AL149" s="14"/>
      <c r="AM149" s="14"/>
      <c r="AN149" s="14"/>
      <c r="AO149" s="14"/>
      <c r="AP149" s="14"/>
      <c r="AQ149" s="14"/>
    </row>
    <row r="150" spans="1:43" x14ac:dyDescent="0.25">
      <c r="A150" s="142"/>
      <c r="B150" s="142"/>
      <c r="C150" s="142"/>
      <c r="AG150" s="14"/>
      <c r="AH150" s="14"/>
      <c r="AI150" s="14"/>
      <c r="AJ150" s="14"/>
      <c r="AK150" s="14"/>
      <c r="AL150" s="14"/>
      <c r="AM150" s="14"/>
      <c r="AN150" s="14"/>
      <c r="AO150" s="14"/>
      <c r="AP150" s="14"/>
      <c r="AQ150" s="14"/>
    </row>
    <row r="151" spans="1:43" x14ac:dyDescent="0.25">
      <c r="A151" s="142"/>
      <c r="B151" s="142"/>
      <c r="C151" s="142"/>
      <c r="AG151" s="14"/>
      <c r="AH151" s="14"/>
      <c r="AI151" s="14"/>
      <c r="AJ151" s="14"/>
      <c r="AK151" s="14"/>
      <c r="AL151" s="14"/>
      <c r="AM151" s="14"/>
      <c r="AN151" s="14"/>
      <c r="AO151" s="14"/>
      <c r="AP151" s="14"/>
      <c r="AQ151" s="14"/>
    </row>
    <row r="152" spans="1:43" x14ac:dyDescent="0.25">
      <c r="A152" s="142"/>
      <c r="B152" s="142"/>
      <c r="C152" s="142"/>
      <c r="AG152" s="14"/>
      <c r="AH152" s="14"/>
      <c r="AI152" s="14"/>
      <c r="AJ152" s="14"/>
      <c r="AK152" s="14"/>
      <c r="AL152" s="14"/>
      <c r="AM152" s="14"/>
      <c r="AN152" s="14"/>
      <c r="AO152" s="14"/>
      <c r="AP152" s="14"/>
      <c r="AQ152" s="14"/>
    </row>
    <row r="153" spans="1:43" x14ac:dyDescent="0.25">
      <c r="A153" s="142"/>
      <c r="B153" s="142"/>
      <c r="C153" s="142"/>
      <c r="AG153" s="14"/>
      <c r="AH153" s="14"/>
      <c r="AI153" s="14"/>
      <c r="AJ153" s="14"/>
      <c r="AK153" s="14"/>
      <c r="AL153" s="14"/>
      <c r="AM153" s="14"/>
      <c r="AN153" s="14"/>
      <c r="AO153" s="14"/>
      <c r="AP153" s="14"/>
      <c r="AQ153" s="14"/>
    </row>
    <row r="154" spans="1:43" x14ac:dyDescent="0.25">
      <c r="A154" s="142"/>
      <c r="B154" s="142"/>
      <c r="C154" s="142"/>
      <c r="AG154" s="14"/>
      <c r="AH154" s="14"/>
      <c r="AI154" s="14"/>
      <c r="AJ154" s="14"/>
      <c r="AK154" s="14"/>
      <c r="AL154" s="14"/>
      <c r="AM154" s="14"/>
      <c r="AN154" s="14"/>
      <c r="AO154" s="14"/>
      <c r="AP154" s="14"/>
      <c r="AQ154" s="14"/>
    </row>
    <row r="155" spans="1:43" x14ac:dyDescent="0.25">
      <c r="A155" s="142"/>
      <c r="B155" s="142"/>
      <c r="C155" s="142"/>
      <c r="AG155" s="14"/>
      <c r="AH155" s="14"/>
      <c r="AI155" s="14"/>
      <c r="AJ155" s="14"/>
      <c r="AK155" s="14"/>
      <c r="AL155" s="14"/>
      <c r="AM155" s="14"/>
      <c r="AN155" s="14"/>
      <c r="AO155" s="14"/>
      <c r="AP155" s="14"/>
      <c r="AQ155" s="14"/>
    </row>
    <row r="156" spans="1:43" x14ac:dyDescent="0.25">
      <c r="A156" s="142"/>
      <c r="B156" s="142"/>
      <c r="C156" s="142"/>
      <c r="AG156" s="14"/>
      <c r="AH156" s="14"/>
      <c r="AI156" s="14"/>
      <c r="AJ156" s="14"/>
      <c r="AK156" s="14"/>
      <c r="AL156" s="14"/>
      <c r="AM156" s="14"/>
      <c r="AN156" s="14"/>
      <c r="AO156" s="14"/>
      <c r="AP156" s="14"/>
      <c r="AQ156" s="14"/>
    </row>
    <row r="157" spans="1:43" x14ac:dyDescent="0.25">
      <c r="A157" s="142"/>
      <c r="B157" s="142"/>
      <c r="C157" s="142"/>
      <c r="AG157" s="14"/>
      <c r="AH157" s="14"/>
      <c r="AI157" s="14"/>
      <c r="AJ157" s="14"/>
      <c r="AK157" s="14"/>
      <c r="AL157" s="14"/>
      <c r="AM157" s="14"/>
      <c r="AN157" s="14"/>
      <c r="AO157" s="14"/>
      <c r="AP157" s="14"/>
      <c r="AQ157" s="14"/>
    </row>
    <row r="158" spans="1:43" x14ac:dyDescent="0.25">
      <c r="A158" s="142"/>
      <c r="B158" s="142"/>
      <c r="C158" s="142"/>
      <c r="AG158" s="14"/>
      <c r="AH158" s="14"/>
      <c r="AI158" s="14"/>
      <c r="AJ158" s="14"/>
      <c r="AK158" s="14"/>
      <c r="AL158" s="14"/>
      <c r="AM158" s="14"/>
      <c r="AN158" s="14"/>
      <c r="AO158" s="14"/>
      <c r="AP158" s="14"/>
      <c r="AQ158" s="14"/>
    </row>
    <row r="159" spans="1:43" x14ac:dyDescent="0.25">
      <c r="A159" s="142"/>
      <c r="B159" s="142"/>
      <c r="C159" s="142"/>
      <c r="AG159" s="14"/>
      <c r="AH159" s="14"/>
      <c r="AI159" s="14"/>
      <c r="AJ159" s="14"/>
      <c r="AK159" s="14"/>
      <c r="AL159" s="14"/>
      <c r="AM159" s="14"/>
      <c r="AN159" s="14"/>
      <c r="AO159" s="14"/>
      <c r="AP159" s="14"/>
      <c r="AQ159" s="14"/>
    </row>
    <row r="160" spans="1:43" x14ac:dyDescent="0.25">
      <c r="A160" s="142"/>
      <c r="B160" s="142"/>
      <c r="C160" s="142"/>
      <c r="AG160" s="14"/>
      <c r="AH160" s="14"/>
      <c r="AI160" s="14"/>
      <c r="AJ160" s="14"/>
      <c r="AK160" s="14"/>
      <c r="AL160" s="14"/>
      <c r="AM160" s="14"/>
      <c r="AN160" s="14"/>
      <c r="AO160" s="14"/>
      <c r="AP160" s="14"/>
      <c r="AQ160" s="14"/>
    </row>
    <row r="161" spans="1:43" x14ac:dyDescent="0.25">
      <c r="A161" s="142"/>
      <c r="B161" s="142"/>
      <c r="C161" s="142"/>
      <c r="AG161" s="14"/>
      <c r="AH161" s="14"/>
      <c r="AI161" s="14"/>
      <c r="AJ161" s="14"/>
      <c r="AK161" s="14"/>
      <c r="AL161" s="14"/>
      <c r="AM161" s="14"/>
      <c r="AN161" s="14"/>
      <c r="AO161" s="14"/>
      <c r="AP161" s="14"/>
      <c r="AQ161" s="14"/>
    </row>
    <row r="162" spans="1:43" x14ac:dyDescent="0.25">
      <c r="A162" s="142"/>
      <c r="B162" s="142"/>
      <c r="C162" s="142"/>
      <c r="AG162" s="14"/>
      <c r="AH162" s="14"/>
      <c r="AI162" s="14"/>
      <c r="AJ162" s="14"/>
      <c r="AK162" s="14"/>
      <c r="AL162" s="14"/>
      <c r="AM162" s="14"/>
      <c r="AN162" s="14"/>
      <c r="AO162" s="14"/>
      <c r="AP162" s="14"/>
      <c r="AQ162" s="14"/>
    </row>
    <row r="163" spans="1:43" x14ac:dyDescent="0.25">
      <c r="A163" s="142"/>
      <c r="B163" s="142"/>
      <c r="C163" s="142"/>
      <c r="AG163" s="14"/>
      <c r="AH163" s="14"/>
      <c r="AI163" s="14"/>
      <c r="AJ163" s="14"/>
      <c r="AK163" s="14"/>
      <c r="AL163" s="14"/>
      <c r="AM163" s="14"/>
      <c r="AN163" s="14"/>
      <c r="AO163" s="14"/>
      <c r="AP163" s="14"/>
      <c r="AQ163" s="14"/>
    </row>
    <row r="164" spans="1:43" x14ac:dyDescent="0.25">
      <c r="A164" s="142"/>
      <c r="B164" s="142"/>
      <c r="C164" s="142"/>
      <c r="AG164" s="14"/>
      <c r="AH164" s="14"/>
      <c r="AI164" s="14"/>
      <c r="AJ164" s="14"/>
      <c r="AK164" s="14"/>
      <c r="AL164" s="14"/>
      <c r="AM164" s="14"/>
      <c r="AN164" s="14"/>
      <c r="AO164" s="14"/>
      <c r="AP164" s="14"/>
      <c r="AQ164" s="14"/>
    </row>
    <row r="165" spans="1:43" x14ac:dyDescent="0.25">
      <c r="A165" s="142"/>
      <c r="B165" s="142"/>
      <c r="C165" s="142"/>
      <c r="AG165" s="14"/>
      <c r="AH165" s="14"/>
      <c r="AI165" s="14"/>
      <c r="AJ165" s="14"/>
      <c r="AK165" s="14"/>
      <c r="AL165" s="14"/>
      <c r="AM165" s="14"/>
      <c r="AN165" s="14"/>
      <c r="AO165" s="14"/>
      <c r="AP165" s="14"/>
      <c r="AQ165" s="14"/>
    </row>
    <row r="166" spans="1:43" x14ac:dyDescent="0.25">
      <c r="A166" s="142"/>
      <c r="B166" s="142"/>
      <c r="C166" s="142"/>
      <c r="AG166" s="14"/>
      <c r="AH166" s="14"/>
      <c r="AI166" s="14"/>
      <c r="AJ166" s="14"/>
      <c r="AK166" s="14"/>
      <c r="AL166" s="14"/>
      <c r="AM166" s="14"/>
      <c r="AN166" s="14"/>
      <c r="AO166" s="14"/>
      <c r="AP166" s="14"/>
      <c r="AQ166" s="14"/>
    </row>
    <row r="167" spans="1:43" x14ac:dyDescent="0.25">
      <c r="A167" s="142"/>
      <c r="B167" s="142"/>
      <c r="C167" s="142"/>
      <c r="AG167" s="14"/>
      <c r="AH167" s="14"/>
      <c r="AI167" s="14"/>
      <c r="AJ167" s="14"/>
      <c r="AK167" s="14"/>
      <c r="AL167" s="14"/>
      <c r="AM167" s="14"/>
      <c r="AN167" s="14"/>
      <c r="AO167" s="14"/>
      <c r="AP167" s="14"/>
      <c r="AQ167" s="14"/>
    </row>
    <row r="168" spans="1:43" x14ac:dyDescent="0.25">
      <c r="A168" s="142"/>
      <c r="B168" s="142"/>
      <c r="C168" s="142"/>
      <c r="AG168" s="14"/>
      <c r="AH168" s="14"/>
      <c r="AI168" s="14"/>
      <c r="AJ168" s="14"/>
      <c r="AK168" s="14"/>
      <c r="AL168" s="14"/>
      <c r="AM168" s="14"/>
      <c r="AN168" s="14"/>
      <c r="AO168" s="14"/>
      <c r="AP168" s="14"/>
      <c r="AQ168" s="14"/>
    </row>
    <row r="169" spans="1:43" x14ac:dyDescent="0.25">
      <c r="A169" s="142"/>
      <c r="B169" s="142"/>
      <c r="C169" s="142"/>
      <c r="AG169" s="14"/>
      <c r="AH169" s="14"/>
      <c r="AI169" s="14"/>
      <c r="AJ169" s="14"/>
      <c r="AK169" s="14"/>
      <c r="AL169" s="14"/>
      <c r="AM169" s="14"/>
      <c r="AN169" s="14"/>
      <c r="AO169" s="14"/>
      <c r="AP169" s="14"/>
      <c r="AQ169" s="14"/>
    </row>
    <row r="170" spans="1:43" x14ac:dyDescent="0.25">
      <c r="AG170" s="14"/>
      <c r="AH170" s="14"/>
      <c r="AI170" s="14"/>
      <c r="AJ170" s="14"/>
      <c r="AK170" s="14"/>
      <c r="AL170" s="14"/>
      <c r="AM170" s="14"/>
      <c r="AN170" s="14"/>
      <c r="AO170" s="14"/>
      <c r="AP170" s="14"/>
      <c r="AQ170" s="14"/>
    </row>
    <row r="171" spans="1:43" x14ac:dyDescent="0.25">
      <c r="AG171" s="14"/>
      <c r="AH171" s="14"/>
      <c r="AI171" s="14"/>
      <c r="AJ171" s="14"/>
      <c r="AK171" s="14"/>
      <c r="AL171" s="14"/>
      <c r="AM171" s="14"/>
      <c r="AN171" s="14"/>
      <c r="AO171" s="14"/>
      <c r="AP171" s="14"/>
      <c r="AQ171" s="14"/>
    </row>
    <row r="172" spans="1:43" x14ac:dyDescent="0.25">
      <c r="AG172" s="14"/>
      <c r="AH172" s="14"/>
      <c r="AI172" s="14"/>
      <c r="AJ172" s="14"/>
      <c r="AK172" s="14"/>
      <c r="AL172" s="14"/>
      <c r="AM172" s="14"/>
      <c r="AN172" s="14"/>
      <c r="AO172" s="14"/>
      <c r="AP172" s="14"/>
      <c r="AQ172" s="14"/>
    </row>
    <row r="173" spans="1:43" x14ac:dyDescent="0.25">
      <c r="AG173" s="14"/>
      <c r="AH173" s="14"/>
      <c r="AI173" s="14"/>
      <c r="AJ173" s="14"/>
      <c r="AK173" s="14"/>
      <c r="AL173" s="14"/>
      <c r="AM173" s="14"/>
      <c r="AN173" s="14"/>
      <c r="AO173" s="14"/>
      <c r="AP173" s="14"/>
      <c r="AQ173" s="14"/>
    </row>
    <row r="174" spans="1:43" x14ac:dyDescent="0.25">
      <c r="AG174" s="14"/>
      <c r="AH174" s="14"/>
      <c r="AI174" s="14"/>
      <c r="AJ174" s="14"/>
      <c r="AK174" s="14"/>
      <c r="AL174" s="14"/>
      <c r="AM174" s="14"/>
      <c r="AN174" s="14"/>
      <c r="AO174" s="14"/>
      <c r="AP174" s="14"/>
      <c r="AQ174" s="14"/>
    </row>
    <row r="175" spans="1:43" x14ac:dyDescent="0.25">
      <c r="AG175" s="14"/>
      <c r="AH175" s="14"/>
      <c r="AI175" s="14"/>
      <c r="AJ175" s="14"/>
      <c r="AK175" s="14"/>
      <c r="AL175" s="14"/>
      <c r="AM175" s="14"/>
      <c r="AN175" s="14"/>
      <c r="AO175" s="14"/>
      <c r="AP175" s="14"/>
      <c r="AQ175" s="14"/>
    </row>
    <row r="176" spans="1:43" x14ac:dyDescent="0.25">
      <c r="AG176" s="14"/>
      <c r="AH176" s="14"/>
      <c r="AI176" s="14"/>
      <c r="AJ176" s="14"/>
      <c r="AK176" s="14"/>
      <c r="AL176" s="14"/>
      <c r="AM176" s="14"/>
      <c r="AN176" s="14"/>
      <c r="AO176" s="14"/>
      <c r="AP176" s="14"/>
      <c r="AQ176" s="14"/>
    </row>
    <row r="177" spans="33:43" x14ac:dyDescent="0.25">
      <c r="AG177" s="14"/>
      <c r="AH177" s="14"/>
      <c r="AI177" s="14"/>
      <c r="AJ177" s="14"/>
      <c r="AK177" s="14"/>
      <c r="AL177" s="14"/>
      <c r="AM177" s="14"/>
      <c r="AN177" s="14"/>
      <c r="AO177" s="14"/>
      <c r="AP177" s="14"/>
      <c r="AQ177" s="14"/>
    </row>
    <row r="178" spans="33:43" x14ac:dyDescent="0.25">
      <c r="AG178" s="14"/>
      <c r="AH178" s="14"/>
      <c r="AI178" s="14"/>
      <c r="AJ178" s="14"/>
      <c r="AK178" s="14"/>
      <c r="AL178" s="14"/>
      <c r="AM178" s="14"/>
      <c r="AN178" s="14"/>
      <c r="AO178" s="14"/>
      <c r="AP178" s="14"/>
      <c r="AQ178" s="14"/>
    </row>
    <row r="179" spans="33:43" x14ac:dyDescent="0.25">
      <c r="AG179" s="14"/>
      <c r="AH179" s="14"/>
      <c r="AI179" s="14"/>
      <c r="AJ179" s="14"/>
      <c r="AK179" s="14"/>
      <c r="AL179" s="14"/>
      <c r="AM179" s="14"/>
      <c r="AN179" s="14"/>
      <c r="AO179" s="14"/>
      <c r="AP179" s="14"/>
      <c r="AQ179" s="14"/>
    </row>
    <row r="180" spans="33:43" x14ac:dyDescent="0.25">
      <c r="AG180" s="14"/>
      <c r="AH180" s="14"/>
      <c r="AI180" s="14"/>
      <c r="AJ180" s="14"/>
      <c r="AK180" s="14"/>
      <c r="AL180" s="14"/>
      <c r="AM180" s="14"/>
      <c r="AN180" s="14"/>
      <c r="AO180" s="14"/>
      <c r="AP180" s="14"/>
      <c r="AQ180" s="14"/>
    </row>
    <row r="181" spans="33:43" x14ac:dyDescent="0.25">
      <c r="AG181" s="14"/>
      <c r="AH181" s="14"/>
      <c r="AI181" s="14"/>
      <c r="AJ181" s="14"/>
      <c r="AK181" s="14"/>
      <c r="AL181" s="14"/>
      <c r="AM181" s="14"/>
      <c r="AN181" s="14"/>
      <c r="AO181" s="14"/>
      <c r="AP181" s="14"/>
      <c r="AQ181" s="14"/>
    </row>
    <row r="182" spans="33:43" x14ac:dyDescent="0.25">
      <c r="AG182" s="14"/>
      <c r="AH182" s="14"/>
      <c r="AI182" s="14"/>
      <c r="AJ182" s="14"/>
      <c r="AK182" s="14"/>
      <c r="AL182" s="14"/>
      <c r="AM182" s="14"/>
      <c r="AN182" s="14"/>
      <c r="AO182" s="14"/>
      <c r="AP182" s="14"/>
      <c r="AQ182" s="14"/>
    </row>
    <row r="183" spans="33:43" x14ac:dyDescent="0.25">
      <c r="AG183" s="14"/>
      <c r="AH183" s="14"/>
      <c r="AI183" s="14"/>
      <c r="AJ183" s="14"/>
      <c r="AK183" s="14"/>
      <c r="AL183" s="14"/>
      <c r="AM183" s="14"/>
      <c r="AN183" s="14"/>
      <c r="AO183" s="14"/>
      <c r="AP183" s="14"/>
      <c r="AQ183" s="14"/>
    </row>
    <row r="184" spans="33:43" x14ac:dyDescent="0.25">
      <c r="AG184" s="14"/>
      <c r="AH184" s="14"/>
      <c r="AI184" s="14"/>
      <c r="AJ184" s="14"/>
      <c r="AK184" s="14"/>
      <c r="AL184" s="14"/>
      <c r="AM184" s="14"/>
      <c r="AN184" s="14"/>
      <c r="AO184" s="14"/>
      <c r="AP184" s="14"/>
      <c r="AQ184" s="14"/>
    </row>
    <row r="185" spans="33:43" x14ac:dyDescent="0.25">
      <c r="AG185" s="14"/>
      <c r="AH185" s="14"/>
      <c r="AI185" s="14"/>
      <c r="AJ185" s="14"/>
      <c r="AK185" s="14"/>
      <c r="AL185" s="14"/>
      <c r="AM185" s="14"/>
      <c r="AN185" s="14"/>
      <c r="AO185" s="14"/>
      <c r="AP185" s="14"/>
      <c r="AQ185" s="14"/>
    </row>
    <row r="186" spans="33:43" x14ac:dyDescent="0.25">
      <c r="AG186" s="14"/>
      <c r="AH186" s="14"/>
      <c r="AI186" s="14"/>
      <c r="AJ186" s="14"/>
      <c r="AK186" s="14"/>
      <c r="AL186" s="14"/>
      <c r="AM186" s="14"/>
      <c r="AN186" s="14"/>
      <c r="AO186" s="14"/>
      <c r="AP186" s="14"/>
      <c r="AQ186" s="14"/>
    </row>
    <row r="187" spans="33:43" x14ac:dyDescent="0.25">
      <c r="AG187" s="14"/>
      <c r="AH187" s="14"/>
      <c r="AI187" s="14"/>
      <c r="AJ187" s="14"/>
      <c r="AK187" s="14"/>
      <c r="AL187" s="14"/>
      <c r="AM187" s="14"/>
      <c r="AN187" s="14"/>
      <c r="AO187" s="14"/>
      <c r="AP187" s="14"/>
      <c r="AQ187" s="14"/>
    </row>
    <row r="188" spans="33:43" x14ac:dyDescent="0.25">
      <c r="AG188" s="14"/>
      <c r="AH188" s="14"/>
      <c r="AI188" s="14"/>
      <c r="AJ188" s="14"/>
      <c r="AK188" s="14"/>
      <c r="AL188" s="14"/>
      <c r="AM188" s="14"/>
      <c r="AN188" s="14"/>
      <c r="AO188" s="14"/>
      <c r="AP188" s="14"/>
      <c r="AQ188" s="14"/>
    </row>
    <row r="189" spans="33:43" x14ac:dyDescent="0.25">
      <c r="AG189" s="14"/>
      <c r="AH189" s="14"/>
      <c r="AI189" s="14"/>
      <c r="AJ189" s="14"/>
      <c r="AK189" s="14"/>
      <c r="AL189" s="14"/>
      <c r="AM189" s="14"/>
      <c r="AN189" s="14"/>
      <c r="AO189" s="14"/>
      <c r="AP189" s="14"/>
      <c r="AQ189" s="14"/>
    </row>
    <row r="190" spans="33:43" x14ac:dyDescent="0.25">
      <c r="AG190" s="14"/>
      <c r="AH190" s="14"/>
      <c r="AI190" s="14"/>
      <c r="AJ190" s="14"/>
      <c r="AK190" s="14"/>
      <c r="AL190" s="14"/>
      <c r="AM190" s="14"/>
      <c r="AN190" s="14"/>
      <c r="AO190" s="14"/>
      <c r="AP190" s="14"/>
      <c r="AQ190" s="14"/>
    </row>
    <row r="191" spans="33:43" x14ac:dyDescent="0.25">
      <c r="AG191" s="14"/>
      <c r="AH191" s="14"/>
      <c r="AI191" s="14"/>
      <c r="AJ191" s="14"/>
      <c r="AK191" s="14"/>
      <c r="AL191" s="14"/>
      <c r="AM191" s="14"/>
      <c r="AN191" s="14"/>
      <c r="AO191" s="14"/>
      <c r="AP191" s="14"/>
      <c r="AQ191" s="14"/>
    </row>
    <row r="192" spans="33:43" x14ac:dyDescent="0.25">
      <c r="AG192" s="14"/>
      <c r="AH192" s="14"/>
      <c r="AI192" s="14"/>
      <c r="AJ192" s="14"/>
      <c r="AK192" s="14"/>
      <c r="AL192" s="14"/>
      <c r="AM192" s="14"/>
      <c r="AN192" s="14"/>
      <c r="AO192" s="14"/>
      <c r="AP192" s="14"/>
      <c r="AQ192" s="14"/>
    </row>
    <row r="193" spans="33:43" x14ac:dyDescent="0.25">
      <c r="AG193" s="14"/>
      <c r="AH193" s="14"/>
      <c r="AI193" s="14"/>
      <c r="AJ193" s="14"/>
      <c r="AK193" s="14"/>
      <c r="AL193" s="14"/>
      <c r="AM193" s="14"/>
      <c r="AN193" s="14"/>
      <c r="AO193" s="14"/>
      <c r="AP193" s="14"/>
      <c r="AQ193" s="14"/>
    </row>
    <row r="194" spans="33:43" x14ac:dyDescent="0.25">
      <c r="AG194" s="14"/>
      <c r="AH194" s="14"/>
      <c r="AI194" s="14"/>
      <c r="AJ194" s="14"/>
      <c r="AK194" s="14"/>
      <c r="AL194" s="14"/>
      <c r="AM194" s="14"/>
      <c r="AN194" s="14"/>
      <c r="AO194" s="14"/>
      <c r="AP194" s="14"/>
      <c r="AQ194" s="14"/>
    </row>
    <row r="195" spans="33:43" x14ac:dyDescent="0.25">
      <c r="AG195" s="14"/>
      <c r="AH195" s="14"/>
      <c r="AI195" s="14"/>
      <c r="AJ195" s="14"/>
      <c r="AK195" s="14"/>
      <c r="AL195" s="14"/>
      <c r="AM195" s="14"/>
      <c r="AN195" s="14"/>
      <c r="AO195" s="14"/>
      <c r="AP195" s="14"/>
      <c r="AQ195" s="14"/>
    </row>
    <row r="196" spans="33:43" x14ac:dyDescent="0.25">
      <c r="AG196" s="14"/>
      <c r="AH196" s="14"/>
      <c r="AI196" s="14"/>
      <c r="AJ196" s="14"/>
      <c r="AK196" s="14"/>
      <c r="AL196" s="14"/>
      <c r="AM196" s="14"/>
      <c r="AN196" s="14"/>
      <c r="AO196" s="14"/>
      <c r="AP196" s="14"/>
      <c r="AQ196" s="14"/>
    </row>
    <row r="197" spans="33:43" x14ac:dyDescent="0.25">
      <c r="AG197" s="14"/>
      <c r="AH197" s="14"/>
      <c r="AI197" s="14"/>
      <c r="AJ197" s="14"/>
      <c r="AK197" s="14"/>
      <c r="AL197" s="14"/>
      <c r="AM197" s="14"/>
      <c r="AN197" s="14"/>
      <c r="AO197" s="14"/>
      <c r="AP197" s="14"/>
      <c r="AQ197" s="14"/>
    </row>
    <row r="198" spans="33:43" x14ac:dyDescent="0.25">
      <c r="AG198" s="14"/>
      <c r="AH198" s="14"/>
      <c r="AI198" s="14"/>
      <c r="AJ198" s="14"/>
      <c r="AK198" s="14"/>
      <c r="AL198" s="14"/>
      <c r="AM198" s="14"/>
      <c r="AN198" s="14"/>
      <c r="AO198" s="14"/>
      <c r="AP198" s="14"/>
      <c r="AQ198" s="14"/>
    </row>
    <row r="199" spans="33:43" x14ac:dyDescent="0.25">
      <c r="AG199" s="14"/>
      <c r="AH199" s="14"/>
      <c r="AI199" s="14"/>
      <c r="AJ199" s="14"/>
      <c r="AK199" s="14"/>
      <c r="AL199" s="14"/>
      <c r="AM199" s="14"/>
      <c r="AN199" s="14"/>
      <c r="AO199" s="14"/>
      <c r="AP199" s="14"/>
      <c r="AQ199" s="14"/>
    </row>
    <row r="200" spans="33:43" x14ac:dyDescent="0.25">
      <c r="AG200" s="14"/>
      <c r="AH200" s="14"/>
      <c r="AI200" s="14"/>
      <c r="AJ200" s="14"/>
      <c r="AK200" s="14"/>
      <c r="AL200" s="14"/>
      <c r="AM200" s="14"/>
      <c r="AN200" s="14"/>
      <c r="AO200" s="14"/>
      <c r="AP200" s="14"/>
      <c r="AQ200" s="14"/>
    </row>
    <row r="201" spans="33:43" x14ac:dyDescent="0.25">
      <c r="AG201" s="14"/>
      <c r="AH201" s="14"/>
      <c r="AI201" s="14"/>
      <c r="AJ201" s="14"/>
      <c r="AK201" s="14"/>
      <c r="AL201" s="14"/>
      <c r="AM201" s="14"/>
      <c r="AN201" s="14"/>
      <c r="AO201" s="14"/>
      <c r="AP201" s="14"/>
      <c r="AQ201" s="14"/>
    </row>
    <row r="202" spans="33:43" x14ac:dyDescent="0.25">
      <c r="AG202" s="14"/>
      <c r="AH202" s="14"/>
      <c r="AI202" s="14"/>
      <c r="AJ202" s="14"/>
      <c r="AK202" s="14"/>
      <c r="AL202" s="14"/>
      <c r="AM202" s="14"/>
      <c r="AN202" s="14"/>
      <c r="AO202" s="14"/>
      <c r="AP202" s="14"/>
      <c r="AQ202" s="14"/>
    </row>
    <row r="203" spans="33:43" x14ac:dyDescent="0.25">
      <c r="AG203" s="14"/>
      <c r="AH203" s="14"/>
      <c r="AI203" s="14"/>
      <c r="AJ203" s="14"/>
      <c r="AK203" s="14"/>
      <c r="AL203" s="14"/>
      <c r="AM203" s="14"/>
      <c r="AN203" s="14"/>
      <c r="AO203" s="14"/>
      <c r="AP203" s="14"/>
      <c r="AQ203" s="14"/>
    </row>
    <row r="204" spans="33:43" x14ac:dyDescent="0.25">
      <c r="AG204" s="14"/>
      <c r="AH204" s="14"/>
      <c r="AI204" s="14"/>
      <c r="AJ204" s="14"/>
      <c r="AK204" s="14"/>
      <c r="AL204" s="14"/>
      <c r="AM204" s="14"/>
      <c r="AN204" s="14"/>
      <c r="AO204" s="14"/>
      <c r="AP204" s="14"/>
      <c r="AQ204" s="14"/>
    </row>
    <row r="205" spans="33:43" x14ac:dyDescent="0.25">
      <c r="AG205" s="14"/>
      <c r="AH205" s="14"/>
      <c r="AI205" s="14"/>
      <c r="AJ205" s="14"/>
      <c r="AK205" s="14"/>
      <c r="AL205" s="14"/>
      <c r="AM205" s="14"/>
      <c r="AN205" s="14"/>
      <c r="AO205" s="14"/>
      <c r="AP205" s="14"/>
      <c r="AQ205" s="14"/>
    </row>
    <row r="206" spans="33:43" x14ac:dyDescent="0.25">
      <c r="AG206" s="14"/>
      <c r="AH206" s="14"/>
      <c r="AI206" s="14"/>
      <c r="AJ206" s="14"/>
      <c r="AK206" s="14"/>
      <c r="AL206" s="14"/>
      <c r="AM206" s="14"/>
      <c r="AN206" s="14"/>
      <c r="AO206" s="14"/>
      <c r="AP206" s="14"/>
      <c r="AQ206" s="14"/>
    </row>
    <row r="207" spans="33:43" x14ac:dyDescent="0.25">
      <c r="AG207" s="14"/>
      <c r="AH207" s="14"/>
      <c r="AI207" s="14"/>
      <c r="AJ207" s="14"/>
      <c r="AK207" s="14"/>
      <c r="AL207" s="14"/>
      <c r="AM207" s="14"/>
      <c r="AN207" s="14"/>
      <c r="AO207" s="14"/>
      <c r="AP207" s="14"/>
      <c r="AQ207" s="14"/>
    </row>
    <row r="208" spans="33:43" x14ac:dyDescent="0.25">
      <c r="AG208" s="14"/>
      <c r="AH208" s="14"/>
      <c r="AI208" s="14"/>
      <c r="AJ208" s="14"/>
      <c r="AK208" s="14"/>
      <c r="AL208" s="14"/>
      <c r="AM208" s="14"/>
      <c r="AN208" s="14"/>
      <c r="AO208" s="14"/>
      <c r="AP208" s="14"/>
      <c r="AQ208" s="14"/>
    </row>
    <row r="209" spans="33:43" x14ac:dyDescent="0.25">
      <c r="AG209" s="14"/>
      <c r="AH209" s="14"/>
      <c r="AI209" s="14"/>
      <c r="AJ209" s="14"/>
      <c r="AK209" s="14"/>
      <c r="AL209" s="14"/>
      <c r="AM209" s="14"/>
      <c r="AN209" s="14"/>
      <c r="AO209" s="14"/>
      <c r="AP209" s="14"/>
      <c r="AQ209" s="14"/>
    </row>
    <row r="210" spans="33:43" x14ac:dyDescent="0.25">
      <c r="AG210" s="14"/>
      <c r="AH210" s="14"/>
      <c r="AI210" s="14"/>
      <c r="AJ210" s="14"/>
      <c r="AK210" s="14"/>
      <c r="AL210" s="14"/>
      <c r="AM210" s="14"/>
      <c r="AN210" s="14"/>
      <c r="AO210" s="14"/>
      <c r="AP210" s="14"/>
      <c r="AQ210" s="14"/>
    </row>
    <row r="211" spans="33:43" x14ac:dyDescent="0.25">
      <c r="AG211" s="14"/>
      <c r="AH211" s="14"/>
      <c r="AI211" s="14"/>
      <c r="AJ211" s="14"/>
      <c r="AK211" s="14"/>
      <c r="AL211" s="14"/>
      <c r="AM211" s="14"/>
      <c r="AN211" s="14"/>
      <c r="AO211" s="14"/>
      <c r="AP211" s="14"/>
      <c r="AQ211" s="14"/>
    </row>
    <row r="212" spans="33:43" x14ac:dyDescent="0.25">
      <c r="AG212" s="14"/>
      <c r="AH212" s="14"/>
      <c r="AI212" s="14"/>
      <c r="AJ212" s="14"/>
      <c r="AK212" s="14"/>
      <c r="AL212" s="14"/>
      <c r="AM212" s="14"/>
      <c r="AN212" s="14"/>
      <c r="AO212" s="14"/>
      <c r="AP212" s="14"/>
      <c r="AQ212" s="14"/>
    </row>
    <row r="213" spans="33:43" x14ac:dyDescent="0.25">
      <c r="AG213" s="14"/>
      <c r="AH213" s="14"/>
      <c r="AI213" s="14"/>
      <c r="AJ213" s="14"/>
      <c r="AK213" s="14"/>
      <c r="AL213" s="14"/>
      <c r="AM213" s="14"/>
      <c r="AN213" s="14"/>
      <c r="AO213" s="14"/>
      <c r="AP213" s="14"/>
      <c r="AQ213" s="14"/>
    </row>
    <row r="214" spans="33:43" x14ac:dyDescent="0.25">
      <c r="AG214" s="14"/>
      <c r="AH214" s="14"/>
      <c r="AI214" s="14"/>
      <c r="AJ214" s="14"/>
      <c r="AK214" s="14"/>
      <c r="AL214" s="14"/>
      <c r="AM214" s="14"/>
      <c r="AN214" s="14"/>
      <c r="AO214" s="14"/>
      <c r="AP214" s="14"/>
      <c r="AQ214" s="14"/>
    </row>
    <row r="215" spans="33:43" x14ac:dyDescent="0.25">
      <c r="AG215" s="14"/>
      <c r="AH215" s="14"/>
      <c r="AI215" s="14"/>
      <c r="AJ215" s="14"/>
      <c r="AK215" s="14"/>
      <c r="AL215" s="14"/>
      <c r="AM215" s="14"/>
      <c r="AN215" s="14"/>
      <c r="AO215" s="14"/>
      <c r="AP215" s="14"/>
      <c r="AQ215" s="14"/>
    </row>
    <row r="216" spans="33:43" x14ac:dyDescent="0.25">
      <c r="AG216" s="14"/>
      <c r="AH216" s="14"/>
      <c r="AI216" s="14"/>
      <c r="AJ216" s="14"/>
      <c r="AK216" s="14"/>
      <c r="AL216" s="14"/>
      <c r="AM216" s="14"/>
      <c r="AN216" s="14"/>
      <c r="AO216" s="14"/>
      <c r="AP216" s="14"/>
      <c r="AQ216" s="14"/>
    </row>
    <row r="217" spans="33:43" x14ac:dyDescent="0.25">
      <c r="AG217" s="14"/>
      <c r="AH217" s="14"/>
      <c r="AI217" s="14"/>
      <c r="AJ217" s="14"/>
      <c r="AK217" s="14"/>
      <c r="AL217" s="14"/>
      <c r="AM217" s="14"/>
      <c r="AN217" s="14"/>
      <c r="AO217" s="14"/>
      <c r="AP217" s="14"/>
      <c r="AQ217" s="14"/>
    </row>
    <row r="218" spans="33:43" x14ac:dyDescent="0.25">
      <c r="AG218" s="14"/>
      <c r="AH218" s="14"/>
      <c r="AI218" s="14"/>
      <c r="AJ218" s="14"/>
      <c r="AK218" s="14"/>
      <c r="AL218" s="14"/>
      <c r="AM218" s="14"/>
      <c r="AN218" s="14"/>
      <c r="AO218" s="14"/>
      <c r="AP218" s="14"/>
      <c r="AQ218" s="14"/>
    </row>
    <row r="219" spans="33:43" x14ac:dyDescent="0.25">
      <c r="AG219" s="14"/>
      <c r="AH219" s="14"/>
      <c r="AI219" s="14"/>
      <c r="AJ219" s="14"/>
      <c r="AK219" s="14"/>
      <c r="AL219" s="14"/>
      <c r="AM219" s="14"/>
      <c r="AN219" s="14"/>
      <c r="AO219" s="14"/>
      <c r="AP219" s="14"/>
      <c r="AQ219" s="14"/>
    </row>
    <row r="220" spans="33:43" x14ac:dyDescent="0.25">
      <c r="AG220" s="14"/>
      <c r="AH220" s="14"/>
      <c r="AI220" s="14"/>
      <c r="AJ220" s="14"/>
      <c r="AK220" s="14"/>
      <c r="AL220" s="14"/>
      <c r="AM220" s="14"/>
      <c r="AN220" s="14"/>
      <c r="AO220" s="14"/>
      <c r="AP220" s="14"/>
      <c r="AQ220" s="14"/>
    </row>
    <row r="221" spans="33:43" x14ac:dyDescent="0.25">
      <c r="AG221" s="14"/>
      <c r="AH221" s="14"/>
      <c r="AI221" s="14"/>
      <c r="AJ221" s="14"/>
      <c r="AK221" s="14"/>
      <c r="AL221" s="14"/>
      <c r="AM221" s="14"/>
      <c r="AN221" s="14"/>
      <c r="AO221" s="14"/>
      <c r="AP221" s="14"/>
      <c r="AQ221" s="14"/>
    </row>
    <row r="222" spans="33:43" x14ac:dyDescent="0.25">
      <c r="AG222" s="14"/>
      <c r="AH222" s="14"/>
      <c r="AI222" s="14"/>
      <c r="AJ222" s="14"/>
      <c r="AK222" s="14"/>
      <c r="AL222" s="14"/>
      <c r="AM222" s="14"/>
      <c r="AN222" s="14"/>
      <c r="AO222" s="14"/>
      <c r="AP222" s="14"/>
      <c r="AQ222" s="14"/>
    </row>
    <row r="223" spans="33:43" x14ac:dyDescent="0.25">
      <c r="AG223" s="14"/>
      <c r="AH223" s="14"/>
      <c r="AI223" s="14"/>
      <c r="AJ223" s="14"/>
      <c r="AK223" s="14"/>
      <c r="AL223" s="14"/>
      <c r="AM223" s="14"/>
      <c r="AN223" s="14"/>
      <c r="AO223" s="14"/>
      <c r="AP223" s="14"/>
      <c r="AQ223" s="14"/>
    </row>
    <row r="224" spans="33:43" x14ac:dyDescent="0.25">
      <c r="AG224" s="14"/>
      <c r="AH224" s="14"/>
      <c r="AI224" s="14"/>
      <c r="AJ224" s="14"/>
      <c r="AK224" s="14"/>
      <c r="AL224" s="14"/>
      <c r="AM224" s="14"/>
      <c r="AN224" s="14"/>
      <c r="AO224" s="14"/>
      <c r="AP224" s="14"/>
      <c r="AQ224" s="14"/>
    </row>
    <row r="225" spans="33:43" x14ac:dyDescent="0.25">
      <c r="AG225" s="14"/>
      <c r="AH225" s="14"/>
      <c r="AI225" s="14"/>
      <c r="AJ225" s="14"/>
      <c r="AK225" s="14"/>
      <c r="AL225" s="14"/>
      <c r="AM225" s="14"/>
      <c r="AN225" s="14"/>
      <c r="AO225" s="14"/>
      <c r="AP225" s="14"/>
      <c r="AQ225" s="14"/>
    </row>
    <row r="226" spans="33:43" x14ac:dyDescent="0.25">
      <c r="AG226" s="14"/>
      <c r="AH226" s="14"/>
      <c r="AI226" s="14"/>
      <c r="AJ226" s="14"/>
      <c r="AK226" s="14"/>
      <c r="AL226" s="14"/>
      <c r="AM226" s="14"/>
      <c r="AN226" s="14"/>
      <c r="AO226" s="14"/>
      <c r="AP226" s="14"/>
      <c r="AQ226" s="14"/>
    </row>
    <row r="227" spans="33:43" x14ac:dyDescent="0.25">
      <c r="AG227" s="14"/>
      <c r="AH227" s="14"/>
      <c r="AI227" s="14"/>
      <c r="AJ227" s="14"/>
      <c r="AK227" s="14"/>
      <c r="AL227" s="14"/>
      <c r="AM227" s="14"/>
      <c r="AN227" s="14"/>
      <c r="AO227" s="14"/>
      <c r="AP227" s="14"/>
      <c r="AQ227" s="14"/>
    </row>
    <row r="228" spans="33:43" x14ac:dyDescent="0.25">
      <c r="AG228" s="14"/>
      <c r="AH228" s="14"/>
      <c r="AI228" s="14"/>
      <c r="AJ228" s="14"/>
      <c r="AK228" s="14"/>
      <c r="AL228" s="14"/>
      <c r="AM228" s="14"/>
      <c r="AN228" s="14"/>
      <c r="AO228" s="14"/>
      <c r="AP228" s="14"/>
      <c r="AQ228" s="14"/>
    </row>
    <row r="229" spans="33:43" x14ac:dyDescent="0.25">
      <c r="AG229" s="14"/>
      <c r="AH229" s="14"/>
      <c r="AI229" s="14"/>
      <c r="AJ229" s="14"/>
      <c r="AK229" s="14"/>
      <c r="AL229" s="14"/>
      <c r="AM229" s="14"/>
      <c r="AN229" s="14"/>
      <c r="AO229" s="14"/>
      <c r="AP229" s="14"/>
      <c r="AQ229" s="14"/>
    </row>
    <row r="230" spans="33:43" x14ac:dyDescent="0.25">
      <c r="AG230" s="14"/>
      <c r="AH230" s="14"/>
      <c r="AI230" s="14"/>
      <c r="AJ230" s="14"/>
      <c r="AK230" s="14"/>
      <c r="AL230" s="14"/>
      <c r="AM230" s="14"/>
      <c r="AN230" s="14"/>
      <c r="AO230" s="14"/>
      <c r="AP230" s="14"/>
      <c r="AQ230" s="14"/>
    </row>
    <row r="231" spans="33:43" x14ac:dyDescent="0.25">
      <c r="AG231" s="14"/>
      <c r="AH231" s="14"/>
      <c r="AI231" s="14"/>
      <c r="AJ231" s="14"/>
      <c r="AK231" s="14"/>
      <c r="AL231" s="14"/>
      <c r="AM231" s="14"/>
      <c r="AN231" s="14"/>
      <c r="AO231" s="14"/>
      <c r="AP231" s="14"/>
      <c r="AQ231" s="14"/>
    </row>
    <row r="232" spans="33:43" x14ac:dyDescent="0.25">
      <c r="AG232" s="14"/>
      <c r="AH232" s="14"/>
      <c r="AI232" s="14"/>
      <c r="AJ232" s="14"/>
      <c r="AK232" s="14"/>
      <c r="AL232" s="14"/>
      <c r="AM232" s="14"/>
      <c r="AN232" s="14"/>
      <c r="AO232" s="14"/>
      <c r="AP232" s="14"/>
      <c r="AQ232" s="14"/>
    </row>
    <row r="233" spans="33:43" x14ac:dyDescent="0.25">
      <c r="AG233" s="14"/>
      <c r="AH233" s="14"/>
      <c r="AI233" s="14"/>
      <c r="AJ233" s="14"/>
      <c r="AK233" s="14"/>
      <c r="AL233" s="14"/>
      <c r="AM233" s="14"/>
      <c r="AN233" s="14"/>
      <c r="AO233" s="14"/>
      <c r="AP233" s="14"/>
      <c r="AQ233" s="14"/>
    </row>
    <row r="234" spans="33:43" x14ac:dyDescent="0.25">
      <c r="AG234" s="14"/>
      <c r="AH234" s="14"/>
      <c r="AI234" s="14"/>
      <c r="AJ234" s="14"/>
      <c r="AK234" s="14"/>
      <c r="AL234" s="14"/>
      <c r="AM234" s="14"/>
      <c r="AN234" s="14"/>
      <c r="AO234" s="14"/>
      <c r="AP234" s="14"/>
      <c r="AQ234" s="14"/>
    </row>
    <row r="235" spans="33:43" x14ac:dyDescent="0.25">
      <c r="AG235" s="14"/>
      <c r="AH235" s="14"/>
      <c r="AI235" s="14"/>
      <c r="AJ235" s="14"/>
      <c r="AK235" s="14"/>
      <c r="AL235" s="14"/>
      <c r="AM235" s="14"/>
      <c r="AN235" s="14"/>
      <c r="AO235" s="14"/>
      <c r="AP235" s="14"/>
      <c r="AQ235" s="14"/>
    </row>
    <row r="236" spans="33:43" x14ac:dyDescent="0.25">
      <c r="AG236" s="14"/>
      <c r="AH236" s="14"/>
      <c r="AI236" s="14"/>
      <c r="AJ236" s="14"/>
      <c r="AK236" s="14"/>
      <c r="AL236" s="14"/>
      <c r="AM236" s="14"/>
      <c r="AN236" s="14"/>
      <c r="AO236" s="14"/>
      <c r="AP236" s="14"/>
      <c r="AQ236" s="14"/>
    </row>
    <row r="237" spans="33:43" x14ac:dyDescent="0.25">
      <c r="AG237" s="14"/>
      <c r="AH237" s="14"/>
      <c r="AI237" s="14"/>
      <c r="AJ237" s="14"/>
      <c r="AK237" s="14"/>
      <c r="AL237" s="14"/>
      <c r="AM237" s="14"/>
      <c r="AN237" s="14"/>
      <c r="AO237" s="14"/>
      <c r="AP237" s="14"/>
      <c r="AQ237" s="14"/>
    </row>
    <row r="238" spans="33:43" x14ac:dyDescent="0.25">
      <c r="AG238" s="14"/>
      <c r="AH238" s="14"/>
      <c r="AI238" s="14"/>
      <c r="AJ238" s="14"/>
      <c r="AK238" s="14"/>
      <c r="AL238" s="14"/>
      <c r="AM238" s="14"/>
      <c r="AN238" s="14"/>
      <c r="AO238" s="14"/>
      <c r="AP238" s="14"/>
      <c r="AQ238" s="14"/>
    </row>
    <row r="239" spans="33:43" x14ac:dyDescent="0.25">
      <c r="AG239" s="14"/>
      <c r="AH239" s="14"/>
      <c r="AI239" s="14"/>
      <c r="AJ239" s="14"/>
      <c r="AK239" s="14"/>
      <c r="AL239" s="14"/>
      <c r="AM239" s="14"/>
      <c r="AN239" s="14"/>
      <c r="AO239" s="14"/>
      <c r="AP239" s="14"/>
      <c r="AQ239" s="14"/>
    </row>
    <row r="240" spans="33:43" x14ac:dyDescent="0.25">
      <c r="AG240" s="14"/>
      <c r="AH240" s="14"/>
      <c r="AI240" s="14"/>
      <c r="AJ240" s="14"/>
      <c r="AK240" s="14"/>
      <c r="AL240" s="14"/>
      <c r="AM240" s="14"/>
      <c r="AN240" s="14"/>
      <c r="AO240" s="14"/>
      <c r="AP240" s="14"/>
      <c r="AQ240" s="14"/>
    </row>
    <row r="241" spans="33:43" x14ac:dyDescent="0.25">
      <c r="AG241" s="14"/>
      <c r="AH241" s="14"/>
      <c r="AI241" s="14"/>
      <c r="AJ241" s="14"/>
      <c r="AK241" s="14"/>
      <c r="AL241" s="14"/>
      <c r="AM241" s="14"/>
      <c r="AN241" s="14"/>
      <c r="AO241" s="14"/>
      <c r="AP241" s="14"/>
      <c r="AQ241" s="14"/>
    </row>
    <row r="242" spans="33:43" x14ac:dyDescent="0.25">
      <c r="AG242" s="14"/>
      <c r="AH242" s="14"/>
      <c r="AI242" s="14"/>
      <c r="AJ242" s="14"/>
      <c r="AK242" s="14"/>
      <c r="AL242" s="14"/>
      <c r="AM242" s="14"/>
      <c r="AN242" s="14"/>
      <c r="AO242" s="14"/>
      <c r="AP242" s="14"/>
      <c r="AQ242" s="14"/>
    </row>
    <row r="243" spans="33:43" x14ac:dyDescent="0.25">
      <c r="AG243" s="14"/>
      <c r="AH243" s="14"/>
      <c r="AI243" s="14"/>
      <c r="AJ243" s="14"/>
      <c r="AK243" s="14"/>
      <c r="AL243" s="14"/>
      <c r="AM243" s="14"/>
      <c r="AN243" s="14"/>
      <c r="AO243" s="14"/>
      <c r="AP243" s="14"/>
      <c r="AQ243" s="14"/>
    </row>
    <row r="244" spans="33:43" x14ac:dyDescent="0.25">
      <c r="AG244" s="14"/>
      <c r="AH244" s="14"/>
      <c r="AI244" s="14"/>
      <c r="AJ244" s="14"/>
      <c r="AK244" s="14"/>
      <c r="AL244" s="14"/>
      <c r="AM244" s="14"/>
      <c r="AN244" s="14"/>
      <c r="AO244" s="14"/>
      <c r="AP244" s="14"/>
      <c r="AQ244" s="14"/>
    </row>
    <row r="245" spans="33:43" x14ac:dyDescent="0.25">
      <c r="AG245" s="14"/>
      <c r="AH245" s="14"/>
      <c r="AI245" s="14"/>
      <c r="AJ245" s="14"/>
      <c r="AK245" s="14"/>
      <c r="AL245" s="14"/>
      <c r="AM245" s="14"/>
      <c r="AN245" s="14"/>
      <c r="AO245" s="14"/>
      <c r="AP245" s="14"/>
      <c r="AQ245" s="14"/>
    </row>
    <row r="246" spans="33:43" x14ac:dyDescent="0.25">
      <c r="AG246" s="14"/>
      <c r="AH246" s="14"/>
      <c r="AI246" s="14"/>
      <c r="AJ246" s="14"/>
      <c r="AK246" s="14"/>
      <c r="AL246" s="14"/>
      <c r="AM246" s="14"/>
      <c r="AN246" s="14"/>
      <c r="AO246" s="14"/>
      <c r="AP246" s="14"/>
      <c r="AQ246" s="14"/>
    </row>
    <row r="247" spans="33:43" x14ac:dyDescent="0.25">
      <c r="AG247" s="14"/>
      <c r="AH247" s="14"/>
      <c r="AI247" s="14"/>
      <c r="AJ247" s="14"/>
      <c r="AK247" s="14"/>
      <c r="AL247" s="14"/>
      <c r="AM247" s="14"/>
      <c r="AN247" s="14"/>
      <c r="AO247" s="14"/>
      <c r="AP247" s="14"/>
      <c r="AQ247" s="14"/>
    </row>
    <row r="248" spans="33:43" x14ac:dyDescent="0.25">
      <c r="AG248" s="14"/>
      <c r="AH248" s="14"/>
      <c r="AI248" s="14"/>
      <c r="AJ248" s="14"/>
      <c r="AK248" s="14"/>
      <c r="AL248" s="14"/>
      <c r="AM248" s="14"/>
      <c r="AN248" s="14"/>
      <c r="AO248" s="14"/>
      <c r="AP248" s="14"/>
      <c r="AQ248" s="14"/>
    </row>
    <row r="249" spans="33:43" x14ac:dyDescent="0.25">
      <c r="AG249" s="14"/>
      <c r="AH249" s="14"/>
      <c r="AI249" s="14"/>
      <c r="AJ249" s="14"/>
      <c r="AK249" s="14"/>
      <c r="AL249" s="14"/>
      <c r="AM249" s="14"/>
      <c r="AN249" s="14"/>
      <c r="AO249" s="14"/>
      <c r="AP249" s="14"/>
      <c r="AQ249" s="14"/>
    </row>
    <row r="250" spans="33:43" x14ac:dyDescent="0.25">
      <c r="AG250" s="14"/>
      <c r="AH250" s="14"/>
      <c r="AI250" s="14"/>
      <c r="AJ250" s="14"/>
      <c r="AK250" s="14"/>
      <c r="AL250" s="14"/>
      <c r="AM250" s="14"/>
      <c r="AN250" s="14"/>
      <c r="AO250" s="14"/>
      <c r="AP250" s="14"/>
      <c r="AQ250" s="14"/>
    </row>
    <row r="251" spans="33:43" x14ac:dyDescent="0.25">
      <c r="AG251" s="14"/>
      <c r="AH251" s="14"/>
      <c r="AI251" s="14"/>
      <c r="AJ251" s="14"/>
      <c r="AK251" s="14"/>
      <c r="AL251" s="14"/>
      <c r="AM251" s="14"/>
      <c r="AN251" s="14"/>
      <c r="AO251" s="14"/>
      <c r="AP251" s="14"/>
      <c r="AQ251" s="14"/>
    </row>
    <row r="252" spans="33:43" x14ac:dyDescent="0.25">
      <c r="AG252" s="14"/>
      <c r="AH252" s="14"/>
      <c r="AI252" s="14"/>
      <c r="AJ252" s="14"/>
      <c r="AK252" s="14"/>
      <c r="AL252" s="14"/>
      <c r="AM252" s="14"/>
      <c r="AN252" s="14"/>
      <c r="AO252" s="14"/>
      <c r="AP252" s="14"/>
      <c r="AQ252" s="14"/>
    </row>
    <row r="253" spans="33:43" x14ac:dyDescent="0.25">
      <c r="AG253" s="14"/>
      <c r="AH253" s="14"/>
      <c r="AI253" s="14"/>
      <c r="AJ253" s="14"/>
      <c r="AK253" s="14"/>
      <c r="AL253" s="14"/>
      <c r="AM253" s="14"/>
      <c r="AN253" s="14"/>
      <c r="AO253" s="14"/>
      <c r="AP253" s="14"/>
      <c r="AQ253" s="14"/>
    </row>
    <row r="254" spans="33:43" x14ac:dyDescent="0.25">
      <c r="AG254" s="14"/>
      <c r="AH254" s="14"/>
      <c r="AI254" s="14"/>
      <c r="AJ254" s="14"/>
      <c r="AK254" s="14"/>
      <c r="AL254" s="14"/>
      <c r="AM254" s="14"/>
      <c r="AN254" s="14"/>
      <c r="AO254" s="14"/>
      <c r="AP254" s="14"/>
      <c r="AQ254" s="14"/>
    </row>
    <row r="255" spans="33:43" x14ac:dyDescent="0.25">
      <c r="AG255" s="14"/>
      <c r="AH255" s="14"/>
      <c r="AI255" s="14"/>
      <c r="AJ255" s="14"/>
      <c r="AK255" s="14"/>
      <c r="AL255" s="14"/>
      <c r="AM255" s="14"/>
      <c r="AN255" s="14"/>
      <c r="AO255" s="14"/>
      <c r="AP255" s="14"/>
      <c r="AQ255" s="14"/>
    </row>
    <row r="256" spans="33:43" x14ac:dyDescent="0.25">
      <c r="AG256" s="14"/>
      <c r="AH256" s="14"/>
      <c r="AI256" s="14"/>
      <c r="AJ256" s="14"/>
      <c r="AK256" s="14"/>
      <c r="AL256" s="14"/>
      <c r="AM256" s="14"/>
      <c r="AN256" s="14"/>
      <c r="AO256" s="14"/>
      <c r="AP256" s="14"/>
      <c r="AQ256" s="14"/>
    </row>
    <row r="257" spans="33:43" x14ac:dyDescent="0.25">
      <c r="AG257" s="14"/>
      <c r="AH257" s="14"/>
      <c r="AI257" s="14"/>
      <c r="AJ257" s="14"/>
      <c r="AK257" s="14"/>
      <c r="AL257" s="14"/>
      <c r="AM257" s="14"/>
      <c r="AN257" s="14"/>
      <c r="AO257" s="14"/>
      <c r="AP257" s="14"/>
      <c r="AQ257" s="14"/>
    </row>
    <row r="258" spans="33:43" x14ac:dyDescent="0.25">
      <c r="AG258" s="14"/>
      <c r="AH258" s="14"/>
      <c r="AI258" s="14"/>
      <c r="AJ258" s="14"/>
      <c r="AK258" s="14"/>
      <c r="AL258" s="14"/>
      <c r="AM258" s="14"/>
      <c r="AN258" s="14"/>
      <c r="AO258" s="14"/>
      <c r="AP258" s="14"/>
      <c r="AQ258" s="14"/>
    </row>
    <row r="259" spans="33:43" x14ac:dyDescent="0.25">
      <c r="AG259" s="14"/>
      <c r="AH259" s="14"/>
      <c r="AI259" s="14"/>
      <c r="AJ259" s="14"/>
      <c r="AK259" s="14"/>
      <c r="AL259" s="14"/>
      <c r="AM259" s="14"/>
      <c r="AN259" s="14"/>
      <c r="AO259" s="14"/>
      <c r="AP259" s="14"/>
      <c r="AQ259" s="14"/>
    </row>
    <row r="260" spans="33:43" x14ac:dyDescent="0.25">
      <c r="AG260" s="14"/>
      <c r="AH260" s="14"/>
      <c r="AI260" s="14"/>
      <c r="AJ260" s="14"/>
      <c r="AK260" s="14"/>
      <c r="AL260" s="14"/>
      <c r="AM260" s="14"/>
      <c r="AN260" s="14"/>
      <c r="AO260" s="14"/>
      <c r="AP260" s="14"/>
      <c r="AQ260" s="14"/>
    </row>
    <row r="261" spans="33:43" x14ac:dyDescent="0.25">
      <c r="AG261" s="14"/>
      <c r="AH261" s="14"/>
      <c r="AI261" s="14"/>
      <c r="AJ261" s="14"/>
      <c r="AK261" s="14"/>
      <c r="AL261" s="14"/>
      <c r="AM261" s="14"/>
      <c r="AN261" s="14"/>
      <c r="AO261" s="14"/>
      <c r="AP261" s="14"/>
      <c r="AQ261" s="14"/>
    </row>
    <row r="262" spans="33:43" x14ac:dyDescent="0.25">
      <c r="AG262" s="14"/>
      <c r="AH262" s="14"/>
      <c r="AI262" s="14"/>
      <c r="AJ262" s="14"/>
      <c r="AK262" s="14"/>
      <c r="AL262" s="14"/>
      <c r="AM262" s="14"/>
      <c r="AN262" s="14"/>
      <c r="AO262" s="14"/>
      <c r="AP262" s="14"/>
      <c r="AQ262" s="14"/>
    </row>
    <row r="263" spans="33:43" x14ac:dyDescent="0.25">
      <c r="AG263" s="14"/>
      <c r="AH263" s="14"/>
      <c r="AI263" s="14"/>
      <c r="AJ263" s="14"/>
      <c r="AK263" s="14"/>
      <c r="AL263" s="14"/>
      <c r="AM263" s="14"/>
      <c r="AN263" s="14"/>
      <c r="AO263" s="14"/>
      <c r="AP263" s="14"/>
      <c r="AQ263" s="14"/>
    </row>
    <row r="264" spans="33:43" x14ac:dyDescent="0.25">
      <c r="AG264" s="14"/>
      <c r="AH264" s="14"/>
      <c r="AI264" s="14"/>
      <c r="AJ264" s="14"/>
      <c r="AK264" s="14"/>
      <c r="AL264" s="14"/>
      <c r="AM264" s="14"/>
      <c r="AN264" s="14"/>
      <c r="AO264" s="14"/>
      <c r="AP264" s="14"/>
      <c r="AQ264" s="14"/>
    </row>
    <row r="265" spans="33:43" x14ac:dyDescent="0.25">
      <c r="AG265" s="14"/>
      <c r="AH265" s="14"/>
      <c r="AI265" s="14"/>
      <c r="AJ265" s="14"/>
      <c r="AK265" s="14"/>
      <c r="AL265" s="14"/>
      <c r="AM265" s="14"/>
      <c r="AN265" s="14"/>
      <c r="AO265" s="14"/>
      <c r="AP265" s="14"/>
      <c r="AQ265" s="14"/>
    </row>
    <row r="266" spans="33:43" x14ac:dyDescent="0.25">
      <c r="AG266" s="14"/>
      <c r="AH266" s="14"/>
      <c r="AI266" s="14"/>
      <c r="AJ266" s="14"/>
      <c r="AK266" s="14"/>
      <c r="AL266" s="14"/>
      <c r="AM266" s="14"/>
      <c r="AN266" s="14"/>
      <c r="AO266" s="14"/>
      <c r="AP266" s="14"/>
      <c r="AQ266" s="14"/>
    </row>
    <row r="267" spans="33:43" x14ac:dyDescent="0.25">
      <c r="AG267" s="14"/>
      <c r="AH267" s="14"/>
      <c r="AI267" s="14"/>
      <c r="AJ267" s="14"/>
      <c r="AK267" s="14"/>
      <c r="AL267" s="14"/>
      <c r="AM267" s="14"/>
      <c r="AN267" s="14"/>
      <c r="AO267" s="14"/>
      <c r="AP267" s="14"/>
      <c r="AQ267" s="14"/>
    </row>
    <row r="268" spans="33:43" x14ac:dyDescent="0.25">
      <c r="AG268" s="14"/>
      <c r="AH268" s="14"/>
      <c r="AI268" s="14"/>
      <c r="AJ268" s="14"/>
      <c r="AK268" s="14"/>
      <c r="AL268" s="14"/>
      <c r="AM268" s="14"/>
      <c r="AN268" s="14"/>
      <c r="AO268" s="14"/>
      <c r="AP268" s="14"/>
      <c r="AQ268" s="14"/>
    </row>
    <row r="269" spans="33:43" x14ac:dyDescent="0.25">
      <c r="AG269" s="14"/>
      <c r="AH269" s="14"/>
      <c r="AI269" s="14"/>
      <c r="AJ269" s="14"/>
      <c r="AK269" s="14"/>
      <c r="AL269" s="14"/>
      <c r="AM269" s="14"/>
      <c r="AN269" s="14"/>
      <c r="AO269" s="14"/>
      <c r="AP269" s="14"/>
      <c r="AQ269" s="14"/>
    </row>
    <row r="270" spans="33:43" x14ac:dyDescent="0.25">
      <c r="AG270" s="14"/>
      <c r="AH270" s="14"/>
      <c r="AI270" s="14"/>
      <c r="AJ270" s="14"/>
      <c r="AK270" s="14"/>
      <c r="AL270" s="14"/>
      <c r="AM270" s="14"/>
      <c r="AN270" s="14"/>
      <c r="AO270" s="14"/>
      <c r="AP270" s="14"/>
      <c r="AQ270" s="14"/>
    </row>
    <row r="271" spans="33:43" x14ac:dyDescent="0.25">
      <c r="AG271" s="14"/>
      <c r="AH271" s="14"/>
      <c r="AI271" s="14"/>
      <c r="AJ271" s="14"/>
      <c r="AK271" s="14"/>
      <c r="AL271" s="14"/>
      <c r="AM271" s="14"/>
      <c r="AN271" s="14"/>
      <c r="AO271" s="14"/>
      <c r="AP271" s="14"/>
      <c r="AQ271" s="14"/>
    </row>
    <row r="272" spans="33:43" x14ac:dyDescent="0.25">
      <c r="AG272" s="14"/>
      <c r="AH272" s="14"/>
      <c r="AI272" s="14"/>
      <c r="AJ272" s="14"/>
      <c r="AK272" s="14"/>
      <c r="AL272" s="14"/>
      <c r="AM272" s="14"/>
      <c r="AN272" s="14"/>
      <c r="AO272" s="14"/>
      <c r="AP272" s="14"/>
      <c r="AQ272" s="14"/>
    </row>
    <row r="273" spans="33:43" x14ac:dyDescent="0.25">
      <c r="AG273" s="14"/>
      <c r="AH273" s="14"/>
      <c r="AI273" s="14"/>
      <c r="AJ273" s="14"/>
      <c r="AK273" s="14"/>
      <c r="AL273" s="14"/>
      <c r="AM273" s="14"/>
      <c r="AN273" s="14"/>
      <c r="AO273" s="14"/>
      <c r="AP273" s="14"/>
      <c r="AQ273" s="14"/>
    </row>
    <row r="274" spans="33:43" x14ac:dyDescent="0.25">
      <c r="AG274" s="14"/>
      <c r="AH274" s="14"/>
      <c r="AI274" s="14"/>
      <c r="AJ274" s="14"/>
      <c r="AK274" s="14"/>
      <c r="AL274" s="14"/>
      <c r="AM274" s="14"/>
      <c r="AN274" s="14"/>
      <c r="AO274" s="14"/>
      <c r="AP274" s="14"/>
      <c r="AQ274" s="14"/>
    </row>
    <row r="275" spans="33:43" x14ac:dyDescent="0.25">
      <c r="AG275" s="14"/>
      <c r="AH275" s="14"/>
      <c r="AI275" s="14"/>
      <c r="AJ275" s="14"/>
      <c r="AK275" s="14"/>
      <c r="AL275" s="14"/>
      <c r="AM275" s="14"/>
      <c r="AN275" s="14"/>
      <c r="AO275" s="14"/>
      <c r="AP275" s="14"/>
      <c r="AQ275" s="14"/>
    </row>
    <row r="276" spans="33:43" x14ac:dyDescent="0.25">
      <c r="AG276" s="14"/>
      <c r="AH276" s="14"/>
      <c r="AI276" s="14"/>
      <c r="AJ276" s="14"/>
      <c r="AK276" s="14"/>
      <c r="AL276" s="14"/>
      <c r="AM276" s="14"/>
      <c r="AN276" s="14"/>
      <c r="AO276" s="14"/>
      <c r="AP276" s="14"/>
      <c r="AQ276" s="14"/>
    </row>
    <row r="277" spans="33:43" x14ac:dyDescent="0.25">
      <c r="AG277" s="14"/>
      <c r="AH277" s="14"/>
      <c r="AI277" s="14"/>
      <c r="AJ277" s="14"/>
      <c r="AK277" s="14"/>
      <c r="AL277" s="14"/>
      <c r="AM277" s="14"/>
      <c r="AN277" s="14"/>
      <c r="AO277" s="14"/>
      <c r="AP277" s="14"/>
      <c r="AQ277" s="14"/>
    </row>
    <row r="278" spans="33:43" x14ac:dyDescent="0.25">
      <c r="AG278" s="14"/>
      <c r="AH278" s="14"/>
      <c r="AI278" s="14"/>
      <c r="AJ278" s="14"/>
      <c r="AK278" s="14"/>
      <c r="AL278" s="14"/>
      <c r="AM278" s="14"/>
      <c r="AN278" s="14"/>
      <c r="AO278" s="14"/>
      <c r="AP278" s="14"/>
      <c r="AQ278" s="14"/>
    </row>
    <row r="279" spans="33:43" x14ac:dyDescent="0.25">
      <c r="AG279" s="14"/>
      <c r="AH279" s="14"/>
      <c r="AI279" s="14"/>
      <c r="AJ279" s="14"/>
      <c r="AK279" s="14"/>
      <c r="AL279" s="14"/>
      <c r="AM279" s="14"/>
      <c r="AN279" s="14"/>
      <c r="AO279" s="14"/>
      <c r="AP279" s="14"/>
      <c r="AQ279" s="14"/>
    </row>
    <row r="280" spans="33:43" x14ac:dyDescent="0.25">
      <c r="AG280" s="14"/>
      <c r="AH280" s="14"/>
      <c r="AI280" s="14"/>
      <c r="AJ280" s="14"/>
      <c r="AK280" s="14"/>
      <c r="AL280" s="14"/>
      <c r="AM280" s="14"/>
      <c r="AN280" s="14"/>
      <c r="AO280" s="14"/>
      <c r="AP280" s="14"/>
      <c r="AQ280" s="14"/>
    </row>
    <row r="281" spans="33:43" x14ac:dyDescent="0.25">
      <c r="AG281" s="14"/>
      <c r="AH281" s="14"/>
      <c r="AI281" s="14"/>
      <c r="AJ281" s="14"/>
      <c r="AK281" s="14"/>
      <c r="AL281" s="14"/>
      <c r="AM281" s="14"/>
      <c r="AN281" s="14"/>
      <c r="AO281" s="14"/>
      <c r="AP281" s="14"/>
      <c r="AQ281" s="14"/>
    </row>
    <row r="282" spans="33:43" x14ac:dyDescent="0.25">
      <c r="AG282" s="14"/>
      <c r="AH282" s="14"/>
      <c r="AI282" s="14"/>
      <c r="AJ282" s="14"/>
      <c r="AK282" s="14"/>
      <c r="AL282" s="14"/>
      <c r="AM282" s="14"/>
      <c r="AN282" s="14"/>
      <c r="AO282" s="14"/>
      <c r="AP282" s="14"/>
      <c r="AQ282" s="14"/>
    </row>
    <row r="283" spans="33:43" x14ac:dyDescent="0.25">
      <c r="AG283" s="14"/>
      <c r="AH283" s="14"/>
      <c r="AI283" s="14"/>
      <c r="AJ283" s="14"/>
      <c r="AK283" s="14"/>
      <c r="AL283" s="14"/>
      <c r="AM283" s="14"/>
      <c r="AN283" s="14"/>
      <c r="AO283" s="14"/>
      <c r="AP283" s="14"/>
      <c r="AQ283" s="14"/>
    </row>
    <row r="284" spans="33:43" x14ac:dyDescent="0.25">
      <c r="AG284" s="14"/>
      <c r="AH284" s="14"/>
      <c r="AI284" s="14"/>
      <c r="AJ284" s="14"/>
      <c r="AK284" s="14"/>
      <c r="AL284" s="14"/>
      <c r="AM284" s="14"/>
      <c r="AN284" s="14"/>
      <c r="AO284" s="14"/>
      <c r="AP284" s="14"/>
      <c r="AQ284" s="14"/>
    </row>
    <row r="285" spans="33:43" x14ac:dyDescent="0.25">
      <c r="AG285" s="14"/>
      <c r="AH285" s="14"/>
      <c r="AI285" s="14"/>
      <c r="AJ285" s="14"/>
      <c r="AK285" s="14"/>
      <c r="AL285" s="14"/>
      <c r="AM285" s="14"/>
      <c r="AN285" s="14"/>
      <c r="AO285" s="14"/>
      <c r="AP285" s="14"/>
      <c r="AQ285" s="14"/>
    </row>
    <row r="286" spans="33:43" x14ac:dyDescent="0.25">
      <c r="AG286" s="14"/>
      <c r="AH286" s="14"/>
      <c r="AI286" s="14"/>
      <c r="AJ286" s="14"/>
      <c r="AK286" s="14"/>
      <c r="AL286" s="14"/>
      <c r="AM286" s="14"/>
      <c r="AN286" s="14"/>
      <c r="AO286" s="14"/>
      <c r="AP286" s="14"/>
      <c r="AQ286" s="14"/>
    </row>
    <row r="287" spans="33:43" x14ac:dyDescent="0.25">
      <c r="AG287" s="14"/>
      <c r="AH287" s="14"/>
      <c r="AI287" s="14"/>
      <c r="AJ287" s="14"/>
      <c r="AK287" s="14"/>
      <c r="AL287" s="14"/>
      <c r="AM287" s="14"/>
      <c r="AN287" s="14"/>
      <c r="AO287" s="14"/>
      <c r="AP287" s="14"/>
      <c r="AQ287" s="14"/>
    </row>
    <row r="288" spans="33:43" x14ac:dyDescent="0.25">
      <c r="AG288" s="14"/>
      <c r="AH288" s="14"/>
      <c r="AI288" s="14"/>
      <c r="AJ288" s="14"/>
      <c r="AK288" s="14"/>
      <c r="AL288" s="14"/>
      <c r="AM288" s="14"/>
      <c r="AN288" s="14"/>
      <c r="AO288" s="14"/>
      <c r="AP288" s="14"/>
      <c r="AQ288" s="14"/>
    </row>
  </sheetData>
  <mergeCells count="123">
    <mergeCell ref="A8:A9"/>
    <mergeCell ref="B8:B9"/>
    <mergeCell ref="A11:A14"/>
    <mergeCell ref="B11:B14"/>
    <mergeCell ref="A15:A19"/>
    <mergeCell ref="B15:B19"/>
    <mergeCell ref="X1:X2"/>
    <mergeCell ref="Y1:Y2"/>
    <mergeCell ref="A24:A25"/>
    <mergeCell ref="B24:B25"/>
    <mergeCell ref="AE1:AE2"/>
    <mergeCell ref="AF1:AF2"/>
    <mergeCell ref="AG1:AG2"/>
    <mergeCell ref="AH1:AH2"/>
    <mergeCell ref="A2:L2"/>
    <mergeCell ref="Z1:Z2"/>
    <mergeCell ref="AA1:AA2"/>
    <mergeCell ref="AB1:AB2"/>
    <mergeCell ref="AC1:AC2"/>
    <mergeCell ref="AD1:AD2"/>
    <mergeCell ref="U1:U2"/>
    <mergeCell ref="V1:V2"/>
    <mergeCell ref="W1:W2"/>
    <mergeCell ref="Q1:Q2"/>
    <mergeCell ref="R1:R2"/>
    <mergeCell ref="S1:S2"/>
    <mergeCell ref="T1:T2"/>
    <mergeCell ref="O1:O2"/>
    <mergeCell ref="P1:P2"/>
    <mergeCell ref="A1:C1"/>
    <mergeCell ref="M1:M2"/>
    <mergeCell ref="N1:N2"/>
    <mergeCell ref="D1:I1"/>
    <mergeCell ref="J1:L1"/>
    <mergeCell ref="A29:A36"/>
    <mergeCell ref="B29:B36"/>
    <mergeCell ref="A37:A46"/>
    <mergeCell ref="B37:B46"/>
    <mergeCell ref="A47:A52"/>
    <mergeCell ref="B47:B52"/>
    <mergeCell ref="A20:A21"/>
    <mergeCell ref="B20:B21"/>
    <mergeCell ref="A22:A23"/>
    <mergeCell ref="B22:B23"/>
    <mergeCell ref="A27:A28"/>
    <mergeCell ref="B27:B28"/>
    <mergeCell ref="A64:A67"/>
    <mergeCell ref="B64:B67"/>
    <mergeCell ref="A68:A74"/>
    <mergeCell ref="B68:B74"/>
    <mergeCell ref="A75:A80"/>
    <mergeCell ref="B75:B80"/>
    <mergeCell ref="A53:A55"/>
    <mergeCell ref="B53:B55"/>
    <mergeCell ref="A56:A59"/>
    <mergeCell ref="B56:B59"/>
    <mergeCell ref="A60:A63"/>
    <mergeCell ref="B60:B63"/>
    <mergeCell ref="A92:A94"/>
    <mergeCell ref="B92:B94"/>
    <mergeCell ref="A96:A97"/>
    <mergeCell ref="B96:B97"/>
    <mergeCell ref="A98:A99"/>
    <mergeCell ref="B98:B99"/>
    <mergeCell ref="A82:A85"/>
    <mergeCell ref="B82:B85"/>
    <mergeCell ref="A86:A88"/>
    <mergeCell ref="B86:B88"/>
    <mergeCell ref="A89:A90"/>
    <mergeCell ref="B89:B90"/>
    <mergeCell ref="A113:A116"/>
    <mergeCell ref="B113:B116"/>
    <mergeCell ref="A118:A121"/>
    <mergeCell ref="B118:B121"/>
    <mergeCell ref="F118:I121"/>
    <mergeCell ref="A100:A104"/>
    <mergeCell ref="B100:B104"/>
    <mergeCell ref="A106:A107"/>
    <mergeCell ref="B106:B107"/>
    <mergeCell ref="A109:A112"/>
    <mergeCell ref="B109:B112"/>
    <mergeCell ref="A143:C143"/>
    <mergeCell ref="A144:C144"/>
    <mergeCell ref="A145:C145"/>
    <mergeCell ref="A146:C146"/>
    <mergeCell ref="A147:C147"/>
    <mergeCell ref="A123:A128"/>
    <mergeCell ref="B123:B128"/>
    <mergeCell ref="A129:A133"/>
    <mergeCell ref="B129:B133"/>
    <mergeCell ref="A134:A138"/>
    <mergeCell ref="B134:B138"/>
    <mergeCell ref="A153:C153"/>
    <mergeCell ref="A154:C154"/>
    <mergeCell ref="A155:C155"/>
    <mergeCell ref="A156:C156"/>
    <mergeCell ref="A157:C157"/>
    <mergeCell ref="A148:C148"/>
    <mergeCell ref="A149:C149"/>
    <mergeCell ref="A150:C150"/>
    <mergeCell ref="A151:C151"/>
    <mergeCell ref="A152:C152"/>
    <mergeCell ref="A168:C168"/>
    <mergeCell ref="A169:C169"/>
    <mergeCell ref="A163:C163"/>
    <mergeCell ref="A164:C164"/>
    <mergeCell ref="A165:C165"/>
    <mergeCell ref="A166:C166"/>
    <mergeCell ref="A167:C167"/>
    <mergeCell ref="A158:C158"/>
    <mergeCell ref="A159:C159"/>
    <mergeCell ref="A160:C160"/>
    <mergeCell ref="A161:C161"/>
    <mergeCell ref="A162:C162"/>
    <mergeCell ref="AI1:AI2"/>
    <mergeCell ref="AJ1:AJ2"/>
    <mergeCell ref="AK1:AK2"/>
    <mergeCell ref="AL1:AL2"/>
    <mergeCell ref="AM1:AM2"/>
    <mergeCell ref="AN1:AN2"/>
    <mergeCell ref="AO1:AO2"/>
    <mergeCell ref="AP1:AP2"/>
    <mergeCell ref="AQ1:AQ2"/>
  </mergeCells>
  <conditionalFormatting sqref="Z4:Z138">
    <cfRule type="cellIs" dxfId="401" priority="13" stopIfTrue="1" operator="greaterThan">
      <formula>0</formula>
    </cfRule>
    <cfRule type="cellIs" dxfId="400" priority="14" stopIfTrue="1" operator="greaterThan">
      <formula>0</formula>
    </cfRule>
    <cfRule type="cellIs" dxfId="399" priority="15" stopIfTrue="1" operator="greaterThan">
      <formula>0</formula>
    </cfRule>
  </conditionalFormatting>
  <conditionalFormatting sqref="AA4:AA138">
    <cfRule type="cellIs" dxfId="398" priority="10" stopIfTrue="1" operator="greaterThan">
      <formula>0</formula>
    </cfRule>
    <cfRule type="cellIs" dxfId="397" priority="11" stopIfTrue="1" operator="greaterThan">
      <formula>0</formula>
    </cfRule>
    <cfRule type="cellIs" dxfId="396" priority="12" stopIfTrue="1" operator="greaterThan">
      <formula>0</formula>
    </cfRule>
  </conditionalFormatting>
  <conditionalFormatting sqref="AB4:AB138">
    <cfRule type="cellIs" dxfId="395" priority="7" stopIfTrue="1" operator="greaterThan">
      <formula>0</formula>
    </cfRule>
    <cfRule type="cellIs" dxfId="394" priority="8" stopIfTrue="1" operator="greaterThan">
      <formula>0</formula>
    </cfRule>
    <cfRule type="cellIs" dxfId="393" priority="9" stopIfTrue="1" operator="greaterThan">
      <formula>0</formula>
    </cfRule>
  </conditionalFormatting>
  <conditionalFormatting sqref="AC4:AH138">
    <cfRule type="cellIs" dxfId="392" priority="4" stopIfTrue="1" operator="greaterThan">
      <formula>0</formula>
    </cfRule>
    <cfRule type="cellIs" dxfId="391" priority="5" stopIfTrue="1" operator="greaterThan">
      <formula>0</formula>
    </cfRule>
    <cfRule type="cellIs" dxfId="390" priority="6" stopIfTrue="1" operator="greaterThan">
      <formula>0</formula>
    </cfRule>
  </conditionalFormatting>
  <conditionalFormatting sqref="M4:M138">
    <cfRule type="cellIs" dxfId="389" priority="22" stopIfTrue="1" operator="greaterThan">
      <formula>0</formula>
    </cfRule>
    <cfRule type="cellIs" dxfId="388" priority="23" stopIfTrue="1" operator="greaterThan">
      <formula>0</formula>
    </cfRule>
    <cfRule type="cellIs" dxfId="387" priority="24" stopIfTrue="1" operator="greaterThan">
      <formula>0</formula>
    </cfRule>
  </conditionalFormatting>
  <conditionalFormatting sqref="N4:X4 N5:W138">
    <cfRule type="cellIs" dxfId="386" priority="19" stopIfTrue="1" operator="greaterThan">
      <formula>0</formula>
    </cfRule>
    <cfRule type="cellIs" dxfId="385" priority="20" stopIfTrue="1" operator="greaterThan">
      <formula>0</formula>
    </cfRule>
    <cfRule type="cellIs" dxfId="384" priority="21" stopIfTrue="1" operator="greaterThan">
      <formula>0</formula>
    </cfRule>
  </conditionalFormatting>
  <conditionalFormatting sqref="Y4:Y138">
    <cfRule type="cellIs" dxfId="383" priority="16" stopIfTrue="1" operator="greaterThan">
      <formula>0</formula>
    </cfRule>
    <cfRule type="cellIs" dxfId="382" priority="17" stopIfTrue="1" operator="greaterThan">
      <formula>0</formula>
    </cfRule>
    <cfRule type="cellIs" dxfId="381" priority="18" stopIfTrue="1" operator="greaterThan">
      <formula>0</formula>
    </cfRule>
  </conditionalFormatting>
  <conditionalFormatting sqref="AI4:AQ138">
    <cfRule type="cellIs" dxfId="380" priority="1" stopIfTrue="1" operator="greaterThan">
      <formula>0</formula>
    </cfRule>
    <cfRule type="cellIs" dxfId="379" priority="2" stopIfTrue="1" operator="greaterThan">
      <formula>0</formula>
    </cfRule>
    <cfRule type="cellIs" dxfId="378" priority="3"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169"/>
  <sheetViews>
    <sheetView topLeftCell="A27" zoomScale="80" zoomScaleNormal="80" workbookViewId="0">
      <selection activeCell="J27" sqref="J27"/>
    </sheetView>
  </sheetViews>
  <sheetFormatPr defaultColWidth="9.7109375" defaultRowHeight="15" x14ac:dyDescent="0.25"/>
  <cols>
    <col min="1" max="1" width="14.5703125" style="49" customWidth="1"/>
    <col min="2" max="2" width="7.140625" style="71" customWidth="1"/>
    <col min="3" max="3" width="6" style="43" bestFit="1" customWidth="1"/>
    <col min="4" max="4" width="53.85546875" style="71" bestFit="1" customWidth="1"/>
    <col min="5" max="5" width="18.7109375" style="71" customWidth="1"/>
    <col min="6" max="6" width="9.85546875" style="71" bestFit="1" customWidth="1"/>
    <col min="7" max="7" width="13.140625" style="71" customWidth="1"/>
    <col min="8" max="8" width="13.42578125" style="71" customWidth="1"/>
    <col min="9" max="9" width="12.7109375" style="71" bestFit="1" customWidth="1"/>
    <col min="10" max="10" width="12.5703125" style="19" customWidth="1"/>
    <col min="11" max="11" width="13.28515625" style="44" customWidth="1"/>
    <col min="12" max="12" width="12.5703125" style="16" customWidth="1"/>
    <col min="13" max="42" width="13.85546875" style="17" customWidth="1"/>
    <col min="43" max="43" width="14.85546875" style="17" bestFit="1" customWidth="1"/>
    <col min="44" max="44" width="18" style="17" bestFit="1" customWidth="1"/>
    <col min="45" max="45" width="14.85546875" style="17" customWidth="1"/>
    <col min="46" max="46" width="18.85546875" style="17" customWidth="1"/>
    <col min="47" max="47" width="18.7109375" style="17" customWidth="1"/>
    <col min="48" max="51" width="14.85546875" style="17" customWidth="1"/>
    <col min="52" max="55" width="13.85546875" style="17" customWidth="1"/>
    <col min="56" max="16384" width="9.7109375" style="14"/>
  </cols>
  <sheetData>
    <row r="1" spans="1:55" ht="33" customHeight="1" x14ac:dyDescent="0.25">
      <c r="A1" s="151" t="s">
        <v>270</v>
      </c>
      <c r="B1" s="151"/>
      <c r="C1" s="151"/>
      <c r="D1" s="151" t="s">
        <v>37</v>
      </c>
      <c r="E1" s="151"/>
      <c r="F1" s="151"/>
      <c r="G1" s="151"/>
      <c r="H1" s="151"/>
      <c r="I1" s="151"/>
      <c r="J1" s="151" t="s">
        <v>271</v>
      </c>
      <c r="K1" s="151"/>
      <c r="L1" s="151"/>
      <c r="M1" s="139" t="s">
        <v>593</v>
      </c>
      <c r="N1" s="139" t="s">
        <v>594</v>
      </c>
      <c r="O1" s="139" t="s">
        <v>595</v>
      </c>
      <c r="P1" s="139" t="s">
        <v>596</v>
      </c>
      <c r="Q1" s="139" t="s">
        <v>597</v>
      </c>
      <c r="R1" s="139" t="s">
        <v>598</v>
      </c>
      <c r="S1" s="139" t="s">
        <v>599</v>
      </c>
      <c r="T1" s="139" t="s">
        <v>600</v>
      </c>
      <c r="U1" s="139" t="s">
        <v>601</v>
      </c>
      <c r="V1" s="139" t="s">
        <v>602</v>
      </c>
      <c r="W1" s="139" t="s">
        <v>603</v>
      </c>
      <c r="X1" s="139" t="s">
        <v>604</v>
      </c>
      <c r="Y1" s="139" t="s">
        <v>605</v>
      </c>
      <c r="Z1" s="139" t="s">
        <v>606</v>
      </c>
      <c r="AA1" s="139" t="s">
        <v>607</v>
      </c>
      <c r="AB1" s="139" t="s">
        <v>608</v>
      </c>
      <c r="AC1" s="139" t="s">
        <v>609</v>
      </c>
      <c r="AD1" s="139" t="s">
        <v>610</v>
      </c>
      <c r="AE1" s="139" t="s">
        <v>795</v>
      </c>
      <c r="AF1" s="139" t="s">
        <v>796</v>
      </c>
      <c r="AG1" s="139" t="s">
        <v>611</v>
      </c>
      <c r="AH1" s="138" t="s">
        <v>612</v>
      </c>
      <c r="AI1" s="139" t="s">
        <v>797</v>
      </c>
      <c r="AJ1" s="139" t="s">
        <v>613</v>
      </c>
      <c r="AK1" s="139" t="s">
        <v>798</v>
      </c>
      <c r="AL1" s="138" t="s">
        <v>799</v>
      </c>
      <c r="AM1" s="138" t="s">
        <v>800</v>
      </c>
      <c r="AN1" s="140" t="s">
        <v>801</v>
      </c>
      <c r="AO1" s="138" t="s">
        <v>802</v>
      </c>
      <c r="AP1" s="138" t="s">
        <v>803</v>
      </c>
      <c r="AQ1" s="138" t="s">
        <v>804</v>
      </c>
      <c r="AR1" s="138" t="s">
        <v>805</v>
      </c>
      <c r="AS1" s="138" t="s">
        <v>806</v>
      </c>
      <c r="AT1" s="138" t="s">
        <v>807</v>
      </c>
      <c r="AU1" s="138" t="s">
        <v>808</v>
      </c>
      <c r="AV1" s="138" t="s">
        <v>809</v>
      </c>
      <c r="AW1" s="138" t="s">
        <v>810</v>
      </c>
      <c r="AX1" s="138" t="s">
        <v>811</v>
      </c>
      <c r="AY1" s="138" t="s">
        <v>812</v>
      </c>
      <c r="AZ1" s="138" t="s">
        <v>813</v>
      </c>
      <c r="BA1" s="138" t="s">
        <v>814</v>
      </c>
      <c r="BB1" s="138" t="s">
        <v>815</v>
      </c>
      <c r="BC1" s="138"/>
    </row>
    <row r="2" spans="1:55" ht="21.75" customHeight="1" x14ac:dyDescent="0.25">
      <c r="A2" s="151" t="s">
        <v>436</v>
      </c>
      <c r="B2" s="151"/>
      <c r="C2" s="151"/>
      <c r="D2" s="151"/>
      <c r="E2" s="151"/>
      <c r="F2" s="151"/>
      <c r="G2" s="151"/>
      <c r="H2" s="151"/>
      <c r="I2" s="151"/>
      <c r="J2" s="151"/>
      <c r="K2" s="151"/>
      <c r="L2" s="151"/>
      <c r="M2" s="141"/>
      <c r="N2" s="141"/>
      <c r="O2" s="141"/>
      <c r="P2" s="141"/>
      <c r="Q2" s="141"/>
      <c r="R2" s="141"/>
      <c r="S2" s="141"/>
      <c r="T2" s="141"/>
      <c r="U2" s="141"/>
      <c r="V2" s="141"/>
      <c r="W2" s="141"/>
      <c r="X2" s="141"/>
      <c r="Y2" s="141"/>
      <c r="Z2" s="141"/>
      <c r="AA2" s="141"/>
      <c r="AB2" s="141"/>
      <c r="AC2" s="141"/>
      <c r="AD2" s="141"/>
      <c r="AE2" s="141"/>
      <c r="AF2" s="141"/>
      <c r="AG2" s="141"/>
      <c r="AH2" s="138"/>
      <c r="AI2" s="141"/>
      <c r="AJ2" s="141"/>
      <c r="AK2" s="141"/>
      <c r="AL2" s="138"/>
      <c r="AM2" s="138"/>
      <c r="AN2" s="138"/>
      <c r="AO2" s="138"/>
      <c r="AP2" s="138"/>
      <c r="AQ2" s="138"/>
      <c r="AR2" s="138"/>
      <c r="AS2" s="138"/>
      <c r="AT2" s="138"/>
      <c r="AU2" s="138"/>
      <c r="AV2" s="138"/>
      <c r="AW2" s="138"/>
      <c r="AX2" s="138"/>
      <c r="AY2" s="138"/>
      <c r="AZ2" s="138"/>
      <c r="BA2" s="138"/>
      <c r="BB2" s="138"/>
      <c r="BC2" s="138"/>
    </row>
    <row r="3" spans="1:55" s="15" customFormat="1" ht="45" x14ac:dyDescent="0.2">
      <c r="A3" s="48" t="s">
        <v>2</v>
      </c>
      <c r="B3" s="36" t="s">
        <v>1</v>
      </c>
      <c r="C3" s="37" t="s">
        <v>3</v>
      </c>
      <c r="D3" s="37" t="s">
        <v>5</v>
      </c>
      <c r="E3" s="37" t="s">
        <v>137</v>
      </c>
      <c r="F3" s="37" t="s">
        <v>28</v>
      </c>
      <c r="G3" s="37" t="s">
        <v>29</v>
      </c>
      <c r="H3" s="37" t="s">
        <v>34</v>
      </c>
      <c r="I3" s="38" t="s">
        <v>4</v>
      </c>
      <c r="J3" s="39" t="s">
        <v>27</v>
      </c>
      <c r="K3" s="40" t="s">
        <v>0</v>
      </c>
      <c r="L3" s="36" t="s">
        <v>6</v>
      </c>
      <c r="M3" s="35">
        <v>42674</v>
      </c>
      <c r="N3" s="35">
        <v>42674</v>
      </c>
      <c r="O3" s="35">
        <v>42674</v>
      </c>
      <c r="P3" s="35">
        <v>42674</v>
      </c>
      <c r="Q3" s="35">
        <v>42674</v>
      </c>
      <c r="R3" s="35">
        <v>42674</v>
      </c>
      <c r="S3" s="35">
        <v>42674</v>
      </c>
      <c r="T3" s="35">
        <v>42674</v>
      </c>
      <c r="U3" s="35">
        <v>42674</v>
      </c>
      <c r="V3" s="35">
        <v>42674</v>
      </c>
      <c r="W3" s="35">
        <v>42674</v>
      </c>
      <c r="X3" s="35">
        <v>42674</v>
      </c>
      <c r="Y3" s="35">
        <v>42674</v>
      </c>
      <c r="Z3" s="35">
        <v>42649</v>
      </c>
      <c r="AA3" s="35">
        <v>42649</v>
      </c>
      <c r="AB3" s="35">
        <v>42649</v>
      </c>
      <c r="AC3" s="35">
        <v>42649</v>
      </c>
      <c r="AD3" s="35">
        <v>42649</v>
      </c>
      <c r="AE3" s="35" t="s">
        <v>816</v>
      </c>
      <c r="AF3" s="35" t="s">
        <v>817</v>
      </c>
      <c r="AG3" s="35" t="s">
        <v>614</v>
      </c>
      <c r="AH3" s="35" t="s">
        <v>614</v>
      </c>
      <c r="AI3" s="35" t="s">
        <v>818</v>
      </c>
      <c r="AJ3" s="35" t="s">
        <v>615</v>
      </c>
      <c r="AK3" s="35" t="s">
        <v>819</v>
      </c>
      <c r="AL3" s="35" t="s">
        <v>818</v>
      </c>
      <c r="AM3" s="35" t="s">
        <v>614</v>
      </c>
      <c r="AN3" s="35" t="s">
        <v>820</v>
      </c>
      <c r="AO3" s="35" t="s">
        <v>821</v>
      </c>
      <c r="AP3" s="35" t="s">
        <v>822</v>
      </c>
      <c r="AQ3" s="35"/>
      <c r="AR3" s="35"/>
      <c r="AS3" s="35"/>
      <c r="AT3" s="35"/>
      <c r="AU3" s="35"/>
      <c r="AV3" s="35"/>
      <c r="AW3" s="35"/>
      <c r="AX3" s="35"/>
      <c r="AY3" s="35"/>
      <c r="AZ3" s="35"/>
      <c r="BA3" s="35"/>
      <c r="BB3" s="35"/>
      <c r="BC3" s="35"/>
    </row>
    <row r="4" spans="1:55" ht="195" x14ac:dyDescent="0.25">
      <c r="A4" s="50" t="s">
        <v>272</v>
      </c>
      <c r="B4" s="76">
        <v>1</v>
      </c>
      <c r="C4" s="76">
        <v>1</v>
      </c>
      <c r="D4" s="77" t="s">
        <v>417</v>
      </c>
      <c r="E4" s="78" t="s">
        <v>138</v>
      </c>
      <c r="F4" s="79" t="s">
        <v>58</v>
      </c>
      <c r="G4" s="79" t="s">
        <v>67</v>
      </c>
      <c r="H4" s="79" t="s">
        <v>50</v>
      </c>
      <c r="I4" s="80">
        <v>44.27</v>
      </c>
      <c r="J4" s="73">
        <v>300</v>
      </c>
      <c r="K4" s="41">
        <f t="shared" ref="K4:K35" si="0">J4-(SUM(M4:AU4))</f>
        <v>200</v>
      </c>
      <c r="L4" s="42" t="str">
        <f>IF(K4&lt;0,"ATENÇÃO","OK")</f>
        <v>OK</v>
      </c>
      <c r="M4" s="18">
        <v>0</v>
      </c>
      <c r="N4" s="18">
        <v>0</v>
      </c>
      <c r="O4" s="18">
        <v>0</v>
      </c>
      <c r="P4" s="18">
        <v>0</v>
      </c>
      <c r="Q4" s="18">
        <v>0</v>
      </c>
      <c r="R4" s="18">
        <v>0</v>
      </c>
      <c r="S4" s="18">
        <v>0</v>
      </c>
      <c r="T4" s="18">
        <v>0</v>
      </c>
      <c r="U4" s="18">
        <v>0</v>
      </c>
      <c r="V4" s="18">
        <v>0</v>
      </c>
      <c r="W4" s="18">
        <v>0</v>
      </c>
      <c r="X4" s="18">
        <v>0</v>
      </c>
      <c r="Y4" s="18">
        <v>0</v>
      </c>
      <c r="Z4" s="120"/>
      <c r="AA4" s="18">
        <v>0</v>
      </c>
      <c r="AB4" s="18">
        <v>0</v>
      </c>
      <c r="AC4" s="18">
        <v>0</v>
      </c>
      <c r="AD4" s="18">
        <v>0</v>
      </c>
      <c r="AE4" s="18">
        <v>0</v>
      </c>
      <c r="AF4" s="18">
        <v>0</v>
      </c>
      <c r="AG4" s="18">
        <v>0</v>
      </c>
      <c r="AH4" s="18">
        <v>0</v>
      </c>
      <c r="AI4" s="18">
        <v>0</v>
      </c>
      <c r="AJ4" s="18">
        <v>0</v>
      </c>
      <c r="AK4" s="18">
        <v>0</v>
      </c>
      <c r="AL4" s="18"/>
      <c r="AM4" s="18"/>
      <c r="AN4" s="18"/>
      <c r="AO4" s="18"/>
      <c r="AP4" s="18"/>
      <c r="AQ4" s="18">
        <v>100</v>
      </c>
      <c r="AR4" s="120"/>
      <c r="AS4" s="18"/>
      <c r="AT4" s="18"/>
      <c r="AU4" s="18"/>
      <c r="AV4" s="18"/>
      <c r="AW4" s="18"/>
      <c r="AX4" s="18"/>
      <c r="AY4" s="18"/>
      <c r="AZ4" s="18"/>
      <c r="BA4" s="18"/>
      <c r="BB4" s="18"/>
      <c r="BC4" s="18"/>
    </row>
    <row r="5" spans="1:55" ht="195" x14ac:dyDescent="0.25">
      <c r="A5" s="69" t="s">
        <v>273</v>
      </c>
      <c r="B5" s="87">
        <v>2</v>
      </c>
      <c r="C5" s="82">
        <v>2</v>
      </c>
      <c r="D5" s="83" t="s">
        <v>418</v>
      </c>
      <c r="E5" s="84" t="s">
        <v>139</v>
      </c>
      <c r="F5" s="85" t="s">
        <v>59</v>
      </c>
      <c r="G5" s="85" t="s">
        <v>68</v>
      </c>
      <c r="H5" s="85" t="s">
        <v>50</v>
      </c>
      <c r="I5" s="86">
        <v>30.3</v>
      </c>
      <c r="J5" s="119">
        <v>600</v>
      </c>
      <c r="K5" s="41">
        <f t="shared" si="0"/>
        <v>260</v>
      </c>
      <c r="L5" s="42" t="str">
        <f t="shared" ref="L5:L68" si="1">IF(K5&lt;0,"ATENÇÃO","OK")</f>
        <v>OK</v>
      </c>
      <c r="M5" s="18">
        <v>0</v>
      </c>
      <c r="N5" s="18">
        <v>0</v>
      </c>
      <c r="O5" s="18">
        <v>0</v>
      </c>
      <c r="P5" s="18">
        <v>0</v>
      </c>
      <c r="Q5" s="18">
        <v>0</v>
      </c>
      <c r="R5" s="18">
        <v>0</v>
      </c>
      <c r="S5" s="18">
        <v>0</v>
      </c>
      <c r="T5" s="18">
        <v>0</v>
      </c>
      <c r="U5" s="18">
        <v>0</v>
      </c>
      <c r="V5" s="18">
        <v>0</v>
      </c>
      <c r="W5" s="18">
        <v>0</v>
      </c>
      <c r="X5" s="18">
        <v>0</v>
      </c>
      <c r="Y5" s="18">
        <v>0</v>
      </c>
      <c r="Z5" s="121">
        <v>160</v>
      </c>
      <c r="AA5" s="18">
        <v>0</v>
      </c>
      <c r="AB5" s="18">
        <v>0</v>
      </c>
      <c r="AC5" s="18">
        <v>0</v>
      </c>
      <c r="AD5" s="18">
        <v>0</v>
      </c>
      <c r="AE5" s="18">
        <v>0</v>
      </c>
      <c r="AF5" s="18">
        <v>0</v>
      </c>
      <c r="AG5" s="18">
        <v>0</v>
      </c>
      <c r="AH5" s="18">
        <v>0</v>
      </c>
      <c r="AI5" s="18">
        <v>0</v>
      </c>
      <c r="AJ5" s="18">
        <v>180</v>
      </c>
      <c r="AK5" s="18">
        <v>0</v>
      </c>
      <c r="AL5" s="18"/>
      <c r="AM5" s="18"/>
      <c r="AN5" s="18"/>
      <c r="AO5" s="18"/>
      <c r="AP5" s="18"/>
      <c r="AQ5" s="18"/>
      <c r="AR5" s="18"/>
      <c r="AS5" s="18"/>
      <c r="AT5" s="18"/>
      <c r="AU5" s="18"/>
      <c r="AV5" s="18"/>
      <c r="AW5" s="18"/>
      <c r="AX5" s="18"/>
      <c r="AY5" s="18"/>
      <c r="AZ5" s="18">
        <v>260</v>
      </c>
      <c r="BA5" s="18"/>
      <c r="BB5" s="18"/>
      <c r="BC5" s="18"/>
    </row>
    <row r="6" spans="1:55" ht="240" x14ac:dyDescent="0.25">
      <c r="A6" s="72" t="s">
        <v>273</v>
      </c>
      <c r="B6" s="76">
        <v>3</v>
      </c>
      <c r="C6" s="76">
        <v>3</v>
      </c>
      <c r="D6" s="77" t="s">
        <v>419</v>
      </c>
      <c r="E6" s="78" t="s">
        <v>140</v>
      </c>
      <c r="F6" s="79" t="s">
        <v>60</v>
      </c>
      <c r="G6" s="79" t="s">
        <v>68</v>
      </c>
      <c r="H6" s="79" t="s">
        <v>50</v>
      </c>
      <c r="I6" s="80">
        <v>9.3000000000000007</v>
      </c>
      <c r="J6" s="119">
        <v>1500</v>
      </c>
      <c r="K6" s="41">
        <f t="shared" si="0"/>
        <v>1500</v>
      </c>
      <c r="L6" s="42" t="str">
        <f t="shared" si="1"/>
        <v>OK</v>
      </c>
      <c r="M6" s="18">
        <v>0</v>
      </c>
      <c r="N6" s="18">
        <v>0</v>
      </c>
      <c r="O6" s="18">
        <v>0</v>
      </c>
      <c r="P6" s="18">
        <v>0</v>
      </c>
      <c r="Q6" s="18">
        <v>0</v>
      </c>
      <c r="R6" s="18">
        <v>0</v>
      </c>
      <c r="S6" s="18">
        <v>0</v>
      </c>
      <c r="T6" s="18">
        <v>0</v>
      </c>
      <c r="U6" s="18">
        <v>0</v>
      </c>
      <c r="V6" s="18">
        <v>0</v>
      </c>
      <c r="W6" s="18">
        <v>0</v>
      </c>
      <c r="X6" s="18">
        <v>0</v>
      </c>
      <c r="Y6" s="18">
        <v>0</v>
      </c>
      <c r="Z6" s="120"/>
      <c r="AA6" s="18">
        <v>0</v>
      </c>
      <c r="AB6" s="18">
        <v>0</v>
      </c>
      <c r="AC6" s="18">
        <v>0</v>
      </c>
      <c r="AD6" s="18">
        <v>0</v>
      </c>
      <c r="AE6" s="18">
        <v>0</v>
      </c>
      <c r="AF6" s="18">
        <v>0</v>
      </c>
      <c r="AG6" s="18">
        <v>0</v>
      </c>
      <c r="AH6" s="18"/>
      <c r="AI6" s="18">
        <v>0</v>
      </c>
      <c r="AJ6" s="18">
        <v>0</v>
      </c>
      <c r="AK6" s="18">
        <v>0</v>
      </c>
      <c r="AL6" s="18"/>
      <c r="AM6" s="18"/>
      <c r="AN6" s="18"/>
      <c r="AO6" s="18"/>
      <c r="AP6" s="18"/>
      <c r="AQ6" s="18"/>
      <c r="AR6" s="18"/>
      <c r="AS6" s="18"/>
      <c r="AT6" s="18"/>
      <c r="AU6" s="18"/>
      <c r="AV6" s="18"/>
      <c r="AW6" s="18"/>
      <c r="AX6" s="18"/>
      <c r="AY6" s="18"/>
      <c r="AZ6" s="18"/>
      <c r="BA6" s="18"/>
      <c r="BB6" s="18"/>
      <c r="BC6" s="18"/>
    </row>
    <row r="7" spans="1:55" ht="240" x14ac:dyDescent="0.25">
      <c r="A7" s="69" t="s">
        <v>274</v>
      </c>
      <c r="B7" s="87">
        <v>4</v>
      </c>
      <c r="C7" s="87">
        <v>4</v>
      </c>
      <c r="D7" s="83" t="s">
        <v>297</v>
      </c>
      <c r="E7" s="84" t="s">
        <v>141</v>
      </c>
      <c r="F7" s="85" t="s">
        <v>39</v>
      </c>
      <c r="G7" s="85" t="s">
        <v>69</v>
      </c>
      <c r="H7" s="85" t="s">
        <v>50</v>
      </c>
      <c r="I7" s="86">
        <v>1.81</v>
      </c>
      <c r="J7" s="119">
        <v>780</v>
      </c>
      <c r="K7" s="41">
        <f t="shared" si="0"/>
        <v>0</v>
      </c>
      <c r="L7" s="42" t="str">
        <f t="shared" si="1"/>
        <v>OK</v>
      </c>
      <c r="M7" s="18">
        <v>0</v>
      </c>
      <c r="N7" s="18">
        <v>0</v>
      </c>
      <c r="O7" s="18">
        <v>0</v>
      </c>
      <c r="P7" s="18">
        <v>0</v>
      </c>
      <c r="Q7" s="18">
        <v>0</v>
      </c>
      <c r="R7" s="18">
        <v>0</v>
      </c>
      <c r="S7" s="18">
        <v>0</v>
      </c>
      <c r="T7" s="18">
        <v>0</v>
      </c>
      <c r="U7" s="18">
        <v>0</v>
      </c>
      <c r="V7" s="18">
        <v>0</v>
      </c>
      <c r="W7" s="18">
        <v>0</v>
      </c>
      <c r="X7" s="18">
        <v>0</v>
      </c>
      <c r="Y7" s="18">
        <v>0</v>
      </c>
      <c r="Z7" s="18">
        <v>0</v>
      </c>
      <c r="AA7" s="18">
        <v>408</v>
      </c>
      <c r="AB7" s="18">
        <v>0</v>
      </c>
      <c r="AC7" s="18">
        <v>0</v>
      </c>
      <c r="AD7" s="18">
        <v>0</v>
      </c>
      <c r="AE7" s="18">
        <v>0</v>
      </c>
      <c r="AF7" s="18">
        <v>0</v>
      </c>
      <c r="AG7" s="18">
        <v>0</v>
      </c>
      <c r="AH7" s="18">
        <v>0</v>
      </c>
      <c r="AI7" s="18">
        <v>0</v>
      </c>
      <c r="AJ7" s="18">
        <v>0</v>
      </c>
      <c r="AK7" s="18">
        <v>0</v>
      </c>
      <c r="AL7" s="18"/>
      <c r="AM7" s="18"/>
      <c r="AN7" s="18"/>
      <c r="AO7" s="18">
        <v>180</v>
      </c>
      <c r="AP7" s="18"/>
      <c r="AQ7" s="18"/>
      <c r="AR7" s="18"/>
      <c r="AS7" s="18">
        <v>192</v>
      </c>
      <c r="AT7" s="18"/>
      <c r="AU7" s="18"/>
      <c r="AV7" s="18"/>
      <c r="AW7" s="18"/>
      <c r="AX7" s="18"/>
      <c r="AY7" s="18"/>
      <c r="AZ7" s="18"/>
      <c r="BA7" s="18"/>
      <c r="BB7" s="18"/>
      <c r="BC7" s="18"/>
    </row>
    <row r="8" spans="1:55" ht="330" x14ac:dyDescent="0.25">
      <c r="A8" s="152" t="s">
        <v>275</v>
      </c>
      <c r="B8" s="148">
        <v>5</v>
      </c>
      <c r="C8" s="88">
        <v>5</v>
      </c>
      <c r="D8" s="89" t="s">
        <v>298</v>
      </c>
      <c r="E8" s="90" t="s">
        <v>142</v>
      </c>
      <c r="F8" s="20" t="s">
        <v>61</v>
      </c>
      <c r="G8" s="20" t="s">
        <v>43</v>
      </c>
      <c r="H8" s="20" t="s">
        <v>70</v>
      </c>
      <c r="I8" s="91">
        <v>4.13</v>
      </c>
      <c r="J8" s="119">
        <v>780</v>
      </c>
      <c r="K8" s="41">
        <f t="shared" si="0"/>
        <v>252</v>
      </c>
      <c r="L8" s="42" t="str">
        <f t="shared" si="1"/>
        <v>OK</v>
      </c>
      <c r="M8" s="18">
        <v>0</v>
      </c>
      <c r="N8" s="18">
        <v>0</v>
      </c>
      <c r="O8" s="18">
        <v>0</v>
      </c>
      <c r="P8" s="18">
        <v>0</v>
      </c>
      <c r="Q8" s="18">
        <v>0</v>
      </c>
      <c r="R8" s="18">
        <v>0</v>
      </c>
      <c r="S8" s="18">
        <v>0</v>
      </c>
      <c r="T8" s="18">
        <v>0</v>
      </c>
      <c r="U8" s="18">
        <v>0</v>
      </c>
      <c r="V8" s="18">
        <v>0</v>
      </c>
      <c r="W8" s="18">
        <v>0</v>
      </c>
      <c r="X8" s="18">
        <v>0</v>
      </c>
      <c r="Y8" s="18">
        <v>0</v>
      </c>
      <c r="Z8" s="18"/>
      <c r="AA8" s="18">
        <v>0</v>
      </c>
      <c r="AB8" s="18">
        <v>348</v>
      </c>
      <c r="AC8" s="18">
        <v>0</v>
      </c>
      <c r="AD8" s="18">
        <v>0</v>
      </c>
      <c r="AE8" s="18">
        <v>0</v>
      </c>
      <c r="AF8" s="18">
        <v>0</v>
      </c>
      <c r="AG8" s="18">
        <v>0</v>
      </c>
      <c r="AH8" s="18">
        <v>0</v>
      </c>
      <c r="AI8" s="18">
        <v>0</v>
      </c>
      <c r="AJ8" s="18">
        <v>0</v>
      </c>
      <c r="AK8" s="18">
        <v>0</v>
      </c>
      <c r="AL8" s="18"/>
      <c r="AM8" s="18"/>
      <c r="AN8" s="18"/>
      <c r="AO8" s="18"/>
      <c r="AP8" s="18">
        <v>180</v>
      </c>
      <c r="AQ8" s="18"/>
      <c r="AR8" s="18"/>
      <c r="AS8" s="18"/>
      <c r="AT8" s="18"/>
      <c r="AU8" s="18"/>
      <c r="AV8" s="18"/>
      <c r="AW8" s="18"/>
      <c r="AX8" s="18"/>
      <c r="AY8" s="18"/>
      <c r="AZ8" s="18"/>
      <c r="BA8" s="18"/>
      <c r="BB8" s="18">
        <f>12*6</f>
        <v>72</v>
      </c>
      <c r="BC8" s="18"/>
    </row>
    <row r="9" spans="1:55" ht="345" x14ac:dyDescent="0.25">
      <c r="A9" s="152"/>
      <c r="B9" s="150"/>
      <c r="C9" s="92">
        <v>6</v>
      </c>
      <c r="D9" s="89" t="s">
        <v>299</v>
      </c>
      <c r="E9" s="90" t="s">
        <v>143</v>
      </c>
      <c r="F9" s="20" t="s">
        <v>60</v>
      </c>
      <c r="G9" s="20" t="s">
        <v>43</v>
      </c>
      <c r="H9" s="20" t="s">
        <v>70</v>
      </c>
      <c r="I9" s="91">
        <v>3.7</v>
      </c>
      <c r="J9" s="119">
        <v>65</v>
      </c>
      <c r="K9" s="41">
        <f t="shared" si="0"/>
        <v>65</v>
      </c>
      <c r="L9" s="42" t="str">
        <f t="shared" si="1"/>
        <v>OK</v>
      </c>
      <c r="M9" s="18">
        <v>0</v>
      </c>
      <c r="N9" s="18">
        <v>0</v>
      </c>
      <c r="O9" s="18">
        <v>0</v>
      </c>
      <c r="P9" s="18">
        <v>0</v>
      </c>
      <c r="Q9" s="18">
        <v>0</v>
      </c>
      <c r="R9" s="18">
        <v>0</v>
      </c>
      <c r="S9" s="18">
        <v>0</v>
      </c>
      <c r="T9" s="18">
        <v>0</v>
      </c>
      <c r="U9" s="18">
        <v>0</v>
      </c>
      <c r="V9" s="18">
        <v>0</v>
      </c>
      <c r="W9" s="18">
        <v>0</v>
      </c>
      <c r="X9" s="18">
        <v>0</v>
      </c>
      <c r="Y9" s="18">
        <v>0</v>
      </c>
      <c r="Z9" s="18"/>
      <c r="AA9" s="18">
        <v>0</v>
      </c>
      <c r="AB9" s="18">
        <v>0</v>
      </c>
      <c r="AC9" s="18">
        <v>0</v>
      </c>
      <c r="AD9" s="18">
        <v>0</v>
      </c>
      <c r="AE9" s="18">
        <v>0</v>
      </c>
      <c r="AF9" s="18">
        <v>0</v>
      </c>
      <c r="AG9" s="18">
        <v>0</v>
      </c>
      <c r="AH9" s="18">
        <v>0</v>
      </c>
      <c r="AI9" s="18">
        <v>0</v>
      </c>
      <c r="AJ9" s="18">
        <v>0</v>
      </c>
      <c r="AK9" s="18">
        <v>0</v>
      </c>
      <c r="AL9" s="18"/>
      <c r="AM9" s="18"/>
      <c r="AN9" s="18"/>
      <c r="AO9" s="18"/>
      <c r="AP9" s="18"/>
      <c r="AQ9" s="18"/>
      <c r="AR9" s="18"/>
      <c r="AS9" s="18"/>
      <c r="AT9" s="18"/>
      <c r="AU9" s="18"/>
      <c r="AV9" s="18"/>
      <c r="AW9" s="18"/>
      <c r="AX9" s="18"/>
      <c r="AY9" s="18"/>
      <c r="AZ9" s="18"/>
      <c r="BA9" s="18"/>
      <c r="BB9" s="18"/>
      <c r="BC9" s="18"/>
    </row>
    <row r="10" spans="1:55" ht="285" x14ac:dyDescent="0.25">
      <c r="A10" s="69" t="s">
        <v>275</v>
      </c>
      <c r="B10" s="87">
        <v>6</v>
      </c>
      <c r="C10" s="87">
        <v>7</v>
      </c>
      <c r="D10" s="93" t="s">
        <v>300</v>
      </c>
      <c r="E10" s="84" t="s">
        <v>144</v>
      </c>
      <c r="F10" s="85" t="s">
        <v>30</v>
      </c>
      <c r="G10" s="85" t="s">
        <v>43</v>
      </c>
      <c r="H10" s="85" t="s">
        <v>50</v>
      </c>
      <c r="I10" s="86">
        <v>1.98</v>
      </c>
      <c r="J10" s="119">
        <v>564</v>
      </c>
      <c r="K10" s="41">
        <f t="shared" si="0"/>
        <v>396</v>
      </c>
      <c r="L10" s="42" t="str">
        <f t="shared" si="1"/>
        <v>OK</v>
      </c>
      <c r="M10" s="18">
        <v>0</v>
      </c>
      <c r="N10" s="18">
        <v>0</v>
      </c>
      <c r="O10" s="18">
        <v>0</v>
      </c>
      <c r="P10" s="18">
        <v>0</v>
      </c>
      <c r="Q10" s="18">
        <v>0</v>
      </c>
      <c r="R10" s="18">
        <v>0</v>
      </c>
      <c r="S10" s="18">
        <v>0</v>
      </c>
      <c r="T10" s="18">
        <v>0</v>
      </c>
      <c r="U10" s="18">
        <v>0</v>
      </c>
      <c r="V10" s="18">
        <v>168</v>
      </c>
      <c r="W10" s="18">
        <v>0</v>
      </c>
      <c r="X10" s="18">
        <v>0</v>
      </c>
      <c r="Y10" s="18">
        <v>0</v>
      </c>
      <c r="Z10" s="120"/>
      <c r="AA10" s="18">
        <v>0</v>
      </c>
      <c r="AB10" s="18">
        <v>0</v>
      </c>
      <c r="AC10" s="18">
        <v>0</v>
      </c>
      <c r="AD10" s="18">
        <v>0</v>
      </c>
      <c r="AE10" s="18">
        <v>0</v>
      </c>
      <c r="AF10" s="18">
        <v>0</v>
      </c>
      <c r="AG10" s="18">
        <v>0</v>
      </c>
      <c r="AH10" s="18">
        <v>0</v>
      </c>
      <c r="AI10" s="18">
        <v>0</v>
      </c>
      <c r="AJ10" s="18">
        <v>0</v>
      </c>
      <c r="AK10" s="18">
        <v>0</v>
      </c>
      <c r="AL10" s="18"/>
      <c r="AM10" s="18"/>
      <c r="AN10" s="18"/>
      <c r="AO10" s="18"/>
      <c r="AP10" s="18"/>
      <c r="AQ10" s="18"/>
      <c r="AR10" s="18"/>
      <c r="AS10" s="18"/>
      <c r="AT10" s="18"/>
      <c r="AU10" s="18"/>
      <c r="AV10" s="18">
        <v>120</v>
      </c>
      <c r="AW10" s="18"/>
      <c r="AX10" s="18"/>
      <c r="AY10" s="18"/>
      <c r="AZ10" s="18"/>
      <c r="BA10" s="18"/>
      <c r="BB10" s="18"/>
      <c r="BC10" s="18"/>
    </row>
    <row r="11" spans="1:55" ht="120" x14ac:dyDescent="0.25">
      <c r="A11" s="152" t="s">
        <v>276</v>
      </c>
      <c r="B11" s="148">
        <v>7</v>
      </c>
      <c r="C11" s="92">
        <v>8</v>
      </c>
      <c r="D11" s="89" t="s">
        <v>301</v>
      </c>
      <c r="E11" s="90" t="s">
        <v>145</v>
      </c>
      <c r="F11" s="94" t="s">
        <v>62</v>
      </c>
      <c r="G11" s="94" t="s">
        <v>71</v>
      </c>
      <c r="H11" s="94" t="s">
        <v>50</v>
      </c>
      <c r="I11" s="91">
        <v>36.5</v>
      </c>
      <c r="J11" s="119">
        <v>10</v>
      </c>
      <c r="K11" s="41">
        <f t="shared" si="0"/>
        <v>0</v>
      </c>
      <c r="L11" s="42" t="str">
        <f t="shared" si="1"/>
        <v>OK</v>
      </c>
      <c r="M11" s="18">
        <v>0</v>
      </c>
      <c r="N11" s="18">
        <v>0</v>
      </c>
      <c r="O11" s="18">
        <v>10</v>
      </c>
      <c r="P11" s="18">
        <v>0</v>
      </c>
      <c r="Q11" s="18">
        <v>0</v>
      </c>
      <c r="R11" s="18">
        <v>0</v>
      </c>
      <c r="S11" s="18">
        <v>0</v>
      </c>
      <c r="T11" s="18">
        <v>0</v>
      </c>
      <c r="U11" s="18">
        <v>0</v>
      </c>
      <c r="V11" s="18">
        <v>0</v>
      </c>
      <c r="W11" s="18">
        <v>0</v>
      </c>
      <c r="X11" s="18">
        <v>0</v>
      </c>
      <c r="Y11" s="18">
        <v>0</v>
      </c>
      <c r="Z11" s="120"/>
      <c r="AA11" s="18">
        <v>0</v>
      </c>
      <c r="AB11" s="18">
        <v>0</v>
      </c>
      <c r="AC11" s="18">
        <v>0</v>
      </c>
      <c r="AD11" s="18">
        <v>0</v>
      </c>
      <c r="AE11" s="18">
        <v>0</v>
      </c>
      <c r="AF11" s="18">
        <v>0</v>
      </c>
      <c r="AG11" s="18">
        <v>0</v>
      </c>
      <c r="AH11" s="18">
        <v>0</v>
      </c>
      <c r="AI11" s="18">
        <v>0</v>
      </c>
      <c r="AJ11" s="18">
        <v>0</v>
      </c>
      <c r="AK11" s="18">
        <v>0</v>
      </c>
      <c r="AL11" s="18"/>
      <c r="AM11" s="18"/>
      <c r="AN11" s="18"/>
      <c r="AO11" s="18"/>
      <c r="AP11" s="18"/>
      <c r="AQ11" s="18"/>
      <c r="AR11" s="18"/>
      <c r="AS11" s="18"/>
      <c r="AT11" s="18"/>
      <c r="AU11" s="18"/>
      <c r="AV11" s="18"/>
      <c r="AW11" s="18"/>
      <c r="AX11" s="18"/>
      <c r="AY11" s="18"/>
      <c r="AZ11" s="18"/>
      <c r="BA11" s="18"/>
      <c r="BB11" s="18"/>
      <c r="BC11" s="18"/>
    </row>
    <row r="12" spans="1:55" ht="105" x14ac:dyDescent="0.25">
      <c r="A12" s="152"/>
      <c r="B12" s="149"/>
      <c r="C12" s="92">
        <v>9</v>
      </c>
      <c r="D12" s="89" t="s">
        <v>302</v>
      </c>
      <c r="E12" s="90" t="s">
        <v>146</v>
      </c>
      <c r="F12" s="94" t="s">
        <v>62</v>
      </c>
      <c r="G12" s="94" t="s">
        <v>71</v>
      </c>
      <c r="H12" s="94" t="s">
        <v>50</v>
      </c>
      <c r="I12" s="91">
        <v>45.1</v>
      </c>
      <c r="J12" s="119">
        <v>14</v>
      </c>
      <c r="K12" s="41">
        <f t="shared" si="0"/>
        <v>0</v>
      </c>
      <c r="L12" s="42" t="str">
        <f t="shared" si="1"/>
        <v>OK</v>
      </c>
      <c r="M12" s="18">
        <v>0</v>
      </c>
      <c r="N12" s="18">
        <v>0</v>
      </c>
      <c r="O12" s="18">
        <v>10</v>
      </c>
      <c r="P12" s="18">
        <v>0</v>
      </c>
      <c r="Q12" s="18">
        <v>0</v>
      </c>
      <c r="R12" s="18">
        <v>0</v>
      </c>
      <c r="S12" s="18">
        <v>0</v>
      </c>
      <c r="T12" s="18">
        <v>0</v>
      </c>
      <c r="U12" s="18">
        <v>0</v>
      </c>
      <c r="V12" s="18">
        <v>0</v>
      </c>
      <c r="W12" s="18">
        <v>0</v>
      </c>
      <c r="X12" s="18">
        <v>0</v>
      </c>
      <c r="Y12" s="18">
        <v>0</v>
      </c>
      <c r="Z12" s="120"/>
      <c r="AA12" s="18">
        <v>0</v>
      </c>
      <c r="AB12" s="18">
        <v>0</v>
      </c>
      <c r="AC12" s="18">
        <v>0</v>
      </c>
      <c r="AD12" s="18">
        <v>0</v>
      </c>
      <c r="AE12" s="18">
        <v>0</v>
      </c>
      <c r="AF12" s="18">
        <v>0</v>
      </c>
      <c r="AG12" s="18">
        <v>0</v>
      </c>
      <c r="AH12" s="18">
        <v>0</v>
      </c>
      <c r="AI12" s="18">
        <v>0</v>
      </c>
      <c r="AJ12" s="18">
        <v>0</v>
      </c>
      <c r="AK12" s="18">
        <v>0</v>
      </c>
      <c r="AL12" s="18"/>
      <c r="AM12" s="18"/>
      <c r="AN12" s="18"/>
      <c r="AO12" s="18"/>
      <c r="AP12" s="18"/>
      <c r="AQ12" s="18"/>
      <c r="AR12" s="18">
        <v>4</v>
      </c>
      <c r="AS12" s="120"/>
      <c r="AT12" s="18"/>
      <c r="AU12" s="18"/>
      <c r="AV12" s="18"/>
      <c r="AW12" s="18"/>
      <c r="AX12" s="18"/>
      <c r="AY12" s="18"/>
      <c r="AZ12" s="18"/>
      <c r="BA12" s="18"/>
      <c r="BB12" s="18"/>
      <c r="BC12" s="18"/>
    </row>
    <row r="13" spans="1:55" ht="105" x14ac:dyDescent="0.25">
      <c r="A13" s="152"/>
      <c r="B13" s="149"/>
      <c r="C13" s="88">
        <v>10</v>
      </c>
      <c r="D13" s="95" t="s">
        <v>303</v>
      </c>
      <c r="E13" s="90" t="s">
        <v>147</v>
      </c>
      <c r="F13" s="96" t="s">
        <v>60</v>
      </c>
      <c r="G13" s="94" t="s">
        <v>71</v>
      </c>
      <c r="H13" s="94" t="s">
        <v>50</v>
      </c>
      <c r="I13" s="91">
        <v>40.299999999999997</v>
      </c>
      <c r="J13" s="119">
        <v>10</v>
      </c>
      <c r="K13" s="41">
        <f t="shared" si="0"/>
        <v>10</v>
      </c>
      <c r="L13" s="42" t="str">
        <f t="shared" si="1"/>
        <v>OK</v>
      </c>
      <c r="M13" s="18">
        <v>0</v>
      </c>
      <c r="N13" s="18">
        <v>0</v>
      </c>
      <c r="O13" s="18">
        <v>0</v>
      </c>
      <c r="P13" s="18">
        <v>0</v>
      </c>
      <c r="Q13" s="18">
        <v>0</v>
      </c>
      <c r="R13" s="18">
        <v>0</v>
      </c>
      <c r="S13" s="18">
        <v>0</v>
      </c>
      <c r="T13" s="18">
        <v>0</v>
      </c>
      <c r="U13" s="18">
        <v>0</v>
      </c>
      <c r="V13" s="18">
        <v>0</v>
      </c>
      <c r="W13" s="18">
        <v>0</v>
      </c>
      <c r="X13" s="18">
        <v>0</v>
      </c>
      <c r="Y13" s="18">
        <v>0</v>
      </c>
      <c r="Z13" s="120"/>
      <c r="AA13" s="18">
        <v>0</v>
      </c>
      <c r="AB13" s="18">
        <v>0</v>
      </c>
      <c r="AC13" s="18">
        <v>0</v>
      </c>
      <c r="AD13" s="18">
        <v>0</v>
      </c>
      <c r="AE13" s="18">
        <v>0</v>
      </c>
      <c r="AF13" s="18">
        <v>0</v>
      </c>
      <c r="AG13" s="18">
        <v>0</v>
      </c>
      <c r="AH13" s="18">
        <v>0</v>
      </c>
      <c r="AI13" s="18">
        <v>0</v>
      </c>
      <c r="AJ13" s="18">
        <v>0</v>
      </c>
      <c r="AK13" s="18">
        <v>0</v>
      </c>
      <c r="AL13" s="18"/>
      <c r="AM13" s="18"/>
      <c r="AN13" s="18"/>
      <c r="AO13" s="18"/>
      <c r="AP13" s="18"/>
      <c r="AQ13" s="18"/>
      <c r="AR13" s="18"/>
      <c r="AS13" s="18"/>
      <c r="AT13" s="18"/>
      <c r="AU13" s="18"/>
      <c r="AV13" s="18"/>
      <c r="AW13" s="18"/>
      <c r="AX13" s="18"/>
      <c r="AY13" s="18"/>
      <c r="AZ13" s="18"/>
      <c r="BA13" s="18"/>
      <c r="BB13" s="18"/>
      <c r="BC13" s="18"/>
    </row>
    <row r="14" spans="1:55" ht="75" x14ac:dyDescent="0.25">
      <c r="A14" s="152"/>
      <c r="B14" s="150"/>
      <c r="C14" s="92">
        <v>11</v>
      </c>
      <c r="D14" s="89" t="s">
        <v>304</v>
      </c>
      <c r="E14" s="90" t="s">
        <v>148</v>
      </c>
      <c r="F14" s="94" t="s">
        <v>60</v>
      </c>
      <c r="G14" s="94" t="s">
        <v>72</v>
      </c>
      <c r="H14" s="94" t="s">
        <v>70</v>
      </c>
      <c r="I14" s="91">
        <v>12.5</v>
      </c>
      <c r="J14" s="119"/>
      <c r="K14" s="41">
        <f t="shared" si="0"/>
        <v>0</v>
      </c>
      <c r="L14" s="42" t="str">
        <f t="shared" si="1"/>
        <v>OK</v>
      </c>
      <c r="M14" s="18">
        <v>0</v>
      </c>
      <c r="N14" s="18">
        <v>0</v>
      </c>
      <c r="O14" s="18">
        <v>0</v>
      </c>
      <c r="P14" s="18">
        <v>0</v>
      </c>
      <c r="Q14" s="18">
        <v>0</v>
      </c>
      <c r="R14" s="18">
        <v>0</v>
      </c>
      <c r="S14" s="18">
        <v>0</v>
      </c>
      <c r="T14" s="18">
        <v>0</v>
      </c>
      <c r="U14" s="18">
        <v>0</v>
      </c>
      <c r="V14" s="18">
        <v>0</v>
      </c>
      <c r="W14" s="18">
        <v>0</v>
      </c>
      <c r="X14" s="18">
        <v>0</v>
      </c>
      <c r="Y14" s="18">
        <v>0</v>
      </c>
      <c r="Z14" s="120"/>
      <c r="AA14" s="18">
        <v>0</v>
      </c>
      <c r="AB14" s="18">
        <v>0</v>
      </c>
      <c r="AC14" s="18">
        <v>0</v>
      </c>
      <c r="AD14" s="18">
        <v>0</v>
      </c>
      <c r="AE14" s="18">
        <v>0</v>
      </c>
      <c r="AF14" s="18">
        <v>0</v>
      </c>
      <c r="AG14" s="18">
        <v>0</v>
      </c>
      <c r="AH14" s="18"/>
      <c r="AI14" s="18">
        <v>0</v>
      </c>
      <c r="AJ14" s="18">
        <v>0</v>
      </c>
      <c r="AK14" s="18">
        <v>0</v>
      </c>
      <c r="AL14" s="18"/>
      <c r="AM14" s="18"/>
      <c r="AN14" s="18"/>
      <c r="AO14" s="18"/>
      <c r="AP14" s="18"/>
      <c r="AQ14" s="18"/>
      <c r="AR14" s="18"/>
      <c r="AS14" s="18"/>
      <c r="AT14" s="18"/>
      <c r="AU14" s="18"/>
      <c r="AV14" s="18"/>
      <c r="AW14" s="18"/>
      <c r="AX14" s="18"/>
      <c r="AY14" s="18"/>
      <c r="AZ14" s="18"/>
      <c r="BA14" s="18"/>
      <c r="BB14" s="18"/>
      <c r="BC14" s="18"/>
    </row>
    <row r="15" spans="1:55" ht="75" x14ac:dyDescent="0.25">
      <c r="A15" s="153" t="s">
        <v>276</v>
      </c>
      <c r="B15" s="145">
        <v>8</v>
      </c>
      <c r="C15" s="87">
        <v>12</v>
      </c>
      <c r="D15" s="83" t="s">
        <v>305</v>
      </c>
      <c r="E15" s="84" t="s">
        <v>149</v>
      </c>
      <c r="F15" s="97" t="s">
        <v>60</v>
      </c>
      <c r="G15" s="97" t="s">
        <v>73</v>
      </c>
      <c r="H15" s="97" t="s">
        <v>50</v>
      </c>
      <c r="I15" s="86">
        <v>12.5</v>
      </c>
      <c r="J15" s="119"/>
      <c r="K15" s="41">
        <f t="shared" si="0"/>
        <v>0</v>
      </c>
      <c r="L15" s="42" t="str">
        <f t="shared" si="1"/>
        <v>OK</v>
      </c>
      <c r="M15" s="18">
        <v>0</v>
      </c>
      <c r="N15" s="18">
        <v>0</v>
      </c>
      <c r="O15" s="18">
        <v>0</v>
      </c>
      <c r="P15" s="18">
        <v>0</v>
      </c>
      <c r="Q15" s="18">
        <v>0</v>
      </c>
      <c r="R15" s="18">
        <v>0</v>
      </c>
      <c r="S15" s="18">
        <v>0</v>
      </c>
      <c r="T15" s="18">
        <v>0</v>
      </c>
      <c r="U15" s="18">
        <v>0</v>
      </c>
      <c r="V15" s="18">
        <v>0</v>
      </c>
      <c r="W15" s="18">
        <v>0</v>
      </c>
      <c r="X15" s="18">
        <v>0</v>
      </c>
      <c r="Y15" s="18">
        <v>0</v>
      </c>
      <c r="Z15" s="120"/>
      <c r="AA15" s="18">
        <v>0</v>
      </c>
      <c r="AB15" s="18">
        <v>0</v>
      </c>
      <c r="AC15" s="18">
        <v>0</v>
      </c>
      <c r="AD15" s="18">
        <v>0</v>
      </c>
      <c r="AE15" s="18">
        <v>0</v>
      </c>
      <c r="AF15" s="18">
        <v>0</v>
      </c>
      <c r="AG15" s="18">
        <v>0</v>
      </c>
      <c r="AH15" s="18"/>
      <c r="AI15" s="18">
        <v>0</v>
      </c>
      <c r="AJ15" s="18">
        <v>0</v>
      </c>
      <c r="AK15" s="18">
        <v>0</v>
      </c>
      <c r="AL15" s="18"/>
      <c r="AM15" s="18"/>
      <c r="AN15" s="18"/>
      <c r="AO15" s="18"/>
      <c r="AP15" s="18"/>
      <c r="AQ15" s="18"/>
      <c r="AR15" s="18"/>
      <c r="AS15" s="18"/>
      <c r="AT15" s="18"/>
      <c r="AU15" s="18"/>
      <c r="AV15" s="18"/>
      <c r="AW15" s="18"/>
      <c r="AX15" s="18"/>
      <c r="AY15" s="18"/>
      <c r="AZ15" s="18"/>
      <c r="BA15" s="18"/>
      <c r="BB15" s="18"/>
      <c r="BC15" s="18"/>
    </row>
    <row r="16" spans="1:55" ht="90" x14ac:dyDescent="0.25">
      <c r="A16" s="153"/>
      <c r="B16" s="146"/>
      <c r="C16" s="82">
        <v>13</v>
      </c>
      <c r="D16" s="83" t="s">
        <v>306</v>
      </c>
      <c r="E16" s="84" t="s">
        <v>150</v>
      </c>
      <c r="F16" s="97" t="s">
        <v>38</v>
      </c>
      <c r="G16" s="97" t="s">
        <v>42</v>
      </c>
      <c r="H16" s="97" t="s">
        <v>50</v>
      </c>
      <c r="I16" s="86">
        <v>13.59</v>
      </c>
      <c r="J16" s="119">
        <v>1</v>
      </c>
      <c r="K16" s="41">
        <f t="shared" si="0"/>
        <v>1</v>
      </c>
      <c r="L16" s="42" t="str">
        <f t="shared" si="1"/>
        <v>OK</v>
      </c>
      <c r="M16" s="18">
        <v>0</v>
      </c>
      <c r="N16" s="18">
        <v>0</v>
      </c>
      <c r="O16" s="18">
        <v>0</v>
      </c>
      <c r="P16" s="18">
        <v>0</v>
      </c>
      <c r="Q16" s="18">
        <v>0</v>
      </c>
      <c r="R16" s="18">
        <v>0</v>
      </c>
      <c r="S16" s="18">
        <v>0</v>
      </c>
      <c r="T16" s="18">
        <v>0</v>
      </c>
      <c r="U16" s="18">
        <v>0</v>
      </c>
      <c r="V16" s="18">
        <v>0</v>
      </c>
      <c r="W16" s="18">
        <v>0</v>
      </c>
      <c r="X16" s="18">
        <v>0</v>
      </c>
      <c r="Y16" s="18">
        <v>0</v>
      </c>
      <c r="Z16" s="120"/>
      <c r="AA16" s="18">
        <v>0</v>
      </c>
      <c r="AB16" s="18">
        <v>0</v>
      </c>
      <c r="AC16" s="18">
        <v>0</v>
      </c>
      <c r="AD16" s="18">
        <v>0</v>
      </c>
      <c r="AE16" s="18">
        <v>0</v>
      </c>
      <c r="AF16" s="18">
        <v>0</v>
      </c>
      <c r="AG16" s="18">
        <v>0</v>
      </c>
      <c r="AH16" s="18">
        <v>0</v>
      </c>
      <c r="AI16" s="18">
        <v>0</v>
      </c>
      <c r="AJ16" s="18">
        <v>0</v>
      </c>
      <c r="AK16" s="18">
        <v>0</v>
      </c>
      <c r="AL16" s="18"/>
      <c r="AM16" s="18"/>
      <c r="AN16" s="18"/>
      <c r="AO16" s="18"/>
      <c r="AP16" s="18"/>
      <c r="AQ16" s="18"/>
      <c r="AR16" s="18"/>
      <c r="AS16" s="18"/>
      <c r="AT16" s="18"/>
      <c r="AU16" s="18"/>
      <c r="AV16" s="18"/>
      <c r="AW16" s="18"/>
      <c r="AX16" s="18"/>
      <c r="AY16" s="18"/>
      <c r="AZ16" s="18"/>
      <c r="BA16" s="18"/>
      <c r="BB16" s="18"/>
      <c r="BC16" s="18"/>
    </row>
    <row r="17" spans="1:55" ht="60" x14ac:dyDescent="0.25">
      <c r="A17" s="153"/>
      <c r="B17" s="146"/>
      <c r="C17" s="82">
        <v>14</v>
      </c>
      <c r="D17" s="83" t="s">
        <v>307</v>
      </c>
      <c r="E17" s="84" t="s">
        <v>151</v>
      </c>
      <c r="F17" s="97" t="s">
        <v>62</v>
      </c>
      <c r="G17" s="97" t="s">
        <v>74</v>
      </c>
      <c r="H17" s="97" t="s">
        <v>70</v>
      </c>
      <c r="I17" s="86">
        <v>28.07</v>
      </c>
      <c r="J17" s="119">
        <v>15</v>
      </c>
      <c r="K17" s="41">
        <f t="shared" si="0"/>
        <v>15</v>
      </c>
      <c r="L17" s="42" t="str">
        <f t="shared" si="1"/>
        <v>OK</v>
      </c>
      <c r="M17" s="18">
        <v>0</v>
      </c>
      <c r="N17" s="18">
        <v>0</v>
      </c>
      <c r="O17" s="18">
        <v>0</v>
      </c>
      <c r="P17" s="18">
        <v>0</v>
      </c>
      <c r="Q17" s="18">
        <v>0</v>
      </c>
      <c r="R17" s="18">
        <v>0</v>
      </c>
      <c r="S17" s="18">
        <v>0</v>
      </c>
      <c r="T17" s="18">
        <v>0</v>
      </c>
      <c r="U17" s="18">
        <v>0</v>
      </c>
      <c r="V17" s="18">
        <v>0</v>
      </c>
      <c r="W17" s="18">
        <v>0</v>
      </c>
      <c r="X17" s="18">
        <v>0</v>
      </c>
      <c r="Y17" s="18">
        <v>0</v>
      </c>
      <c r="Z17" s="120"/>
      <c r="AA17" s="18">
        <v>0</v>
      </c>
      <c r="AB17" s="18">
        <v>0</v>
      </c>
      <c r="AC17" s="18">
        <v>0</v>
      </c>
      <c r="AD17" s="18">
        <v>0</v>
      </c>
      <c r="AE17" s="18">
        <v>0</v>
      </c>
      <c r="AF17" s="18">
        <v>0</v>
      </c>
      <c r="AG17" s="18">
        <v>0</v>
      </c>
      <c r="AH17" s="18">
        <v>0</v>
      </c>
      <c r="AI17" s="18">
        <v>0</v>
      </c>
      <c r="AJ17" s="18">
        <v>0</v>
      </c>
      <c r="AK17" s="18">
        <v>0</v>
      </c>
      <c r="AL17" s="18"/>
      <c r="AM17" s="18"/>
      <c r="AN17" s="18"/>
      <c r="AO17" s="18"/>
      <c r="AP17" s="18"/>
      <c r="AQ17" s="18"/>
      <c r="AR17" s="18"/>
      <c r="AS17" s="18"/>
      <c r="AT17" s="18"/>
      <c r="AU17" s="18"/>
      <c r="AV17" s="18"/>
      <c r="AW17" s="18"/>
      <c r="AX17" s="18"/>
      <c r="AY17" s="18"/>
      <c r="AZ17" s="18"/>
      <c r="BA17" s="18"/>
      <c r="BB17" s="18"/>
      <c r="BC17" s="18"/>
    </row>
    <row r="18" spans="1:55" ht="195" x14ac:dyDescent="0.25">
      <c r="A18" s="153"/>
      <c r="B18" s="146"/>
      <c r="C18" s="82">
        <v>15</v>
      </c>
      <c r="D18" s="83" t="s">
        <v>308</v>
      </c>
      <c r="E18" s="84" t="s">
        <v>152</v>
      </c>
      <c r="F18" s="85" t="s">
        <v>60</v>
      </c>
      <c r="G18" s="85" t="s">
        <v>75</v>
      </c>
      <c r="H18" s="85" t="s">
        <v>50</v>
      </c>
      <c r="I18" s="86">
        <v>10.5</v>
      </c>
      <c r="J18" s="119"/>
      <c r="K18" s="41">
        <f t="shared" si="0"/>
        <v>0</v>
      </c>
      <c r="L18" s="42" t="str">
        <f t="shared" si="1"/>
        <v>OK</v>
      </c>
      <c r="M18" s="18">
        <v>0</v>
      </c>
      <c r="N18" s="18">
        <v>0</v>
      </c>
      <c r="O18" s="18">
        <v>0</v>
      </c>
      <c r="P18" s="18">
        <v>0</v>
      </c>
      <c r="Q18" s="18">
        <v>0</v>
      </c>
      <c r="R18" s="18">
        <v>0</v>
      </c>
      <c r="S18" s="18">
        <v>0</v>
      </c>
      <c r="T18" s="18">
        <v>0</v>
      </c>
      <c r="U18" s="18">
        <v>0</v>
      </c>
      <c r="V18" s="18">
        <v>0</v>
      </c>
      <c r="W18" s="18">
        <v>0</v>
      </c>
      <c r="X18" s="18">
        <v>0</v>
      </c>
      <c r="Y18" s="18">
        <v>0</v>
      </c>
      <c r="Z18" s="120"/>
      <c r="AA18" s="18">
        <v>0</v>
      </c>
      <c r="AB18" s="18">
        <v>0</v>
      </c>
      <c r="AC18" s="18">
        <v>0</v>
      </c>
      <c r="AD18" s="18">
        <v>0</v>
      </c>
      <c r="AE18" s="18">
        <v>0</v>
      </c>
      <c r="AF18" s="18">
        <v>0</v>
      </c>
      <c r="AG18" s="18">
        <v>0</v>
      </c>
      <c r="AH18" s="18"/>
      <c r="AI18" s="18">
        <v>0</v>
      </c>
      <c r="AJ18" s="18">
        <v>0</v>
      </c>
      <c r="AK18" s="18">
        <v>0</v>
      </c>
      <c r="AL18" s="18"/>
      <c r="AM18" s="18"/>
      <c r="AN18" s="18"/>
      <c r="AO18" s="18"/>
      <c r="AP18" s="18"/>
      <c r="AQ18" s="18"/>
      <c r="AR18" s="18"/>
      <c r="AS18" s="18"/>
      <c r="AT18" s="18"/>
      <c r="AU18" s="18"/>
      <c r="AV18" s="18"/>
      <c r="AW18" s="18"/>
      <c r="AX18" s="18"/>
      <c r="AY18" s="18"/>
      <c r="AZ18" s="18"/>
      <c r="BA18" s="18"/>
      <c r="BB18" s="18"/>
      <c r="BC18" s="18"/>
    </row>
    <row r="19" spans="1:55" ht="135" x14ac:dyDescent="0.25">
      <c r="A19" s="153"/>
      <c r="B19" s="147"/>
      <c r="C19" s="87">
        <v>16</v>
      </c>
      <c r="D19" s="83" t="s">
        <v>309</v>
      </c>
      <c r="E19" s="84" t="s">
        <v>153</v>
      </c>
      <c r="F19" s="97" t="s">
        <v>60</v>
      </c>
      <c r="G19" s="97" t="s">
        <v>76</v>
      </c>
      <c r="H19" s="97" t="s">
        <v>50</v>
      </c>
      <c r="I19" s="86">
        <v>47.3</v>
      </c>
      <c r="J19" s="119">
        <v>5</v>
      </c>
      <c r="K19" s="41">
        <f t="shared" si="0"/>
        <v>5</v>
      </c>
      <c r="L19" s="42" t="str">
        <f t="shared" si="1"/>
        <v>OK</v>
      </c>
      <c r="M19" s="18">
        <v>0</v>
      </c>
      <c r="N19" s="18">
        <v>0</v>
      </c>
      <c r="O19" s="18">
        <v>0</v>
      </c>
      <c r="P19" s="18">
        <v>0</v>
      </c>
      <c r="Q19" s="18">
        <v>0</v>
      </c>
      <c r="R19" s="18">
        <v>0</v>
      </c>
      <c r="S19" s="18">
        <v>0</v>
      </c>
      <c r="T19" s="18">
        <v>0</v>
      </c>
      <c r="U19" s="18">
        <v>0</v>
      </c>
      <c r="V19" s="18">
        <v>0</v>
      </c>
      <c r="W19" s="18">
        <v>0</v>
      </c>
      <c r="X19" s="18">
        <v>0</v>
      </c>
      <c r="Y19" s="18">
        <v>0</v>
      </c>
      <c r="Z19" s="120"/>
      <c r="AA19" s="18">
        <v>0</v>
      </c>
      <c r="AB19" s="18">
        <v>0</v>
      </c>
      <c r="AC19" s="18">
        <v>0</v>
      </c>
      <c r="AD19" s="18">
        <v>0</v>
      </c>
      <c r="AE19" s="18">
        <v>0</v>
      </c>
      <c r="AF19" s="18">
        <v>0</v>
      </c>
      <c r="AG19" s="18">
        <v>0</v>
      </c>
      <c r="AH19" s="18">
        <v>0</v>
      </c>
      <c r="AI19" s="18">
        <v>0</v>
      </c>
      <c r="AJ19" s="18">
        <v>0</v>
      </c>
      <c r="AK19" s="18">
        <v>0</v>
      </c>
      <c r="AL19" s="18"/>
      <c r="AM19" s="18"/>
      <c r="AN19" s="18"/>
      <c r="AO19" s="18"/>
      <c r="AP19" s="18"/>
      <c r="AQ19" s="18"/>
      <c r="AR19" s="18"/>
      <c r="AS19" s="18"/>
      <c r="AT19" s="18"/>
      <c r="AU19" s="18"/>
      <c r="AV19" s="18"/>
      <c r="AW19" s="18"/>
      <c r="AX19" s="18"/>
      <c r="AY19" s="18"/>
      <c r="AZ19" s="18"/>
      <c r="BA19" s="18"/>
      <c r="BB19" s="18"/>
      <c r="BC19" s="18"/>
    </row>
    <row r="20" spans="1:55" ht="195" x14ac:dyDescent="0.25">
      <c r="A20" s="157" t="s">
        <v>272</v>
      </c>
      <c r="B20" s="148">
        <v>9</v>
      </c>
      <c r="C20" s="92">
        <v>17</v>
      </c>
      <c r="D20" s="89" t="s">
        <v>420</v>
      </c>
      <c r="E20" s="90" t="s">
        <v>154</v>
      </c>
      <c r="F20" s="20" t="s">
        <v>40</v>
      </c>
      <c r="G20" s="20" t="s">
        <v>77</v>
      </c>
      <c r="H20" s="20" t="s">
        <v>51</v>
      </c>
      <c r="I20" s="91">
        <v>2.66</v>
      </c>
      <c r="J20" s="119">
        <v>414</v>
      </c>
      <c r="K20" s="41">
        <f t="shared" si="0"/>
        <v>14</v>
      </c>
      <c r="L20" s="42" t="str">
        <f t="shared" si="1"/>
        <v>OK</v>
      </c>
      <c r="M20" s="18">
        <v>0</v>
      </c>
      <c r="N20" s="18">
        <v>150</v>
      </c>
      <c r="O20" s="18">
        <v>0</v>
      </c>
      <c r="P20" s="18">
        <v>0</v>
      </c>
      <c r="Q20" s="18">
        <v>0</v>
      </c>
      <c r="R20" s="18">
        <v>0</v>
      </c>
      <c r="S20" s="18">
        <v>0</v>
      </c>
      <c r="T20" s="18">
        <v>0</v>
      </c>
      <c r="U20" s="18">
        <v>0</v>
      </c>
      <c r="V20" s="18">
        <v>0</v>
      </c>
      <c r="W20" s="18">
        <v>0</v>
      </c>
      <c r="X20" s="18">
        <v>0</v>
      </c>
      <c r="Y20" s="18">
        <v>0</v>
      </c>
      <c r="Z20" s="120"/>
      <c r="AA20" s="18">
        <v>0</v>
      </c>
      <c r="AB20" s="18">
        <v>0</v>
      </c>
      <c r="AC20" s="18">
        <v>0</v>
      </c>
      <c r="AD20" s="18">
        <v>0</v>
      </c>
      <c r="AE20" s="18">
        <v>0</v>
      </c>
      <c r="AF20" s="18">
        <v>0</v>
      </c>
      <c r="AG20" s="18">
        <v>0</v>
      </c>
      <c r="AH20" s="18">
        <v>125</v>
      </c>
      <c r="AI20" s="18">
        <v>0</v>
      </c>
      <c r="AJ20" s="18">
        <v>0</v>
      </c>
      <c r="AK20" s="18">
        <v>0</v>
      </c>
      <c r="AL20" s="18"/>
      <c r="AM20" s="18"/>
      <c r="AN20" s="18"/>
      <c r="AO20" s="18"/>
      <c r="AP20" s="18"/>
      <c r="AQ20" s="18">
        <v>125</v>
      </c>
      <c r="AR20" s="120"/>
      <c r="AS20" s="18"/>
      <c r="AT20" s="18"/>
      <c r="AU20" s="18"/>
      <c r="AV20" s="18"/>
      <c r="AW20" s="18"/>
      <c r="AX20" s="18"/>
      <c r="AY20" s="18"/>
      <c r="AZ20" s="18"/>
      <c r="BA20" s="18"/>
      <c r="BB20" s="18"/>
      <c r="BC20" s="18"/>
    </row>
    <row r="21" spans="1:55" ht="195" x14ac:dyDescent="0.25">
      <c r="A21" s="157"/>
      <c r="B21" s="150"/>
      <c r="C21" s="88">
        <v>18</v>
      </c>
      <c r="D21" s="89" t="s">
        <v>421</v>
      </c>
      <c r="E21" s="90" t="s">
        <v>155</v>
      </c>
      <c r="F21" s="20" t="s">
        <v>40</v>
      </c>
      <c r="G21" s="20" t="s">
        <v>78</v>
      </c>
      <c r="H21" s="20" t="s">
        <v>51</v>
      </c>
      <c r="I21" s="91">
        <v>0.9</v>
      </c>
      <c r="J21" s="119"/>
      <c r="K21" s="41">
        <f t="shared" si="0"/>
        <v>0</v>
      </c>
      <c r="L21" s="42" t="str">
        <f t="shared" si="1"/>
        <v>OK</v>
      </c>
      <c r="M21" s="18">
        <v>0</v>
      </c>
      <c r="N21" s="18">
        <v>0</v>
      </c>
      <c r="O21" s="18">
        <v>0</v>
      </c>
      <c r="P21" s="18">
        <v>0</v>
      </c>
      <c r="Q21" s="18">
        <v>0</v>
      </c>
      <c r="R21" s="18">
        <v>0</v>
      </c>
      <c r="S21" s="18">
        <v>0</v>
      </c>
      <c r="T21" s="18">
        <v>0</v>
      </c>
      <c r="U21" s="18">
        <v>0</v>
      </c>
      <c r="V21" s="18">
        <v>0</v>
      </c>
      <c r="W21" s="18">
        <v>0</v>
      </c>
      <c r="X21" s="18">
        <v>0</v>
      </c>
      <c r="Y21" s="18">
        <v>0</v>
      </c>
      <c r="Z21" s="120"/>
      <c r="AA21" s="18">
        <v>0</v>
      </c>
      <c r="AB21" s="18">
        <v>0</v>
      </c>
      <c r="AC21" s="18">
        <v>0</v>
      </c>
      <c r="AD21" s="18">
        <v>0</v>
      </c>
      <c r="AE21" s="18">
        <v>0</v>
      </c>
      <c r="AF21" s="18">
        <v>0</v>
      </c>
      <c r="AG21" s="18">
        <v>0</v>
      </c>
      <c r="AH21" s="18"/>
      <c r="AI21" s="18">
        <v>0</v>
      </c>
      <c r="AJ21" s="18">
        <v>0</v>
      </c>
      <c r="AK21" s="18">
        <v>0</v>
      </c>
      <c r="AL21" s="18"/>
      <c r="AM21" s="18"/>
      <c r="AN21" s="18"/>
      <c r="AO21" s="18"/>
      <c r="AP21" s="18"/>
      <c r="AQ21" s="18"/>
      <c r="AR21" s="18"/>
      <c r="AS21" s="18"/>
      <c r="AT21" s="18"/>
      <c r="AU21" s="18"/>
      <c r="AV21" s="18"/>
      <c r="AW21" s="18"/>
      <c r="AX21" s="18"/>
      <c r="AY21" s="18"/>
      <c r="AZ21" s="18"/>
      <c r="BA21" s="18"/>
      <c r="BB21" s="18"/>
      <c r="BC21" s="18"/>
    </row>
    <row r="22" spans="1:55" ht="105" x14ac:dyDescent="0.25">
      <c r="A22" s="153" t="s">
        <v>274</v>
      </c>
      <c r="B22" s="145">
        <v>10</v>
      </c>
      <c r="C22" s="87">
        <v>19</v>
      </c>
      <c r="D22" s="83" t="s">
        <v>310</v>
      </c>
      <c r="E22" s="84" t="s">
        <v>156</v>
      </c>
      <c r="F22" s="85" t="s">
        <v>62</v>
      </c>
      <c r="G22" s="85" t="s">
        <v>69</v>
      </c>
      <c r="H22" s="85" t="s">
        <v>50</v>
      </c>
      <c r="I22" s="86">
        <v>10.09</v>
      </c>
      <c r="J22" s="119"/>
      <c r="K22" s="41">
        <f t="shared" si="0"/>
        <v>0</v>
      </c>
      <c r="L22" s="42" t="str">
        <f t="shared" si="1"/>
        <v>OK</v>
      </c>
      <c r="M22" s="18">
        <v>0</v>
      </c>
      <c r="N22" s="18">
        <v>0</v>
      </c>
      <c r="O22" s="18">
        <v>0</v>
      </c>
      <c r="P22" s="18">
        <v>0</v>
      </c>
      <c r="Q22" s="18">
        <v>0</v>
      </c>
      <c r="R22" s="18">
        <v>0</v>
      </c>
      <c r="S22" s="18">
        <v>0</v>
      </c>
      <c r="T22" s="18">
        <v>0</v>
      </c>
      <c r="U22" s="18">
        <v>0</v>
      </c>
      <c r="V22" s="18">
        <v>0</v>
      </c>
      <c r="W22" s="18">
        <v>0</v>
      </c>
      <c r="X22" s="18">
        <v>0</v>
      </c>
      <c r="Y22" s="18">
        <v>0</v>
      </c>
      <c r="Z22" s="18">
        <v>0</v>
      </c>
      <c r="AA22" s="18">
        <v>0</v>
      </c>
      <c r="AB22" s="18">
        <v>0</v>
      </c>
      <c r="AC22" s="18">
        <v>0</v>
      </c>
      <c r="AD22" s="18">
        <v>0</v>
      </c>
      <c r="AE22" s="18">
        <v>0</v>
      </c>
      <c r="AF22" s="18">
        <v>0</v>
      </c>
      <c r="AG22" s="18">
        <v>0</v>
      </c>
      <c r="AH22" s="18"/>
      <c r="AI22" s="18">
        <v>0</v>
      </c>
      <c r="AJ22" s="18">
        <v>0</v>
      </c>
      <c r="AK22" s="18">
        <v>0</v>
      </c>
      <c r="AL22" s="18"/>
      <c r="AM22" s="18"/>
      <c r="AN22" s="18"/>
      <c r="AO22" s="18"/>
      <c r="AP22" s="18"/>
      <c r="AQ22" s="18"/>
      <c r="AR22" s="18"/>
      <c r="AS22" s="18"/>
      <c r="AT22" s="18"/>
      <c r="AU22" s="18"/>
      <c r="AV22" s="18"/>
      <c r="AW22" s="18"/>
      <c r="AX22" s="18"/>
      <c r="AY22" s="18"/>
      <c r="AZ22" s="18"/>
      <c r="BA22" s="18"/>
      <c r="BB22" s="18"/>
      <c r="BC22" s="18"/>
    </row>
    <row r="23" spans="1:55" ht="195" x14ac:dyDescent="0.25">
      <c r="A23" s="153"/>
      <c r="B23" s="147"/>
      <c r="C23" s="87">
        <v>20</v>
      </c>
      <c r="D23" s="83" t="s">
        <v>311</v>
      </c>
      <c r="E23" s="84" t="s">
        <v>157</v>
      </c>
      <c r="F23" s="85" t="s">
        <v>60</v>
      </c>
      <c r="G23" s="85" t="s">
        <v>79</v>
      </c>
      <c r="H23" s="85" t="s">
        <v>50</v>
      </c>
      <c r="I23" s="86">
        <v>3.5</v>
      </c>
      <c r="J23" s="119">
        <f>180+120+120</f>
        <v>420</v>
      </c>
      <c r="K23" s="41">
        <f t="shared" si="0"/>
        <v>0</v>
      </c>
      <c r="L23" s="42" t="str">
        <f t="shared" si="1"/>
        <v>OK</v>
      </c>
      <c r="M23" s="18">
        <v>0</v>
      </c>
      <c r="N23" s="18">
        <v>0</v>
      </c>
      <c r="O23" s="18">
        <v>0</v>
      </c>
      <c r="P23" s="18">
        <v>0</v>
      </c>
      <c r="Q23" s="18">
        <v>0</v>
      </c>
      <c r="R23" s="18">
        <v>0</v>
      </c>
      <c r="S23" s="18">
        <v>0</v>
      </c>
      <c r="T23" s="18">
        <v>0</v>
      </c>
      <c r="U23" s="18">
        <v>0</v>
      </c>
      <c r="V23" s="18">
        <v>0</v>
      </c>
      <c r="W23" s="18">
        <v>0</v>
      </c>
      <c r="X23" s="18">
        <v>0</v>
      </c>
      <c r="Y23" s="18">
        <v>0</v>
      </c>
      <c r="Z23" s="18">
        <v>0</v>
      </c>
      <c r="AA23" s="18">
        <v>180</v>
      </c>
      <c r="AB23" s="18">
        <v>0</v>
      </c>
      <c r="AC23" s="18">
        <v>0</v>
      </c>
      <c r="AD23" s="18">
        <v>0</v>
      </c>
      <c r="AE23" s="18">
        <v>0</v>
      </c>
      <c r="AF23" s="18">
        <v>0</v>
      </c>
      <c r="AG23" s="18">
        <v>0</v>
      </c>
      <c r="AH23" s="18">
        <v>0</v>
      </c>
      <c r="AI23" s="18">
        <v>0</v>
      </c>
      <c r="AJ23" s="18">
        <v>0</v>
      </c>
      <c r="AK23" s="18">
        <v>0</v>
      </c>
      <c r="AL23" s="18"/>
      <c r="AM23" s="18"/>
      <c r="AN23" s="18"/>
      <c r="AO23" s="18"/>
      <c r="AP23" s="18"/>
      <c r="AQ23" s="18"/>
      <c r="AR23" s="18"/>
      <c r="AS23" s="18">
        <v>240</v>
      </c>
      <c r="AT23" s="120"/>
      <c r="AU23" s="18"/>
      <c r="AV23" s="18"/>
      <c r="AW23" s="18"/>
      <c r="AX23" s="18"/>
      <c r="AY23" s="18"/>
      <c r="AZ23" s="18"/>
      <c r="BA23" s="18"/>
      <c r="BB23" s="18"/>
      <c r="BC23" s="18"/>
    </row>
    <row r="24" spans="1:55" ht="90" x14ac:dyDescent="0.25">
      <c r="A24" s="152" t="s">
        <v>276</v>
      </c>
      <c r="B24" s="148">
        <v>11</v>
      </c>
      <c r="C24" s="92">
        <v>21</v>
      </c>
      <c r="D24" s="89" t="s">
        <v>312</v>
      </c>
      <c r="E24" s="90" t="s">
        <v>158</v>
      </c>
      <c r="F24" s="94" t="s">
        <v>63</v>
      </c>
      <c r="G24" s="94" t="s">
        <v>80</v>
      </c>
      <c r="H24" s="94" t="s">
        <v>50</v>
      </c>
      <c r="I24" s="91">
        <v>8.1300000000000008</v>
      </c>
      <c r="J24" s="119"/>
      <c r="K24" s="41">
        <f t="shared" si="0"/>
        <v>0</v>
      </c>
      <c r="L24" s="42" t="str">
        <f t="shared" si="1"/>
        <v>OK</v>
      </c>
      <c r="M24" s="18">
        <v>0</v>
      </c>
      <c r="N24" s="18">
        <v>0</v>
      </c>
      <c r="O24" s="18">
        <v>0</v>
      </c>
      <c r="P24" s="18">
        <v>0</v>
      </c>
      <c r="Q24" s="18">
        <v>0</v>
      </c>
      <c r="R24" s="18">
        <v>0</v>
      </c>
      <c r="S24" s="18">
        <v>0</v>
      </c>
      <c r="T24" s="18">
        <v>0</v>
      </c>
      <c r="U24" s="18">
        <v>0</v>
      </c>
      <c r="V24" s="18">
        <v>0</v>
      </c>
      <c r="W24" s="18">
        <v>0</v>
      </c>
      <c r="X24" s="18">
        <v>0</v>
      </c>
      <c r="Y24" s="18">
        <v>0</v>
      </c>
      <c r="Z24" s="120"/>
      <c r="AA24" s="18">
        <v>0</v>
      </c>
      <c r="AB24" s="18">
        <v>0</v>
      </c>
      <c r="AC24" s="18">
        <v>0</v>
      </c>
      <c r="AD24" s="18">
        <v>0</v>
      </c>
      <c r="AE24" s="18">
        <v>0</v>
      </c>
      <c r="AF24" s="18">
        <v>0</v>
      </c>
      <c r="AG24" s="18">
        <v>0</v>
      </c>
      <c r="AH24" s="18"/>
      <c r="AI24" s="18">
        <v>0</v>
      </c>
      <c r="AJ24" s="18">
        <v>0</v>
      </c>
      <c r="AK24" s="18">
        <v>0</v>
      </c>
      <c r="AL24" s="18"/>
      <c r="AM24" s="18"/>
      <c r="AN24" s="18"/>
      <c r="AO24" s="18"/>
      <c r="AP24" s="18"/>
      <c r="AQ24" s="18"/>
      <c r="AR24" s="18"/>
      <c r="AS24" s="18"/>
      <c r="AT24" s="18"/>
      <c r="AU24" s="18"/>
      <c r="AV24" s="18"/>
      <c r="AW24" s="18"/>
      <c r="AX24" s="18"/>
      <c r="AY24" s="18"/>
      <c r="AZ24" s="18"/>
      <c r="BA24" s="18"/>
      <c r="BB24" s="18"/>
      <c r="BC24" s="18"/>
    </row>
    <row r="25" spans="1:55" ht="270" x14ac:dyDescent="0.25">
      <c r="A25" s="152"/>
      <c r="B25" s="149"/>
      <c r="C25" s="88">
        <v>22</v>
      </c>
      <c r="D25" s="89" t="s">
        <v>313</v>
      </c>
      <c r="E25" s="90" t="s">
        <v>159</v>
      </c>
      <c r="F25" s="20" t="s">
        <v>30</v>
      </c>
      <c r="G25" s="20" t="s">
        <v>81</v>
      </c>
      <c r="H25" s="20" t="s">
        <v>50</v>
      </c>
      <c r="I25" s="91">
        <v>1.0900000000000001</v>
      </c>
      <c r="J25" s="119"/>
      <c r="K25" s="41">
        <f t="shared" si="0"/>
        <v>0</v>
      </c>
      <c r="L25" s="42" t="str">
        <f t="shared" si="1"/>
        <v>OK</v>
      </c>
      <c r="M25" s="18">
        <v>0</v>
      </c>
      <c r="N25" s="18">
        <v>0</v>
      </c>
      <c r="O25" s="18">
        <v>0</v>
      </c>
      <c r="P25" s="18">
        <v>0</v>
      </c>
      <c r="Q25" s="18">
        <v>0</v>
      </c>
      <c r="R25" s="18">
        <v>0</v>
      </c>
      <c r="S25" s="18">
        <v>0</v>
      </c>
      <c r="T25" s="18">
        <v>0</v>
      </c>
      <c r="U25" s="18">
        <v>0</v>
      </c>
      <c r="V25" s="18">
        <v>0</v>
      </c>
      <c r="W25" s="18">
        <v>0</v>
      </c>
      <c r="X25" s="18">
        <v>0</v>
      </c>
      <c r="Y25" s="18">
        <v>0</v>
      </c>
      <c r="Z25" s="120"/>
      <c r="AA25" s="18">
        <v>0</v>
      </c>
      <c r="AB25" s="18">
        <v>0</v>
      </c>
      <c r="AC25" s="18">
        <v>0</v>
      </c>
      <c r="AD25" s="18">
        <v>0</v>
      </c>
      <c r="AE25" s="18">
        <v>0</v>
      </c>
      <c r="AF25" s="18">
        <v>0</v>
      </c>
      <c r="AG25" s="18">
        <v>0</v>
      </c>
      <c r="AH25" s="18"/>
      <c r="AI25" s="18">
        <v>0</v>
      </c>
      <c r="AJ25" s="18">
        <v>0</v>
      </c>
      <c r="AK25" s="18">
        <v>0</v>
      </c>
      <c r="AL25" s="18"/>
      <c r="AM25" s="18"/>
      <c r="AN25" s="18"/>
      <c r="AO25" s="18"/>
      <c r="AP25" s="18"/>
      <c r="AQ25" s="18"/>
      <c r="AR25" s="18"/>
      <c r="AS25" s="18"/>
      <c r="AT25" s="18"/>
      <c r="AU25" s="18"/>
      <c r="AV25" s="18"/>
      <c r="AW25" s="18"/>
      <c r="AX25" s="18"/>
      <c r="AY25" s="18"/>
      <c r="AZ25" s="18"/>
      <c r="BA25" s="18"/>
      <c r="BB25" s="18"/>
      <c r="BC25" s="18"/>
    </row>
    <row r="26" spans="1:55" ht="75" x14ac:dyDescent="0.25">
      <c r="A26" s="69" t="s">
        <v>277</v>
      </c>
      <c r="B26" s="87">
        <v>12</v>
      </c>
      <c r="C26" s="87">
        <v>23</v>
      </c>
      <c r="D26" s="98" t="s">
        <v>314</v>
      </c>
      <c r="E26" s="84" t="s">
        <v>160</v>
      </c>
      <c r="F26" s="85" t="s">
        <v>30</v>
      </c>
      <c r="G26" s="85" t="s">
        <v>82</v>
      </c>
      <c r="H26" s="85" t="s">
        <v>50</v>
      </c>
      <c r="I26" s="86">
        <v>6.61</v>
      </c>
      <c r="J26" s="119">
        <v>360</v>
      </c>
      <c r="K26" s="41">
        <f t="shared" si="0"/>
        <v>180</v>
      </c>
      <c r="L26" s="42" t="str">
        <f t="shared" si="1"/>
        <v>OK</v>
      </c>
      <c r="M26" s="18">
        <v>0</v>
      </c>
      <c r="N26" s="18">
        <v>0</v>
      </c>
      <c r="O26" s="18">
        <v>0</v>
      </c>
      <c r="P26" s="18">
        <v>0</v>
      </c>
      <c r="Q26" s="18">
        <v>0</v>
      </c>
      <c r="R26" s="18">
        <v>0</v>
      </c>
      <c r="S26" s="18">
        <v>0</v>
      </c>
      <c r="T26" s="18">
        <v>0</v>
      </c>
      <c r="U26" s="18">
        <v>0</v>
      </c>
      <c r="V26" s="18">
        <v>0</v>
      </c>
      <c r="W26" s="18">
        <v>0</v>
      </c>
      <c r="X26" s="18">
        <v>0</v>
      </c>
      <c r="Y26" s="18">
        <v>0</v>
      </c>
      <c r="Z26" s="120"/>
      <c r="AA26" s="18">
        <v>0</v>
      </c>
      <c r="AB26" s="18">
        <v>0</v>
      </c>
      <c r="AC26" s="18">
        <v>0</v>
      </c>
      <c r="AD26" s="18">
        <v>0</v>
      </c>
      <c r="AE26" s="18">
        <v>180</v>
      </c>
      <c r="AF26" s="18">
        <v>0</v>
      </c>
      <c r="AG26" s="18">
        <v>0</v>
      </c>
      <c r="AH26" s="18"/>
      <c r="AI26" s="18">
        <v>0</v>
      </c>
      <c r="AJ26" s="18">
        <v>0</v>
      </c>
      <c r="AK26" s="18">
        <v>0</v>
      </c>
      <c r="AL26" s="18"/>
      <c r="AM26" s="18"/>
      <c r="AN26" s="18"/>
      <c r="AO26" s="18"/>
      <c r="AP26" s="18"/>
      <c r="AQ26" s="18"/>
      <c r="AR26" s="18"/>
      <c r="AS26" s="18"/>
      <c r="AT26" s="18"/>
      <c r="AU26" s="18"/>
      <c r="AV26" s="18"/>
      <c r="AW26" s="18"/>
      <c r="AX26" s="18"/>
      <c r="AY26" s="18"/>
      <c r="AZ26" s="18"/>
      <c r="BA26" s="18"/>
      <c r="BB26" s="18"/>
      <c r="BC26" s="18"/>
    </row>
    <row r="27" spans="1:55" ht="210" x14ac:dyDescent="0.25">
      <c r="A27" s="152" t="s">
        <v>276</v>
      </c>
      <c r="B27" s="148">
        <v>13</v>
      </c>
      <c r="C27" s="92">
        <v>24</v>
      </c>
      <c r="D27" s="89" t="s">
        <v>422</v>
      </c>
      <c r="E27" s="90" t="s">
        <v>161</v>
      </c>
      <c r="F27" s="20" t="s">
        <v>64</v>
      </c>
      <c r="G27" s="20" t="s">
        <v>83</v>
      </c>
      <c r="H27" s="20" t="s">
        <v>50</v>
      </c>
      <c r="I27" s="91">
        <v>2.79</v>
      </c>
      <c r="J27" s="119">
        <f>12+150</f>
        <v>162</v>
      </c>
      <c r="K27" s="41">
        <f t="shared" si="0"/>
        <v>30</v>
      </c>
      <c r="L27" s="42" t="str">
        <f t="shared" si="1"/>
        <v>OK</v>
      </c>
      <c r="M27" s="18">
        <v>0</v>
      </c>
      <c r="N27" s="18">
        <v>0</v>
      </c>
      <c r="O27" s="18">
        <v>12</v>
      </c>
      <c r="P27" s="18">
        <v>0</v>
      </c>
      <c r="Q27" s="18">
        <v>0</v>
      </c>
      <c r="R27" s="18">
        <v>0</v>
      </c>
      <c r="S27" s="18">
        <v>0</v>
      </c>
      <c r="T27" s="18">
        <v>0</v>
      </c>
      <c r="U27" s="18">
        <v>0</v>
      </c>
      <c r="V27" s="18">
        <v>0</v>
      </c>
      <c r="W27" s="18">
        <v>0</v>
      </c>
      <c r="X27" s="18">
        <v>0</v>
      </c>
      <c r="Y27" s="18">
        <v>0</v>
      </c>
      <c r="Z27" s="120"/>
      <c r="AA27" s="18">
        <v>0</v>
      </c>
      <c r="AB27" s="18">
        <v>0</v>
      </c>
      <c r="AC27" s="18">
        <v>0</v>
      </c>
      <c r="AD27" s="18">
        <v>0</v>
      </c>
      <c r="AE27" s="18">
        <v>0</v>
      </c>
      <c r="AF27" s="18">
        <v>0</v>
      </c>
      <c r="AG27" s="18">
        <v>0</v>
      </c>
      <c r="AH27" s="18">
        <v>0</v>
      </c>
      <c r="AI27" s="18">
        <v>0</v>
      </c>
      <c r="AJ27" s="18">
        <v>0</v>
      </c>
      <c r="AK27" s="18">
        <v>0</v>
      </c>
      <c r="AL27" s="18">
        <v>120</v>
      </c>
      <c r="AM27" s="18"/>
      <c r="AN27" s="18"/>
      <c r="AO27" s="18"/>
      <c r="AP27" s="18"/>
      <c r="AQ27" s="18"/>
      <c r="AR27" s="18"/>
      <c r="AS27" s="18"/>
      <c r="AT27" s="18"/>
      <c r="AU27" s="18"/>
      <c r="AV27" s="18"/>
      <c r="AW27" s="18"/>
      <c r="AX27" s="18"/>
      <c r="AY27" s="18"/>
      <c r="AZ27" s="18"/>
      <c r="BA27" s="18"/>
      <c r="BB27" s="18"/>
      <c r="BC27" s="18"/>
    </row>
    <row r="28" spans="1:55" ht="300" x14ac:dyDescent="0.25">
      <c r="A28" s="152"/>
      <c r="B28" s="150"/>
      <c r="C28" s="88">
        <v>25</v>
      </c>
      <c r="D28" s="89" t="s">
        <v>423</v>
      </c>
      <c r="E28" s="90" t="s">
        <v>162</v>
      </c>
      <c r="F28" s="20" t="s">
        <v>32</v>
      </c>
      <c r="G28" s="20" t="s">
        <v>69</v>
      </c>
      <c r="H28" s="20" t="s">
        <v>50</v>
      </c>
      <c r="I28" s="91">
        <v>1.44</v>
      </c>
      <c r="J28" s="119">
        <v>95</v>
      </c>
      <c r="K28" s="41">
        <f t="shared" si="0"/>
        <v>0</v>
      </c>
      <c r="L28" s="42" t="str">
        <f t="shared" si="1"/>
        <v>OK</v>
      </c>
      <c r="M28" s="18">
        <v>0</v>
      </c>
      <c r="N28" s="18">
        <v>0</v>
      </c>
      <c r="O28" s="18">
        <v>0</v>
      </c>
      <c r="P28" s="18">
        <v>0</v>
      </c>
      <c r="Q28" s="18">
        <v>0</v>
      </c>
      <c r="R28" s="18">
        <v>0</v>
      </c>
      <c r="S28" s="18">
        <v>0</v>
      </c>
      <c r="T28" s="18">
        <v>0</v>
      </c>
      <c r="U28" s="18">
        <v>0</v>
      </c>
      <c r="V28" s="18">
        <v>0</v>
      </c>
      <c r="W28" s="18">
        <v>0</v>
      </c>
      <c r="X28" s="18">
        <v>0</v>
      </c>
      <c r="Y28" s="18">
        <v>0</v>
      </c>
      <c r="Z28" s="120"/>
      <c r="AA28" s="18">
        <v>0</v>
      </c>
      <c r="AB28" s="18">
        <v>0</v>
      </c>
      <c r="AC28" s="18">
        <v>0</v>
      </c>
      <c r="AD28" s="18">
        <v>0</v>
      </c>
      <c r="AE28" s="18">
        <v>0</v>
      </c>
      <c r="AF28" s="18">
        <v>0</v>
      </c>
      <c r="AG28" s="18">
        <v>0</v>
      </c>
      <c r="AH28" s="18">
        <v>0</v>
      </c>
      <c r="AI28" s="18">
        <v>95</v>
      </c>
      <c r="AJ28" s="18">
        <v>0</v>
      </c>
      <c r="AK28" s="18">
        <v>0</v>
      </c>
      <c r="AL28" s="18"/>
      <c r="AM28" s="18"/>
      <c r="AN28" s="18"/>
      <c r="AO28" s="18"/>
      <c r="AP28" s="18"/>
      <c r="AQ28" s="18"/>
      <c r="AR28" s="18"/>
      <c r="AS28" s="18"/>
      <c r="AT28" s="18"/>
      <c r="AU28" s="18"/>
      <c r="AV28" s="18"/>
      <c r="AW28" s="18"/>
      <c r="AX28" s="18"/>
      <c r="AY28" s="18"/>
      <c r="AZ28" s="18"/>
      <c r="BA28" s="18"/>
      <c r="BB28" s="18"/>
      <c r="BC28" s="18"/>
    </row>
    <row r="29" spans="1:55" ht="45" x14ac:dyDescent="0.25">
      <c r="A29" s="153" t="s">
        <v>278</v>
      </c>
      <c r="B29" s="145">
        <v>14</v>
      </c>
      <c r="C29" s="87">
        <v>26</v>
      </c>
      <c r="D29" s="98" t="s">
        <v>315</v>
      </c>
      <c r="E29" s="84" t="s">
        <v>163</v>
      </c>
      <c r="F29" s="85" t="s">
        <v>30</v>
      </c>
      <c r="G29" s="85" t="s">
        <v>84</v>
      </c>
      <c r="H29" s="85" t="s">
        <v>50</v>
      </c>
      <c r="I29" s="86">
        <v>35.549999999999997</v>
      </c>
      <c r="J29" s="119"/>
      <c r="K29" s="41">
        <f t="shared" si="0"/>
        <v>0</v>
      </c>
      <c r="L29" s="42" t="str">
        <f t="shared" si="1"/>
        <v>OK</v>
      </c>
      <c r="M29" s="18">
        <v>0</v>
      </c>
      <c r="N29" s="18">
        <v>0</v>
      </c>
      <c r="O29" s="18">
        <v>0</v>
      </c>
      <c r="P29" s="18">
        <v>0</v>
      </c>
      <c r="Q29" s="18">
        <v>0</v>
      </c>
      <c r="R29" s="18">
        <v>0</v>
      </c>
      <c r="S29" s="18">
        <v>0</v>
      </c>
      <c r="T29" s="18">
        <v>0</v>
      </c>
      <c r="U29" s="18">
        <v>0</v>
      </c>
      <c r="V29" s="18">
        <v>0</v>
      </c>
      <c r="W29" s="18">
        <v>0</v>
      </c>
      <c r="X29" s="18">
        <v>0</v>
      </c>
      <c r="Y29" s="18">
        <v>0</v>
      </c>
      <c r="Z29" s="120"/>
      <c r="AA29" s="18">
        <v>0</v>
      </c>
      <c r="AB29" s="18">
        <v>0</v>
      </c>
      <c r="AC29" s="18">
        <v>0</v>
      </c>
      <c r="AD29" s="18">
        <v>0</v>
      </c>
      <c r="AE29" s="18">
        <v>0</v>
      </c>
      <c r="AF29" s="18">
        <v>0</v>
      </c>
      <c r="AG29" s="18">
        <v>0</v>
      </c>
      <c r="AH29" s="18"/>
      <c r="AI29" s="18">
        <v>0</v>
      </c>
      <c r="AJ29" s="18">
        <v>0</v>
      </c>
      <c r="AK29" s="18">
        <v>0</v>
      </c>
      <c r="AL29" s="18"/>
      <c r="AM29" s="18"/>
      <c r="AN29" s="18"/>
      <c r="AO29" s="18"/>
      <c r="AP29" s="18"/>
      <c r="AQ29" s="18"/>
      <c r="AR29" s="18"/>
      <c r="AS29" s="18"/>
      <c r="AT29" s="18"/>
      <c r="AU29" s="18"/>
      <c r="AV29" s="18"/>
      <c r="AW29" s="18"/>
      <c r="AX29" s="18"/>
      <c r="AY29" s="18"/>
      <c r="AZ29" s="18"/>
      <c r="BA29" s="18"/>
      <c r="BB29" s="18"/>
      <c r="BC29" s="18"/>
    </row>
    <row r="30" spans="1:55" ht="45" x14ac:dyDescent="0.25">
      <c r="A30" s="153"/>
      <c r="B30" s="146"/>
      <c r="C30" s="87">
        <v>27</v>
      </c>
      <c r="D30" s="98" t="s">
        <v>316</v>
      </c>
      <c r="E30" s="84" t="s">
        <v>164</v>
      </c>
      <c r="F30" s="85" t="s">
        <v>30</v>
      </c>
      <c r="G30" s="85" t="s">
        <v>84</v>
      </c>
      <c r="H30" s="85" t="s">
        <v>50</v>
      </c>
      <c r="I30" s="86">
        <v>35.549999999999997</v>
      </c>
      <c r="J30" s="119">
        <v>50</v>
      </c>
      <c r="K30" s="41">
        <f t="shared" si="0"/>
        <v>45</v>
      </c>
      <c r="L30" s="42" t="str">
        <f t="shared" si="1"/>
        <v>OK</v>
      </c>
      <c r="M30" s="18">
        <v>0</v>
      </c>
      <c r="N30" s="18">
        <v>0</v>
      </c>
      <c r="O30" s="18">
        <v>0</v>
      </c>
      <c r="P30" s="18">
        <v>0</v>
      </c>
      <c r="Q30" s="18">
        <v>0</v>
      </c>
      <c r="R30" s="18">
        <v>0</v>
      </c>
      <c r="S30" s="18">
        <v>0</v>
      </c>
      <c r="T30" s="18">
        <v>5</v>
      </c>
      <c r="U30" s="18">
        <v>0</v>
      </c>
      <c r="V30" s="18">
        <v>0</v>
      </c>
      <c r="W30" s="18">
        <v>0</v>
      </c>
      <c r="X30" s="18">
        <v>0</v>
      </c>
      <c r="Y30" s="18">
        <v>0</v>
      </c>
      <c r="Z30" s="120"/>
      <c r="AA30" s="18">
        <v>0</v>
      </c>
      <c r="AB30" s="18">
        <v>0</v>
      </c>
      <c r="AC30" s="18">
        <v>0</v>
      </c>
      <c r="AD30" s="18">
        <v>0</v>
      </c>
      <c r="AE30" s="18">
        <v>0</v>
      </c>
      <c r="AF30" s="18">
        <v>0</v>
      </c>
      <c r="AG30" s="18">
        <v>0</v>
      </c>
      <c r="AH30" s="18">
        <v>0</v>
      </c>
      <c r="AI30" s="18">
        <v>0</v>
      </c>
      <c r="AJ30" s="18">
        <v>0</v>
      </c>
      <c r="AK30" s="18">
        <v>0</v>
      </c>
      <c r="AL30" s="18"/>
      <c r="AM30" s="18"/>
      <c r="AN30" s="18"/>
      <c r="AO30" s="18"/>
      <c r="AP30" s="18"/>
      <c r="AQ30" s="18"/>
      <c r="AR30" s="18"/>
      <c r="AS30" s="18"/>
      <c r="AT30" s="18"/>
      <c r="AU30" s="18"/>
      <c r="AV30" s="18"/>
      <c r="AW30" s="18"/>
      <c r="AX30" s="18"/>
      <c r="AY30" s="18"/>
      <c r="AZ30" s="18"/>
      <c r="BA30" s="18"/>
      <c r="BB30" s="18"/>
      <c r="BC30" s="18"/>
    </row>
    <row r="31" spans="1:55" ht="45" x14ac:dyDescent="0.25">
      <c r="A31" s="153"/>
      <c r="B31" s="146"/>
      <c r="C31" s="82">
        <v>28</v>
      </c>
      <c r="D31" s="98" t="s">
        <v>317</v>
      </c>
      <c r="E31" s="84" t="s">
        <v>165</v>
      </c>
      <c r="F31" s="85" t="s">
        <v>30</v>
      </c>
      <c r="G31" s="85" t="s">
        <v>84</v>
      </c>
      <c r="H31" s="85" t="s">
        <v>50</v>
      </c>
      <c r="I31" s="86">
        <v>35.549999999999997</v>
      </c>
      <c r="J31" s="119">
        <v>50</v>
      </c>
      <c r="K31" s="41">
        <f t="shared" si="0"/>
        <v>45</v>
      </c>
      <c r="L31" s="42" t="str">
        <f t="shared" si="1"/>
        <v>OK</v>
      </c>
      <c r="M31" s="18">
        <v>0</v>
      </c>
      <c r="N31" s="18">
        <v>0</v>
      </c>
      <c r="O31" s="18">
        <v>0</v>
      </c>
      <c r="P31" s="18">
        <v>0</v>
      </c>
      <c r="Q31" s="18">
        <v>0</v>
      </c>
      <c r="R31" s="18">
        <v>0</v>
      </c>
      <c r="S31" s="18">
        <v>0</v>
      </c>
      <c r="T31" s="18">
        <v>5</v>
      </c>
      <c r="U31" s="18">
        <v>0</v>
      </c>
      <c r="V31" s="18">
        <v>0</v>
      </c>
      <c r="W31" s="18">
        <v>0</v>
      </c>
      <c r="X31" s="18">
        <v>0</v>
      </c>
      <c r="Y31" s="18">
        <v>0</v>
      </c>
      <c r="Z31" s="120"/>
      <c r="AA31" s="18">
        <v>0</v>
      </c>
      <c r="AB31" s="18">
        <v>0</v>
      </c>
      <c r="AC31" s="18">
        <v>0</v>
      </c>
      <c r="AD31" s="18">
        <v>0</v>
      </c>
      <c r="AE31" s="18">
        <v>0</v>
      </c>
      <c r="AF31" s="18">
        <v>0</v>
      </c>
      <c r="AG31" s="18">
        <v>0</v>
      </c>
      <c r="AH31" s="18">
        <v>0</v>
      </c>
      <c r="AI31" s="18">
        <v>0</v>
      </c>
      <c r="AJ31" s="18">
        <v>0</v>
      </c>
      <c r="AK31" s="18">
        <v>0</v>
      </c>
      <c r="AL31" s="18"/>
      <c r="AM31" s="18"/>
      <c r="AN31" s="18"/>
      <c r="AO31" s="18"/>
      <c r="AP31" s="18"/>
      <c r="AQ31" s="18"/>
      <c r="AR31" s="18"/>
      <c r="AS31" s="18"/>
      <c r="AT31" s="18"/>
      <c r="AU31" s="18"/>
      <c r="AV31" s="18"/>
      <c r="AW31" s="18"/>
      <c r="AX31" s="18"/>
      <c r="AY31" s="18"/>
      <c r="AZ31" s="18"/>
      <c r="BA31" s="18"/>
      <c r="BB31" s="18"/>
      <c r="BC31" s="18"/>
    </row>
    <row r="32" spans="1:55" ht="30" x14ac:dyDescent="0.25">
      <c r="A32" s="153"/>
      <c r="B32" s="146"/>
      <c r="C32" s="87">
        <v>29</v>
      </c>
      <c r="D32" s="98" t="s">
        <v>318</v>
      </c>
      <c r="E32" s="84" t="s">
        <v>166</v>
      </c>
      <c r="F32" s="85" t="s">
        <v>30</v>
      </c>
      <c r="G32" s="85" t="s">
        <v>84</v>
      </c>
      <c r="H32" s="85" t="s">
        <v>50</v>
      </c>
      <c r="I32" s="86">
        <v>81.96</v>
      </c>
      <c r="J32" s="119"/>
      <c r="K32" s="41">
        <f t="shared" si="0"/>
        <v>0</v>
      </c>
      <c r="L32" s="42" t="str">
        <f t="shared" si="1"/>
        <v>OK</v>
      </c>
      <c r="M32" s="18">
        <v>0</v>
      </c>
      <c r="N32" s="18">
        <v>0</v>
      </c>
      <c r="O32" s="18">
        <v>0</v>
      </c>
      <c r="P32" s="18">
        <v>0</v>
      </c>
      <c r="Q32" s="18">
        <v>0</v>
      </c>
      <c r="R32" s="18">
        <v>0</v>
      </c>
      <c r="S32" s="18">
        <v>0</v>
      </c>
      <c r="T32" s="18">
        <v>0</v>
      </c>
      <c r="U32" s="18">
        <v>0</v>
      </c>
      <c r="V32" s="18">
        <v>0</v>
      </c>
      <c r="W32" s="18">
        <v>0</v>
      </c>
      <c r="X32" s="18">
        <v>0</v>
      </c>
      <c r="Y32" s="18">
        <v>0</v>
      </c>
      <c r="Z32" s="120"/>
      <c r="AA32" s="18">
        <v>0</v>
      </c>
      <c r="AB32" s="18">
        <v>0</v>
      </c>
      <c r="AC32" s="18">
        <v>0</v>
      </c>
      <c r="AD32" s="18">
        <v>0</v>
      </c>
      <c r="AE32" s="18">
        <v>0</v>
      </c>
      <c r="AF32" s="18">
        <v>0</v>
      </c>
      <c r="AG32" s="18">
        <v>0</v>
      </c>
      <c r="AH32" s="18"/>
      <c r="AI32" s="18">
        <v>0</v>
      </c>
      <c r="AJ32" s="18">
        <v>0</v>
      </c>
      <c r="AK32" s="18">
        <v>0</v>
      </c>
      <c r="AL32" s="18"/>
      <c r="AM32" s="18"/>
      <c r="AN32" s="18"/>
      <c r="AO32" s="18"/>
      <c r="AP32" s="18"/>
      <c r="AQ32" s="18"/>
      <c r="AR32" s="18"/>
      <c r="AS32" s="18"/>
      <c r="AT32" s="18"/>
      <c r="AU32" s="18"/>
      <c r="AV32" s="18"/>
      <c r="AW32" s="18"/>
      <c r="AX32" s="18"/>
      <c r="AY32" s="18"/>
      <c r="AZ32" s="18"/>
      <c r="BA32" s="18"/>
      <c r="BB32" s="18"/>
      <c r="BC32" s="18"/>
    </row>
    <row r="33" spans="1:55" ht="45" x14ac:dyDescent="0.25">
      <c r="A33" s="153"/>
      <c r="B33" s="146"/>
      <c r="C33" s="87">
        <v>30</v>
      </c>
      <c r="D33" s="98" t="s">
        <v>319</v>
      </c>
      <c r="E33" s="84" t="s">
        <v>167</v>
      </c>
      <c r="F33" s="85" t="s">
        <v>30</v>
      </c>
      <c r="G33" s="85" t="s">
        <v>84</v>
      </c>
      <c r="H33" s="85" t="s">
        <v>50</v>
      </c>
      <c r="I33" s="86">
        <v>55.33</v>
      </c>
      <c r="J33" s="119"/>
      <c r="K33" s="41">
        <f t="shared" si="0"/>
        <v>0</v>
      </c>
      <c r="L33" s="42" t="str">
        <f t="shared" si="1"/>
        <v>OK</v>
      </c>
      <c r="M33" s="18">
        <v>0</v>
      </c>
      <c r="N33" s="18">
        <v>0</v>
      </c>
      <c r="O33" s="18">
        <v>0</v>
      </c>
      <c r="P33" s="18">
        <v>0</v>
      </c>
      <c r="Q33" s="18">
        <v>0</v>
      </c>
      <c r="R33" s="18">
        <v>0</v>
      </c>
      <c r="S33" s="18">
        <v>0</v>
      </c>
      <c r="T33" s="18">
        <v>0</v>
      </c>
      <c r="U33" s="18">
        <v>0</v>
      </c>
      <c r="V33" s="18">
        <v>0</v>
      </c>
      <c r="W33" s="18">
        <v>0</v>
      </c>
      <c r="X33" s="18">
        <v>0</v>
      </c>
      <c r="Y33" s="18">
        <v>0</v>
      </c>
      <c r="Z33" s="120"/>
      <c r="AA33" s="18">
        <v>0</v>
      </c>
      <c r="AB33" s="18">
        <v>0</v>
      </c>
      <c r="AC33" s="18">
        <v>0</v>
      </c>
      <c r="AD33" s="18">
        <v>0</v>
      </c>
      <c r="AE33" s="18">
        <v>0</v>
      </c>
      <c r="AF33" s="18">
        <v>0</v>
      </c>
      <c r="AG33" s="18">
        <v>0</v>
      </c>
      <c r="AH33" s="18"/>
      <c r="AI33" s="18">
        <v>0</v>
      </c>
      <c r="AJ33" s="18">
        <v>0</v>
      </c>
      <c r="AK33" s="18">
        <v>0</v>
      </c>
      <c r="AL33" s="18"/>
      <c r="AM33" s="18"/>
      <c r="AN33" s="18"/>
      <c r="AO33" s="18"/>
      <c r="AP33" s="18"/>
      <c r="AQ33" s="18"/>
      <c r="AR33" s="18"/>
      <c r="AS33" s="18"/>
      <c r="AT33" s="18"/>
      <c r="AU33" s="18"/>
      <c r="AV33" s="18"/>
      <c r="AW33" s="18"/>
      <c r="AX33" s="18"/>
      <c r="AY33" s="18"/>
      <c r="AZ33" s="18"/>
      <c r="BA33" s="18"/>
      <c r="BB33" s="18"/>
      <c r="BC33" s="18"/>
    </row>
    <row r="34" spans="1:55" ht="45" x14ac:dyDescent="0.25">
      <c r="A34" s="153"/>
      <c r="B34" s="146"/>
      <c r="C34" s="82">
        <v>31</v>
      </c>
      <c r="D34" s="98" t="s">
        <v>320</v>
      </c>
      <c r="E34" s="84" t="s">
        <v>168</v>
      </c>
      <c r="F34" s="85" t="s">
        <v>30</v>
      </c>
      <c r="G34" s="85" t="s">
        <v>84</v>
      </c>
      <c r="H34" s="85" t="s">
        <v>50</v>
      </c>
      <c r="I34" s="86">
        <v>19.16</v>
      </c>
      <c r="J34" s="119"/>
      <c r="K34" s="41">
        <f t="shared" si="0"/>
        <v>0</v>
      </c>
      <c r="L34" s="42" t="str">
        <f t="shared" si="1"/>
        <v>OK</v>
      </c>
      <c r="M34" s="18">
        <v>0</v>
      </c>
      <c r="N34" s="18">
        <v>0</v>
      </c>
      <c r="O34" s="18">
        <v>0</v>
      </c>
      <c r="P34" s="18">
        <v>0</v>
      </c>
      <c r="Q34" s="18">
        <v>0</v>
      </c>
      <c r="R34" s="18">
        <v>0</v>
      </c>
      <c r="S34" s="18">
        <v>0</v>
      </c>
      <c r="T34" s="18">
        <v>0</v>
      </c>
      <c r="U34" s="18">
        <v>0</v>
      </c>
      <c r="V34" s="18">
        <v>0</v>
      </c>
      <c r="W34" s="18">
        <v>0</v>
      </c>
      <c r="X34" s="18">
        <v>0</v>
      </c>
      <c r="Y34" s="18">
        <v>0</v>
      </c>
      <c r="Z34" s="120"/>
      <c r="AA34" s="18">
        <v>0</v>
      </c>
      <c r="AB34" s="18">
        <v>0</v>
      </c>
      <c r="AC34" s="18">
        <v>0</v>
      </c>
      <c r="AD34" s="18">
        <v>0</v>
      </c>
      <c r="AE34" s="18">
        <v>0</v>
      </c>
      <c r="AF34" s="18">
        <v>0</v>
      </c>
      <c r="AG34" s="18">
        <v>0</v>
      </c>
      <c r="AH34" s="18"/>
      <c r="AI34" s="18">
        <v>0</v>
      </c>
      <c r="AJ34" s="18">
        <v>0</v>
      </c>
      <c r="AK34" s="18">
        <v>0</v>
      </c>
      <c r="AL34" s="18"/>
      <c r="AM34" s="18"/>
      <c r="AN34" s="18"/>
      <c r="AO34" s="18"/>
      <c r="AP34" s="18"/>
      <c r="AQ34" s="18"/>
      <c r="AR34" s="18"/>
      <c r="AS34" s="18"/>
      <c r="AT34" s="18"/>
      <c r="AU34" s="18"/>
      <c r="AV34" s="18"/>
      <c r="AW34" s="18"/>
      <c r="AX34" s="18"/>
      <c r="AY34" s="18"/>
      <c r="AZ34" s="18"/>
      <c r="BA34" s="18"/>
      <c r="BB34" s="18"/>
      <c r="BC34" s="18"/>
    </row>
    <row r="35" spans="1:55" ht="30" x14ac:dyDescent="0.25">
      <c r="A35" s="153"/>
      <c r="B35" s="146"/>
      <c r="C35" s="87">
        <v>32</v>
      </c>
      <c r="D35" s="98" t="s">
        <v>433</v>
      </c>
      <c r="E35" s="84" t="s">
        <v>169</v>
      </c>
      <c r="F35" s="99" t="s">
        <v>30</v>
      </c>
      <c r="G35" s="85" t="s">
        <v>84</v>
      </c>
      <c r="H35" s="85" t="s">
        <v>50</v>
      </c>
      <c r="I35" s="86">
        <v>19.16</v>
      </c>
      <c r="J35" s="119">
        <v>50</v>
      </c>
      <c r="K35" s="41">
        <f t="shared" si="0"/>
        <v>45</v>
      </c>
      <c r="L35" s="42" t="str">
        <f t="shared" si="1"/>
        <v>OK</v>
      </c>
      <c r="M35" s="18">
        <v>0</v>
      </c>
      <c r="N35" s="18">
        <v>0</v>
      </c>
      <c r="O35" s="18">
        <v>0</v>
      </c>
      <c r="P35" s="18">
        <v>0</v>
      </c>
      <c r="Q35" s="18">
        <v>0</v>
      </c>
      <c r="R35" s="18">
        <v>0</v>
      </c>
      <c r="S35" s="18">
        <v>0</v>
      </c>
      <c r="T35" s="18">
        <v>5</v>
      </c>
      <c r="U35" s="18">
        <v>0</v>
      </c>
      <c r="V35" s="18">
        <v>0</v>
      </c>
      <c r="W35" s="18">
        <v>0</v>
      </c>
      <c r="X35" s="18">
        <v>0</v>
      </c>
      <c r="Y35" s="18">
        <v>0</v>
      </c>
      <c r="Z35" s="120"/>
      <c r="AA35" s="18">
        <v>0</v>
      </c>
      <c r="AB35" s="18">
        <v>0</v>
      </c>
      <c r="AC35" s="18">
        <v>0</v>
      </c>
      <c r="AD35" s="18">
        <v>0</v>
      </c>
      <c r="AE35" s="18">
        <v>0</v>
      </c>
      <c r="AF35" s="18">
        <v>0</v>
      </c>
      <c r="AG35" s="18">
        <v>0</v>
      </c>
      <c r="AH35" s="18">
        <v>0</v>
      </c>
      <c r="AI35" s="18">
        <v>0</v>
      </c>
      <c r="AJ35" s="18">
        <v>0</v>
      </c>
      <c r="AK35" s="18">
        <v>0</v>
      </c>
      <c r="AL35" s="18"/>
      <c r="AM35" s="18"/>
      <c r="AN35" s="18"/>
      <c r="AO35" s="18"/>
      <c r="AP35" s="18"/>
      <c r="AQ35" s="18"/>
      <c r="AR35" s="18"/>
      <c r="AS35" s="18"/>
      <c r="AT35" s="18"/>
      <c r="AU35" s="18"/>
      <c r="AV35" s="18"/>
      <c r="AW35" s="18"/>
      <c r="AX35" s="18"/>
      <c r="AY35" s="18"/>
      <c r="AZ35" s="18"/>
      <c r="BA35" s="18"/>
      <c r="BB35" s="18"/>
      <c r="BC35" s="18"/>
    </row>
    <row r="36" spans="1:55" ht="45" x14ac:dyDescent="0.25">
      <c r="A36" s="153"/>
      <c r="B36" s="147"/>
      <c r="C36" s="87">
        <v>33</v>
      </c>
      <c r="D36" s="98" t="s">
        <v>321</v>
      </c>
      <c r="E36" s="84" t="s">
        <v>166</v>
      </c>
      <c r="F36" s="85" t="s">
        <v>30</v>
      </c>
      <c r="G36" s="85" t="s">
        <v>84</v>
      </c>
      <c r="H36" s="85" t="s">
        <v>50</v>
      </c>
      <c r="I36" s="86">
        <v>65.760000000000005</v>
      </c>
      <c r="J36" s="119"/>
      <c r="K36" s="41">
        <f t="shared" ref="K36:K67" si="2">J36-(SUM(M36:AU36))</f>
        <v>0</v>
      </c>
      <c r="L36" s="42" t="str">
        <f t="shared" si="1"/>
        <v>OK</v>
      </c>
      <c r="M36" s="18">
        <v>0</v>
      </c>
      <c r="N36" s="18">
        <v>0</v>
      </c>
      <c r="O36" s="18">
        <v>0</v>
      </c>
      <c r="P36" s="18">
        <v>0</v>
      </c>
      <c r="Q36" s="18">
        <v>0</v>
      </c>
      <c r="R36" s="18">
        <v>0</v>
      </c>
      <c r="S36" s="18">
        <v>0</v>
      </c>
      <c r="T36" s="18">
        <v>0</v>
      </c>
      <c r="U36" s="18">
        <v>0</v>
      </c>
      <c r="V36" s="18">
        <v>0</v>
      </c>
      <c r="W36" s="18">
        <v>0</v>
      </c>
      <c r="X36" s="18">
        <v>0</v>
      </c>
      <c r="Y36" s="18">
        <v>0</v>
      </c>
      <c r="Z36" s="120"/>
      <c r="AA36" s="18">
        <v>0</v>
      </c>
      <c r="AB36" s="18">
        <v>0</v>
      </c>
      <c r="AC36" s="18">
        <v>0</v>
      </c>
      <c r="AD36" s="18">
        <v>0</v>
      </c>
      <c r="AE36" s="18">
        <v>0</v>
      </c>
      <c r="AF36" s="18">
        <v>0</v>
      </c>
      <c r="AG36" s="18">
        <v>0</v>
      </c>
      <c r="AH36" s="18"/>
      <c r="AI36" s="18">
        <v>0</v>
      </c>
      <c r="AJ36" s="18">
        <v>0</v>
      </c>
      <c r="AK36" s="18">
        <v>0</v>
      </c>
      <c r="AL36" s="18"/>
      <c r="AM36" s="18"/>
      <c r="AN36" s="18"/>
      <c r="AO36" s="18"/>
      <c r="AP36" s="18"/>
      <c r="AQ36" s="18"/>
      <c r="AR36" s="18"/>
      <c r="AS36" s="18"/>
      <c r="AT36" s="18"/>
      <c r="AU36" s="18"/>
      <c r="AV36" s="18"/>
      <c r="AW36" s="18"/>
      <c r="AX36" s="18"/>
      <c r="AY36" s="18"/>
      <c r="AZ36" s="18"/>
      <c r="BA36" s="18"/>
      <c r="BB36" s="18"/>
      <c r="BC36" s="18"/>
    </row>
    <row r="37" spans="1:55" ht="60" x14ac:dyDescent="0.25">
      <c r="A37" s="152" t="s">
        <v>279</v>
      </c>
      <c r="B37" s="148">
        <v>15</v>
      </c>
      <c r="C37" s="88">
        <v>34</v>
      </c>
      <c r="D37" s="89" t="s">
        <v>322</v>
      </c>
      <c r="E37" s="90" t="s">
        <v>170</v>
      </c>
      <c r="F37" s="20" t="s">
        <v>30</v>
      </c>
      <c r="G37" s="20" t="s">
        <v>49</v>
      </c>
      <c r="H37" s="20" t="s">
        <v>50</v>
      </c>
      <c r="I37" s="91">
        <v>6.05</v>
      </c>
      <c r="J37" s="119">
        <v>10</v>
      </c>
      <c r="K37" s="41">
        <f t="shared" si="2"/>
        <v>5</v>
      </c>
      <c r="L37" s="42" t="str">
        <f t="shared" si="1"/>
        <v>OK</v>
      </c>
      <c r="M37" s="18">
        <v>0</v>
      </c>
      <c r="N37" s="18">
        <v>0</v>
      </c>
      <c r="O37" s="18">
        <v>0</v>
      </c>
      <c r="P37" s="18">
        <v>0</v>
      </c>
      <c r="Q37" s="18">
        <v>5</v>
      </c>
      <c r="R37" s="18">
        <v>0</v>
      </c>
      <c r="S37" s="18">
        <v>0</v>
      </c>
      <c r="T37" s="18">
        <v>0</v>
      </c>
      <c r="U37" s="18">
        <v>0</v>
      </c>
      <c r="V37" s="18">
        <v>0</v>
      </c>
      <c r="W37" s="18">
        <v>0</v>
      </c>
      <c r="X37" s="18">
        <v>0</v>
      </c>
      <c r="Y37" s="18">
        <v>0</v>
      </c>
      <c r="Z37" s="120"/>
      <c r="AA37" s="18">
        <v>0</v>
      </c>
      <c r="AB37" s="18">
        <v>0</v>
      </c>
      <c r="AC37" s="18">
        <v>0</v>
      </c>
      <c r="AD37" s="18">
        <v>0</v>
      </c>
      <c r="AE37" s="18">
        <v>0</v>
      </c>
      <c r="AF37" s="18">
        <v>0</v>
      </c>
      <c r="AG37" s="18">
        <v>0</v>
      </c>
      <c r="AH37" s="18">
        <v>0</v>
      </c>
      <c r="AI37" s="18">
        <v>0</v>
      </c>
      <c r="AJ37" s="18">
        <v>0</v>
      </c>
      <c r="AK37" s="18">
        <v>0</v>
      </c>
      <c r="AL37" s="18"/>
      <c r="AM37" s="18"/>
      <c r="AN37" s="18"/>
      <c r="AO37" s="18"/>
      <c r="AP37" s="18"/>
      <c r="AQ37" s="18"/>
      <c r="AR37" s="18"/>
      <c r="AS37" s="18"/>
      <c r="AT37" s="18"/>
      <c r="AU37" s="18"/>
      <c r="AV37" s="18"/>
      <c r="AW37" s="18"/>
      <c r="AX37" s="18"/>
      <c r="AY37" s="18"/>
      <c r="AZ37" s="18"/>
      <c r="BA37" s="18"/>
      <c r="BB37" s="18"/>
      <c r="BC37" s="18"/>
    </row>
    <row r="38" spans="1:55" ht="45" x14ac:dyDescent="0.25">
      <c r="A38" s="152"/>
      <c r="B38" s="149"/>
      <c r="C38" s="92">
        <v>35</v>
      </c>
      <c r="D38" s="89" t="s">
        <v>323</v>
      </c>
      <c r="E38" s="90" t="s">
        <v>171</v>
      </c>
      <c r="F38" s="20" t="s">
        <v>30</v>
      </c>
      <c r="G38" s="20" t="s">
        <v>85</v>
      </c>
      <c r="H38" s="20" t="s">
        <v>50</v>
      </c>
      <c r="I38" s="91">
        <v>6.33</v>
      </c>
      <c r="J38" s="119">
        <v>80</v>
      </c>
      <c r="K38" s="41">
        <f t="shared" si="2"/>
        <v>70</v>
      </c>
      <c r="L38" s="42" t="str">
        <f t="shared" si="1"/>
        <v>OK</v>
      </c>
      <c r="M38" s="18">
        <v>0</v>
      </c>
      <c r="N38" s="18">
        <v>0</v>
      </c>
      <c r="O38" s="18">
        <v>0</v>
      </c>
      <c r="P38" s="18">
        <v>0</v>
      </c>
      <c r="Q38" s="18">
        <v>10</v>
      </c>
      <c r="R38" s="18">
        <v>0</v>
      </c>
      <c r="S38" s="18">
        <v>0</v>
      </c>
      <c r="T38" s="18">
        <v>0</v>
      </c>
      <c r="U38" s="18">
        <v>0</v>
      </c>
      <c r="V38" s="18">
        <v>0</v>
      </c>
      <c r="W38" s="18">
        <v>0</v>
      </c>
      <c r="X38" s="18">
        <v>0</v>
      </c>
      <c r="Y38" s="18">
        <v>0</v>
      </c>
      <c r="Z38" s="120"/>
      <c r="AA38" s="18">
        <v>0</v>
      </c>
      <c r="AB38" s="18">
        <v>0</v>
      </c>
      <c r="AC38" s="18">
        <v>0</v>
      </c>
      <c r="AD38" s="18">
        <v>0</v>
      </c>
      <c r="AE38" s="18">
        <v>0</v>
      </c>
      <c r="AF38" s="18">
        <v>0</v>
      </c>
      <c r="AG38" s="18">
        <v>0</v>
      </c>
      <c r="AH38" s="18">
        <v>0</v>
      </c>
      <c r="AI38" s="18">
        <v>0</v>
      </c>
      <c r="AJ38" s="18">
        <v>0</v>
      </c>
      <c r="AK38" s="18">
        <v>0</v>
      </c>
      <c r="AL38" s="18"/>
      <c r="AM38" s="18"/>
      <c r="AN38" s="18"/>
      <c r="AO38" s="18"/>
      <c r="AP38" s="18"/>
      <c r="AQ38" s="18"/>
      <c r="AR38" s="18"/>
      <c r="AS38" s="18"/>
      <c r="AT38" s="18"/>
      <c r="AU38" s="18"/>
      <c r="AV38" s="18"/>
      <c r="AW38" s="18"/>
      <c r="AX38" s="18"/>
      <c r="AY38" s="18"/>
      <c r="AZ38" s="18"/>
      <c r="BA38" s="18"/>
      <c r="BB38" s="18"/>
      <c r="BC38" s="18"/>
    </row>
    <row r="39" spans="1:55" ht="30" x14ac:dyDescent="0.25">
      <c r="A39" s="152"/>
      <c r="B39" s="149"/>
      <c r="C39" s="92">
        <v>36</v>
      </c>
      <c r="D39" s="50" t="s">
        <v>324</v>
      </c>
      <c r="E39" s="90" t="s">
        <v>172</v>
      </c>
      <c r="F39" s="20" t="s">
        <v>30</v>
      </c>
      <c r="G39" s="20" t="s">
        <v>86</v>
      </c>
      <c r="H39" s="20" t="s">
        <v>50</v>
      </c>
      <c r="I39" s="91">
        <v>10.45</v>
      </c>
      <c r="J39" s="119"/>
      <c r="K39" s="41">
        <f t="shared" si="2"/>
        <v>0</v>
      </c>
      <c r="L39" s="42" t="str">
        <f t="shared" si="1"/>
        <v>OK</v>
      </c>
      <c r="M39" s="18">
        <v>0</v>
      </c>
      <c r="N39" s="18">
        <v>0</v>
      </c>
      <c r="O39" s="18">
        <v>0</v>
      </c>
      <c r="P39" s="18">
        <v>0</v>
      </c>
      <c r="Q39" s="18">
        <v>0</v>
      </c>
      <c r="R39" s="18">
        <v>0</v>
      </c>
      <c r="S39" s="18">
        <v>0</v>
      </c>
      <c r="T39" s="18">
        <v>0</v>
      </c>
      <c r="U39" s="18">
        <v>0</v>
      </c>
      <c r="V39" s="18">
        <v>0</v>
      </c>
      <c r="W39" s="18">
        <v>0</v>
      </c>
      <c r="X39" s="18">
        <v>0</v>
      </c>
      <c r="Y39" s="18">
        <v>0</v>
      </c>
      <c r="Z39" s="120"/>
      <c r="AA39" s="18">
        <v>0</v>
      </c>
      <c r="AB39" s="18">
        <v>0</v>
      </c>
      <c r="AC39" s="18">
        <v>0</v>
      </c>
      <c r="AD39" s="18">
        <v>0</v>
      </c>
      <c r="AE39" s="18">
        <v>0</v>
      </c>
      <c r="AF39" s="18">
        <v>0</v>
      </c>
      <c r="AG39" s="18">
        <v>0</v>
      </c>
      <c r="AH39" s="18"/>
      <c r="AI39" s="18">
        <v>0</v>
      </c>
      <c r="AJ39" s="18">
        <v>0</v>
      </c>
      <c r="AK39" s="18">
        <v>0</v>
      </c>
      <c r="AL39" s="18"/>
      <c r="AM39" s="18"/>
      <c r="AN39" s="18"/>
      <c r="AO39" s="18"/>
      <c r="AP39" s="18"/>
      <c r="AQ39" s="18"/>
      <c r="AR39" s="18"/>
      <c r="AS39" s="18"/>
      <c r="AT39" s="18"/>
      <c r="AU39" s="18"/>
      <c r="AV39" s="18"/>
      <c r="AW39" s="18"/>
      <c r="AX39" s="18"/>
      <c r="AY39" s="18"/>
      <c r="AZ39" s="18"/>
      <c r="BA39" s="18"/>
      <c r="BB39" s="18"/>
      <c r="BC39" s="18"/>
    </row>
    <row r="40" spans="1:55" ht="45" x14ac:dyDescent="0.25">
      <c r="A40" s="152"/>
      <c r="B40" s="149"/>
      <c r="C40" s="88">
        <v>37</v>
      </c>
      <c r="D40" s="50" t="s">
        <v>325</v>
      </c>
      <c r="E40" s="90" t="s">
        <v>173</v>
      </c>
      <c r="F40" s="20" t="s">
        <v>30</v>
      </c>
      <c r="G40" s="20" t="s">
        <v>87</v>
      </c>
      <c r="H40" s="20" t="s">
        <v>50</v>
      </c>
      <c r="I40" s="91">
        <v>27.16</v>
      </c>
      <c r="J40" s="119">
        <v>5</v>
      </c>
      <c r="K40" s="41">
        <f t="shared" si="2"/>
        <v>0</v>
      </c>
      <c r="L40" s="42" t="str">
        <f t="shared" si="1"/>
        <v>OK</v>
      </c>
      <c r="M40" s="18">
        <v>0</v>
      </c>
      <c r="N40" s="18">
        <v>0</v>
      </c>
      <c r="O40" s="18">
        <v>0</v>
      </c>
      <c r="P40" s="18">
        <v>0</v>
      </c>
      <c r="Q40" s="18">
        <v>0</v>
      </c>
      <c r="R40" s="18">
        <v>0</v>
      </c>
      <c r="S40" s="18">
        <v>0</v>
      </c>
      <c r="T40" s="18">
        <v>0</v>
      </c>
      <c r="U40" s="18">
        <v>0</v>
      </c>
      <c r="V40" s="18">
        <v>0</v>
      </c>
      <c r="W40" s="18">
        <v>0</v>
      </c>
      <c r="X40" s="18">
        <v>0</v>
      </c>
      <c r="Y40" s="18">
        <v>0</v>
      </c>
      <c r="Z40" s="120"/>
      <c r="AA40" s="18">
        <v>0</v>
      </c>
      <c r="AB40" s="18">
        <v>0</v>
      </c>
      <c r="AC40" s="18">
        <v>0</v>
      </c>
      <c r="AD40" s="18">
        <v>0</v>
      </c>
      <c r="AE40" s="18">
        <v>0</v>
      </c>
      <c r="AF40" s="18">
        <v>5</v>
      </c>
      <c r="AG40" s="18">
        <v>0</v>
      </c>
      <c r="AH40" s="18">
        <v>0</v>
      </c>
      <c r="AI40" s="18">
        <v>0</v>
      </c>
      <c r="AJ40" s="18">
        <v>0</v>
      </c>
      <c r="AK40" s="18">
        <v>0</v>
      </c>
      <c r="AL40" s="18"/>
      <c r="AM40" s="18"/>
      <c r="AN40" s="18"/>
      <c r="AO40" s="18"/>
      <c r="AP40" s="18"/>
      <c r="AQ40" s="18"/>
      <c r="AR40" s="18"/>
      <c r="AS40" s="18"/>
      <c r="AT40" s="18"/>
      <c r="AU40" s="18"/>
      <c r="AV40" s="18"/>
      <c r="AW40" s="18"/>
      <c r="AX40" s="18"/>
      <c r="AY40" s="18"/>
      <c r="AZ40" s="18"/>
      <c r="BA40" s="18"/>
      <c r="BB40" s="18"/>
      <c r="BC40" s="18"/>
    </row>
    <row r="41" spans="1:55" ht="75" x14ac:dyDescent="0.25">
      <c r="A41" s="152"/>
      <c r="B41" s="149"/>
      <c r="C41" s="92">
        <v>38</v>
      </c>
      <c r="D41" s="89" t="s">
        <v>326</v>
      </c>
      <c r="E41" s="90" t="s">
        <v>174</v>
      </c>
      <c r="F41" s="20" t="s">
        <v>30</v>
      </c>
      <c r="G41" s="20" t="s">
        <v>88</v>
      </c>
      <c r="H41" s="20" t="s">
        <v>50</v>
      </c>
      <c r="I41" s="91">
        <v>1.22</v>
      </c>
      <c r="J41" s="119"/>
      <c r="K41" s="41">
        <f t="shared" si="2"/>
        <v>0</v>
      </c>
      <c r="L41" s="42" t="str">
        <f t="shared" si="1"/>
        <v>OK</v>
      </c>
      <c r="M41" s="18">
        <v>0</v>
      </c>
      <c r="N41" s="18">
        <v>0</v>
      </c>
      <c r="O41" s="18">
        <v>0</v>
      </c>
      <c r="P41" s="18">
        <v>0</v>
      </c>
      <c r="Q41" s="18">
        <v>0</v>
      </c>
      <c r="R41" s="18">
        <v>0</v>
      </c>
      <c r="S41" s="18">
        <v>0</v>
      </c>
      <c r="T41" s="18">
        <v>0</v>
      </c>
      <c r="U41" s="18">
        <v>0</v>
      </c>
      <c r="V41" s="18">
        <v>0</v>
      </c>
      <c r="W41" s="18">
        <v>0</v>
      </c>
      <c r="X41" s="18">
        <v>0</v>
      </c>
      <c r="Y41" s="18">
        <v>0</v>
      </c>
      <c r="Z41" s="120"/>
      <c r="AA41" s="18">
        <v>0</v>
      </c>
      <c r="AB41" s="18">
        <v>0</v>
      </c>
      <c r="AC41" s="18">
        <v>0</v>
      </c>
      <c r="AD41" s="18">
        <v>0</v>
      </c>
      <c r="AE41" s="18">
        <v>0</v>
      </c>
      <c r="AF41" s="18">
        <v>0</v>
      </c>
      <c r="AG41" s="18">
        <v>0</v>
      </c>
      <c r="AH41" s="18"/>
      <c r="AI41" s="18">
        <v>0</v>
      </c>
      <c r="AJ41" s="18">
        <v>0</v>
      </c>
      <c r="AK41" s="18">
        <v>0</v>
      </c>
      <c r="AL41" s="18"/>
      <c r="AM41" s="18"/>
      <c r="AN41" s="18"/>
      <c r="AO41" s="18"/>
      <c r="AP41" s="18"/>
      <c r="AQ41" s="18"/>
      <c r="AR41" s="18"/>
      <c r="AS41" s="18"/>
      <c r="AT41" s="18"/>
      <c r="AU41" s="18"/>
      <c r="AV41" s="18"/>
      <c r="AW41" s="18"/>
      <c r="AX41" s="18"/>
      <c r="AY41" s="18"/>
      <c r="AZ41" s="18"/>
      <c r="BA41" s="18"/>
      <c r="BB41" s="18"/>
      <c r="BC41" s="18"/>
    </row>
    <row r="42" spans="1:55" ht="90" x14ac:dyDescent="0.25">
      <c r="A42" s="152"/>
      <c r="B42" s="149"/>
      <c r="C42" s="92">
        <v>39</v>
      </c>
      <c r="D42" s="89" t="s">
        <v>327</v>
      </c>
      <c r="E42" s="90" t="s">
        <v>175</v>
      </c>
      <c r="F42" s="20" t="s">
        <v>60</v>
      </c>
      <c r="G42" s="20" t="s">
        <v>84</v>
      </c>
      <c r="H42" s="20" t="s">
        <v>50</v>
      </c>
      <c r="I42" s="91">
        <v>0.72</v>
      </c>
      <c r="J42" s="119">
        <v>260</v>
      </c>
      <c r="K42" s="41">
        <f t="shared" si="2"/>
        <v>55</v>
      </c>
      <c r="L42" s="42" t="str">
        <f t="shared" si="1"/>
        <v>OK</v>
      </c>
      <c r="M42" s="18">
        <v>0</v>
      </c>
      <c r="N42" s="18">
        <v>0</v>
      </c>
      <c r="O42" s="18">
        <v>0</v>
      </c>
      <c r="P42" s="18">
        <v>0</v>
      </c>
      <c r="Q42" s="18">
        <v>125</v>
      </c>
      <c r="R42" s="18">
        <v>0</v>
      </c>
      <c r="S42" s="18">
        <v>0</v>
      </c>
      <c r="T42" s="18">
        <v>0</v>
      </c>
      <c r="U42" s="18">
        <v>0</v>
      </c>
      <c r="V42" s="18">
        <v>0</v>
      </c>
      <c r="W42" s="18">
        <v>0</v>
      </c>
      <c r="X42" s="18">
        <v>0</v>
      </c>
      <c r="Y42" s="18">
        <v>0</v>
      </c>
      <c r="Z42" s="120"/>
      <c r="AA42" s="18">
        <v>0</v>
      </c>
      <c r="AB42" s="18">
        <v>0</v>
      </c>
      <c r="AC42" s="18">
        <v>0</v>
      </c>
      <c r="AD42" s="18">
        <v>0</v>
      </c>
      <c r="AE42" s="18">
        <v>0</v>
      </c>
      <c r="AF42" s="18">
        <v>80</v>
      </c>
      <c r="AG42" s="18">
        <v>0</v>
      </c>
      <c r="AH42" s="18">
        <v>0</v>
      </c>
      <c r="AI42" s="18">
        <v>0</v>
      </c>
      <c r="AJ42" s="18">
        <v>0</v>
      </c>
      <c r="AK42" s="18">
        <v>0</v>
      </c>
      <c r="AL42" s="18"/>
      <c r="AM42" s="18"/>
      <c r="AN42" s="18"/>
      <c r="AO42" s="18"/>
      <c r="AP42" s="18"/>
      <c r="AQ42" s="18"/>
      <c r="AR42" s="18"/>
      <c r="AS42" s="18"/>
      <c r="AT42" s="18"/>
      <c r="AU42" s="18"/>
      <c r="AV42" s="18"/>
      <c r="AW42" s="18"/>
      <c r="AX42" s="18"/>
      <c r="AY42" s="18"/>
      <c r="AZ42" s="18"/>
      <c r="BA42" s="18"/>
      <c r="BB42" s="18"/>
      <c r="BC42" s="18"/>
    </row>
    <row r="43" spans="1:55" ht="60" x14ac:dyDescent="0.25">
      <c r="A43" s="152"/>
      <c r="B43" s="149"/>
      <c r="C43" s="88">
        <v>40</v>
      </c>
      <c r="D43" s="89" t="s">
        <v>328</v>
      </c>
      <c r="E43" s="90" t="s">
        <v>176</v>
      </c>
      <c r="F43" s="20" t="s">
        <v>33</v>
      </c>
      <c r="G43" s="20" t="s">
        <v>89</v>
      </c>
      <c r="H43" s="20" t="s">
        <v>50</v>
      </c>
      <c r="I43" s="91">
        <v>1.63</v>
      </c>
      <c r="J43" s="119">
        <v>30</v>
      </c>
      <c r="K43" s="41">
        <f t="shared" si="2"/>
        <v>20</v>
      </c>
      <c r="L43" s="42" t="str">
        <f t="shared" si="1"/>
        <v>OK</v>
      </c>
      <c r="M43" s="18">
        <v>0</v>
      </c>
      <c r="N43" s="18">
        <v>0</v>
      </c>
      <c r="O43" s="18">
        <v>0</v>
      </c>
      <c r="P43" s="18">
        <v>0</v>
      </c>
      <c r="Q43" s="18">
        <v>10</v>
      </c>
      <c r="R43" s="18">
        <v>0</v>
      </c>
      <c r="S43" s="18">
        <v>0</v>
      </c>
      <c r="T43" s="18">
        <v>0</v>
      </c>
      <c r="U43" s="18">
        <v>0</v>
      </c>
      <c r="V43" s="18">
        <v>0</v>
      </c>
      <c r="W43" s="18">
        <v>0</v>
      </c>
      <c r="X43" s="18">
        <v>0</v>
      </c>
      <c r="Y43" s="18">
        <v>0</v>
      </c>
      <c r="Z43" s="120"/>
      <c r="AA43" s="18">
        <v>0</v>
      </c>
      <c r="AB43" s="18">
        <v>0</v>
      </c>
      <c r="AC43" s="18">
        <v>0</v>
      </c>
      <c r="AD43" s="18">
        <v>0</v>
      </c>
      <c r="AE43" s="18">
        <v>0</v>
      </c>
      <c r="AF43" s="18">
        <v>0</v>
      </c>
      <c r="AG43" s="18">
        <v>0</v>
      </c>
      <c r="AH43" s="18">
        <v>0</v>
      </c>
      <c r="AI43" s="18">
        <v>0</v>
      </c>
      <c r="AJ43" s="18">
        <v>0</v>
      </c>
      <c r="AK43" s="18">
        <v>0</v>
      </c>
      <c r="AL43" s="18"/>
      <c r="AM43" s="18"/>
      <c r="AN43" s="18"/>
      <c r="AO43" s="18"/>
      <c r="AP43" s="18"/>
      <c r="AQ43" s="18"/>
      <c r="AR43" s="18"/>
      <c r="AS43" s="18"/>
      <c r="AT43" s="18"/>
      <c r="AU43" s="18"/>
      <c r="AV43" s="18"/>
      <c r="AW43" s="18"/>
      <c r="AX43" s="18"/>
      <c r="AY43" s="18"/>
      <c r="AZ43" s="18"/>
      <c r="BA43" s="18"/>
      <c r="BB43" s="18"/>
      <c r="BC43" s="18"/>
    </row>
    <row r="44" spans="1:55" ht="60" x14ac:dyDescent="0.25">
      <c r="A44" s="152"/>
      <c r="B44" s="149"/>
      <c r="C44" s="88">
        <v>41</v>
      </c>
      <c r="D44" s="89" t="s">
        <v>329</v>
      </c>
      <c r="E44" s="90" t="s">
        <v>177</v>
      </c>
      <c r="F44" s="20" t="s">
        <v>31</v>
      </c>
      <c r="G44" s="20" t="s">
        <v>90</v>
      </c>
      <c r="H44" s="20" t="s">
        <v>51</v>
      </c>
      <c r="I44" s="91">
        <v>3.57</v>
      </c>
      <c r="J44" s="119"/>
      <c r="K44" s="41">
        <f t="shared" si="2"/>
        <v>0</v>
      </c>
      <c r="L44" s="42" t="str">
        <f t="shared" si="1"/>
        <v>OK</v>
      </c>
      <c r="M44" s="18">
        <v>0</v>
      </c>
      <c r="N44" s="18">
        <v>0</v>
      </c>
      <c r="O44" s="18">
        <v>0</v>
      </c>
      <c r="P44" s="18">
        <v>0</v>
      </c>
      <c r="Q44" s="18">
        <v>0</v>
      </c>
      <c r="R44" s="18">
        <v>0</v>
      </c>
      <c r="S44" s="18">
        <v>0</v>
      </c>
      <c r="T44" s="18">
        <v>0</v>
      </c>
      <c r="U44" s="18">
        <v>0</v>
      </c>
      <c r="V44" s="18">
        <v>0</v>
      </c>
      <c r="W44" s="18">
        <v>0</v>
      </c>
      <c r="X44" s="18">
        <v>0</v>
      </c>
      <c r="Y44" s="18">
        <v>0</v>
      </c>
      <c r="Z44" s="120"/>
      <c r="AA44" s="18">
        <v>0</v>
      </c>
      <c r="AB44" s="18">
        <v>0</v>
      </c>
      <c r="AC44" s="18">
        <v>0</v>
      </c>
      <c r="AD44" s="18">
        <v>0</v>
      </c>
      <c r="AE44" s="18">
        <v>0</v>
      </c>
      <c r="AF44" s="18">
        <v>0</v>
      </c>
      <c r="AG44" s="18">
        <v>0</v>
      </c>
      <c r="AH44" s="18"/>
      <c r="AI44" s="18">
        <v>0</v>
      </c>
      <c r="AJ44" s="18">
        <v>0</v>
      </c>
      <c r="AK44" s="18">
        <v>0</v>
      </c>
      <c r="AL44" s="18"/>
      <c r="AM44" s="18"/>
      <c r="AN44" s="18"/>
      <c r="AO44" s="18"/>
      <c r="AP44" s="18"/>
      <c r="AQ44" s="18"/>
      <c r="AR44" s="18"/>
      <c r="AS44" s="18"/>
      <c r="AT44" s="18"/>
      <c r="AU44" s="18"/>
      <c r="AV44" s="18"/>
      <c r="AW44" s="18"/>
      <c r="AX44" s="18"/>
      <c r="AY44" s="18"/>
      <c r="AZ44" s="18"/>
      <c r="BA44" s="18"/>
      <c r="BB44" s="18"/>
      <c r="BC44" s="18"/>
    </row>
    <row r="45" spans="1:55" ht="30" x14ac:dyDescent="0.25">
      <c r="A45" s="152"/>
      <c r="B45" s="149"/>
      <c r="C45" s="88">
        <v>42</v>
      </c>
      <c r="D45" s="89" t="s">
        <v>330</v>
      </c>
      <c r="E45" s="90" t="s">
        <v>178</v>
      </c>
      <c r="F45" s="20" t="s">
        <v>31</v>
      </c>
      <c r="G45" s="20" t="s">
        <v>91</v>
      </c>
      <c r="H45" s="20" t="s">
        <v>51</v>
      </c>
      <c r="I45" s="91">
        <v>2.88</v>
      </c>
      <c r="J45" s="119"/>
      <c r="K45" s="41">
        <f t="shared" si="2"/>
        <v>0</v>
      </c>
      <c r="L45" s="42" t="str">
        <f t="shared" si="1"/>
        <v>OK</v>
      </c>
      <c r="M45" s="18">
        <v>0</v>
      </c>
      <c r="N45" s="18">
        <v>0</v>
      </c>
      <c r="O45" s="18">
        <v>0</v>
      </c>
      <c r="P45" s="18">
        <v>0</v>
      </c>
      <c r="Q45" s="18">
        <v>0</v>
      </c>
      <c r="R45" s="18">
        <v>0</v>
      </c>
      <c r="S45" s="18">
        <v>0</v>
      </c>
      <c r="T45" s="18">
        <v>0</v>
      </c>
      <c r="U45" s="18">
        <v>0</v>
      </c>
      <c r="V45" s="18">
        <v>0</v>
      </c>
      <c r="W45" s="18">
        <v>0</v>
      </c>
      <c r="X45" s="18">
        <v>0</v>
      </c>
      <c r="Y45" s="18">
        <v>0</v>
      </c>
      <c r="Z45" s="120"/>
      <c r="AA45" s="18">
        <v>0</v>
      </c>
      <c r="AB45" s="18">
        <v>0</v>
      </c>
      <c r="AC45" s="18">
        <v>0</v>
      </c>
      <c r="AD45" s="18">
        <v>0</v>
      </c>
      <c r="AE45" s="18">
        <v>0</v>
      </c>
      <c r="AF45" s="18">
        <v>0</v>
      </c>
      <c r="AG45" s="18">
        <v>0</v>
      </c>
      <c r="AH45" s="18"/>
      <c r="AI45" s="18">
        <v>0</v>
      </c>
      <c r="AJ45" s="18">
        <v>0</v>
      </c>
      <c r="AK45" s="18">
        <v>0</v>
      </c>
      <c r="AL45" s="18"/>
      <c r="AM45" s="18"/>
      <c r="AN45" s="18"/>
      <c r="AO45" s="18"/>
      <c r="AP45" s="18"/>
      <c r="AQ45" s="18"/>
      <c r="AR45" s="18"/>
      <c r="AS45" s="18"/>
      <c r="AT45" s="18"/>
      <c r="AU45" s="18"/>
      <c r="AV45" s="18"/>
      <c r="AW45" s="18"/>
      <c r="AX45" s="18"/>
      <c r="AY45" s="18"/>
      <c r="AZ45" s="18"/>
      <c r="BA45" s="18"/>
      <c r="BB45" s="18"/>
      <c r="BC45" s="18"/>
    </row>
    <row r="46" spans="1:55" ht="30" x14ac:dyDescent="0.25">
      <c r="A46" s="152"/>
      <c r="B46" s="150"/>
      <c r="C46" s="92">
        <v>43</v>
      </c>
      <c r="D46" s="89" t="s">
        <v>331</v>
      </c>
      <c r="E46" s="90" t="s">
        <v>179</v>
      </c>
      <c r="F46" s="20" t="s">
        <v>60</v>
      </c>
      <c r="G46" s="20" t="s">
        <v>85</v>
      </c>
      <c r="H46" s="20" t="s">
        <v>50</v>
      </c>
      <c r="I46" s="91">
        <v>8.8000000000000007</v>
      </c>
      <c r="J46" s="119"/>
      <c r="K46" s="41">
        <f t="shared" si="2"/>
        <v>0</v>
      </c>
      <c r="L46" s="42" t="str">
        <f t="shared" si="1"/>
        <v>OK</v>
      </c>
      <c r="M46" s="18">
        <v>0</v>
      </c>
      <c r="N46" s="18">
        <v>0</v>
      </c>
      <c r="O46" s="18">
        <v>0</v>
      </c>
      <c r="P46" s="18">
        <v>0</v>
      </c>
      <c r="Q46" s="18">
        <v>0</v>
      </c>
      <c r="R46" s="18">
        <v>0</v>
      </c>
      <c r="S46" s="18">
        <v>0</v>
      </c>
      <c r="T46" s="18">
        <v>0</v>
      </c>
      <c r="U46" s="18">
        <v>0</v>
      </c>
      <c r="V46" s="18">
        <v>0</v>
      </c>
      <c r="W46" s="18">
        <v>0</v>
      </c>
      <c r="X46" s="18">
        <v>0</v>
      </c>
      <c r="Y46" s="18">
        <v>0</v>
      </c>
      <c r="Z46" s="120"/>
      <c r="AA46" s="18">
        <v>0</v>
      </c>
      <c r="AB46" s="18">
        <v>0</v>
      </c>
      <c r="AC46" s="18">
        <v>0</v>
      </c>
      <c r="AD46" s="18">
        <v>0</v>
      </c>
      <c r="AE46" s="18">
        <v>0</v>
      </c>
      <c r="AF46" s="18">
        <v>0</v>
      </c>
      <c r="AG46" s="18">
        <v>0</v>
      </c>
      <c r="AH46" s="18"/>
      <c r="AI46" s="18">
        <v>0</v>
      </c>
      <c r="AJ46" s="18">
        <v>0</v>
      </c>
      <c r="AK46" s="18">
        <v>0</v>
      </c>
      <c r="AL46" s="18"/>
      <c r="AM46" s="18"/>
      <c r="AN46" s="18"/>
      <c r="AO46" s="18"/>
      <c r="AP46" s="18"/>
      <c r="AQ46" s="18"/>
      <c r="AR46" s="18"/>
      <c r="AS46" s="18"/>
      <c r="AT46" s="18"/>
      <c r="AU46" s="18"/>
      <c r="AV46" s="18"/>
      <c r="AW46" s="18"/>
      <c r="AX46" s="18"/>
      <c r="AY46" s="18"/>
      <c r="AZ46" s="18"/>
      <c r="BA46" s="18"/>
      <c r="BB46" s="18"/>
      <c r="BC46" s="18"/>
    </row>
    <row r="47" spans="1:55" ht="45" x14ac:dyDescent="0.25">
      <c r="A47" s="153" t="s">
        <v>280</v>
      </c>
      <c r="B47" s="154">
        <v>16</v>
      </c>
      <c r="C47" s="87">
        <v>44</v>
      </c>
      <c r="D47" s="83" t="s">
        <v>332</v>
      </c>
      <c r="E47" s="84" t="s">
        <v>180</v>
      </c>
      <c r="F47" s="97" t="s">
        <v>60</v>
      </c>
      <c r="G47" s="97" t="s">
        <v>92</v>
      </c>
      <c r="H47" s="97" t="s">
        <v>50</v>
      </c>
      <c r="I47" s="86">
        <v>21.85</v>
      </c>
      <c r="J47" s="119"/>
      <c r="K47" s="41">
        <f t="shared" si="2"/>
        <v>0</v>
      </c>
      <c r="L47" s="42" t="str">
        <f t="shared" si="1"/>
        <v>OK</v>
      </c>
      <c r="M47" s="18">
        <v>0</v>
      </c>
      <c r="N47" s="18">
        <v>0</v>
      </c>
      <c r="O47" s="18">
        <v>0</v>
      </c>
      <c r="P47" s="18">
        <v>0</v>
      </c>
      <c r="Q47" s="18">
        <v>0</v>
      </c>
      <c r="R47" s="18">
        <v>0</v>
      </c>
      <c r="S47" s="18">
        <v>0</v>
      </c>
      <c r="T47" s="18">
        <v>0</v>
      </c>
      <c r="U47" s="18">
        <v>0</v>
      </c>
      <c r="V47" s="18">
        <v>0</v>
      </c>
      <c r="W47" s="18">
        <v>0</v>
      </c>
      <c r="X47" s="18">
        <v>0</v>
      </c>
      <c r="Y47" s="18">
        <v>0</v>
      </c>
      <c r="Z47" s="120"/>
      <c r="AA47" s="18">
        <v>0</v>
      </c>
      <c r="AB47" s="18">
        <v>0</v>
      </c>
      <c r="AC47" s="18">
        <v>0</v>
      </c>
      <c r="AD47" s="18">
        <v>0</v>
      </c>
      <c r="AE47" s="18">
        <v>0</v>
      </c>
      <c r="AF47" s="18">
        <v>0</v>
      </c>
      <c r="AG47" s="18">
        <v>0</v>
      </c>
      <c r="AH47" s="18"/>
      <c r="AI47" s="18">
        <v>0</v>
      </c>
      <c r="AJ47" s="18">
        <v>0</v>
      </c>
      <c r="AK47" s="18">
        <v>0</v>
      </c>
      <c r="AL47" s="18"/>
      <c r="AM47" s="18"/>
      <c r="AN47" s="18"/>
      <c r="AO47" s="18"/>
      <c r="AP47" s="18"/>
      <c r="AQ47" s="18"/>
      <c r="AR47" s="18"/>
      <c r="AS47" s="18"/>
      <c r="AT47" s="18"/>
      <c r="AU47" s="18"/>
      <c r="AV47" s="18"/>
      <c r="AW47" s="18"/>
      <c r="AX47" s="18"/>
      <c r="AY47" s="18"/>
      <c r="AZ47" s="18"/>
      <c r="BA47" s="18"/>
      <c r="BB47" s="18"/>
      <c r="BC47" s="18"/>
    </row>
    <row r="48" spans="1:55" ht="60" x14ac:dyDescent="0.25">
      <c r="A48" s="153"/>
      <c r="B48" s="155"/>
      <c r="C48" s="87">
        <v>45</v>
      </c>
      <c r="D48" s="83" t="s">
        <v>333</v>
      </c>
      <c r="E48" s="84" t="s">
        <v>181</v>
      </c>
      <c r="F48" s="85" t="s">
        <v>30</v>
      </c>
      <c r="G48" s="97" t="s">
        <v>92</v>
      </c>
      <c r="H48" s="85" t="s">
        <v>50</v>
      </c>
      <c r="I48" s="86">
        <v>1.76</v>
      </c>
      <c r="J48" s="119"/>
      <c r="K48" s="41">
        <f t="shared" si="2"/>
        <v>0</v>
      </c>
      <c r="L48" s="42" t="str">
        <f t="shared" si="1"/>
        <v>OK</v>
      </c>
      <c r="M48" s="18">
        <v>0</v>
      </c>
      <c r="N48" s="18">
        <v>0</v>
      </c>
      <c r="O48" s="18">
        <v>0</v>
      </c>
      <c r="P48" s="18">
        <v>0</v>
      </c>
      <c r="Q48" s="18">
        <v>0</v>
      </c>
      <c r="R48" s="18">
        <v>0</v>
      </c>
      <c r="S48" s="18">
        <v>0</v>
      </c>
      <c r="T48" s="18">
        <v>0</v>
      </c>
      <c r="U48" s="18">
        <v>0</v>
      </c>
      <c r="V48" s="18">
        <v>0</v>
      </c>
      <c r="W48" s="18">
        <v>0</v>
      </c>
      <c r="X48" s="18">
        <v>0</v>
      </c>
      <c r="Y48" s="18">
        <v>0</v>
      </c>
      <c r="Z48" s="120"/>
      <c r="AA48" s="18">
        <v>0</v>
      </c>
      <c r="AB48" s="18">
        <v>0</v>
      </c>
      <c r="AC48" s="18">
        <v>0</v>
      </c>
      <c r="AD48" s="18">
        <v>0</v>
      </c>
      <c r="AE48" s="18">
        <v>0</v>
      </c>
      <c r="AF48" s="18">
        <v>0</v>
      </c>
      <c r="AG48" s="18">
        <v>0</v>
      </c>
      <c r="AH48" s="18"/>
      <c r="AI48" s="18">
        <v>0</v>
      </c>
      <c r="AJ48" s="18">
        <v>0</v>
      </c>
      <c r="AK48" s="18">
        <v>0</v>
      </c>
      <c r="AL48" s="18"/>
      <c r="AM48" s="18"/>
      <c r="AN48" s="18"/>
      <c r="AO48" s="18"/>
      <c r="AP48" s="18"/>
      <c r="AQ48" s="18"/>
      <c r="AR48" s="18"/>
      <c r="AS48" s="18"/>
      <c r="AT48" s="18"/>
      <c r="AU48" s="18"/>
      <c r="AV48" s="18"/>
      <c r="AW48" s="18"/>
      <c r="AX48" s="18"/>
      <c r="AY48" s="18"/>
      <c r="AZ48" s="18"/>
      <c r="BA48" s="18"/>
      <c r="BB48" s="18"/>
      <c r="BC48" s="18"/>
    </row>
    <row r="49" spans="1:55" ht="120" x14ac:dyDescent="0.25">
      <c r="A49" s="153"/>
      <c r="B49" s="155"/>
      <c r="C49" s="87">
        <v>46</v>
      </c>
      <c r="D49" s="83" t="s">
        <v>334</v>
      </c>
      <c r="E49" s="84" t="s">
        <v>182</v>
      </c>
      <c r="F49" s="85" t="s">
        <v>30</v>
      </c>
      <c r="G49" s="97" t="s">
        <v>92</v>
      </c>
      <c r="H49" s="85" t="s">
        <v>51</v>
      </c>
      <c r="I49" s="86">
        <v>2.54</v>
      </c>
      <c r="J49" s="119">
        <v>50</v>
      </c>
      <c r="K49" s="41">
        <f t="shared" si="2"/>
        <v>50</v>
      </c>
      <c r="L49" s="42" t="str">
        <f t="shared" si="1"/>
        <v>OK</v>
      </c>
      <c r="M49" s="18">
        <v>0</v>
      </c>
      <c r="N49" s="18">
        <v>0</v>
      </c>
      <c r="O49" s="18">
        <v>0</v>
      </c>
      <c r="P49" s="18">
        <v>0</v>
      </c>
      <c r="Q49" s="18">
        <v>0</v>
      </c>
      <c r="R49" s="18">
        <v>0</v>
      </c>
      <c r="S49" s="18">
        <v>0</v>
      </c>
      <c r="T49" s="18">
        <v>0</v>
      </c>
      <c r="U49" s="18">
        <v>0</v>
      </c>
      <c r="V49" s="18">
        <v>0</v>
      </c>
      <c r="W49" s="18">
        <v>0</v>
      </c>
      <c r="X49" s="18">
        <v>0</v>
      </c>
      <c r="Y49" s="18">
        <v>0</v>
      </c>
      <c r="Z49" s="120"/>
      <c r="AA49" s="18">
        <v>0</v>
      </c>
      <c r="AB49" s="18">
        <v>0</v>
      </c>
      <c r="AC49" s="18">
        <v>0</v>
      </c>
      <c r="AD49" s="18">
        <v>0</v>
      </c>
      <c r="AE49" s="18">
        <v>0</v>
      </c>
      <c r="AF49" s="18">
        <v>0</v>
      </c>
      <c r="AG49" s="18">
        <v>0</v>
      </c>
      <c r="AH49" s="18">
        <v>0</v>
      </c>
      <c r="AI49" s="18">
        <v>0</v>
      </c>
      <c r="AJ49" s="18">
        <v>0</v>
      </c>
      <c r="AK49" s="18">
        <v>0</v>
      </c>
      <c r="AL49" s="18"/>
      <c r="AM49" s="18"/>
      <c r="AN49" s="18"/>
      <c r="AO49" s="18"/>
      <c r="AP49" s="18"/>
      <c r="AQ49" s="18"/>
      <c r="AR49" s="18"/>
      <c r="AS49" s="18"/>
      <c r="AT49" s="18"/>
      <c r="AU49" s="18"/>
      <c r="AV49" s="18"/>
      <c r="AW49" s="18"/>
      <c r="AX49" s="18"/>
      <c r="AY49" s="18"/>
      <c r="AZ49" s="18"/>
      <c r="BA49" s="18"/>
      <c r="BB49" s="18"/>
      <c r="BC49" s="18"/>
    </row>
    <row r="50" spans="1:55" ht="30" x14ac:dyDescent="0.25">
      <c r="A50" s="153"/>
      <c r="B50" s="155"/>
      <c r="C50" s="87">
        <v>47</v>
      </c>
      <c r="D50" s="98" t="s">
        <v>335</v>
      </c>
      <c r="E50" s="84" t="s">
        <v>183</v>
      </c>
      <c r="F50" s="85" t="s">
        <v>58</v>
      </c>
      <c r="G50" s="97" t="s">
        <v>93</v>
      </c>
      <c r="H50" s="85" t="s">
        <v>50</v>
      </c>
      <c r="I50" s="86">
        <v>3.4</v>
      </c>
      <c r="J50" s="119">
        <v>10</v>
      </c>
      <c r="K50" s="41">
        <f t="shared" si="2"/>
        <v>10</v>
      </c>
      <c r="L50" s="42" t="str">
        <f t="shared" si="1"/>
        <v>OK</v>
      </c>
      <c r="M50" s="18">
        <v>0</v>
      </c>
      <c r="N50" s="18">
        <v>0</v>
      </c>
      <c r="O50" s="18">
        <v>0</v>
      </c>
      <c r="P50" s="18">
        <v>0</v>
      </c>
      <c r="Q50" s="18">
        <v>0</v>
      </c>
      <c r="R50" s="18">
        <v>0</v>
      </c>
      <c r="S50" s="18">
        <v>0</v>
      </c>
      <c r="T50" s="18">
        <v>0</v>
      </c>
      <c r="U50" s="18">
        <v>0</v>
      </c>
      <c r="V50" s="18">
        <v>0</v>
      </c>
      <c r="W50" s="18">
        <v>0</v>
      </c>
      <c r="X50" s="18">
        <v>0</v>
      </c>
      <c r="Y50" s="18">
        <v>0</v>
      </c>
      <c r="Z50" s="120"/>
      <c r="AA50" s="18">
        <v>0</v>
      </c>
      <c r="AB50" s="18">
        <v>0</v>
      </c>
      <c r="AC50" s="18">
        <v>0</v>
      </c>
      <c r="AD50" s="18">
        <v>0</v>
      </c>
      <c r="AE50" s="18">
        <v>0</v>
      </c>
      <c r="AF50" s="18">
        <v>0</v>
      </c>
      <c r="AG50" s="18">
        <v>0</v>
      </c>
      <c r="AH50" s="18">
        <v>0</v>
      </c>
      <c r="AI50" s="18">
        <v>0</v>
      </c>
      <c r="AJ50" s="18">
        <v>0</v>
      </c>
      <c r="AK50" s="18">
        <v>0</v>
      </c>
      <c r="AL50" s="18"/>
      <c r="AM50" s="18"/>
      <c r="AN50" s="18"/>
      <c r="AO50" s="18"/>
      <c r="AP50" s="18"/>
      <c r="AQ50" s="18"/>
      <c r="AR50" s="18"/>
      <c r="AS50" s="18"/>
      <c r="AT50" s="18"/>
      <c r="AU50" s="18"/>
      <c r="AV50" s="18"/>
      <c r="AW50" s="18"/>
      <c r="AX50" s="18"/>
      <c r="AY50" s="18"/>
      <c r="AZ50" s="18"/>
      <c r="BA50" s="18"/>
      <c r="BB50" s="18"/>
      <c r="BC50" s="18"/>
    </row>
    <row r="51" spans="1:55" ht="135" x14ac:dyDescent="0.25">
      <c r="A51" s="153"/>
      <c r="B51" s="155"/>
      <c r="C51" s="82">
        <v>48</v>
      </c>
      <c r="D51" s="83" t="s">
        <v>336</v>
      </c>
      <c r="E51" s="84" t="s">
        <v>184</v>
      </c>
      <c r="F51" s="97" t="s">
        <v>30</v>
      </c>
      <c r="G51" s="97" t="s">
        <v>92</v>
      </c>
      <c r="H51" s="97" t="s">
        <v>50</v>
      </c>
      <c r="I51" s="86">
        <v>4.4400000000000004</v>
      </c>
      <c r="J51" s="119">
        <v>150</v>
      </c>
      <c r="K51" s="41">
        <f t="shared" si="2"/>
        <v>150</v>
      </c>
      <c r="L51" s="42" t="str">
        <f t="shared" si="1"/>
        <v>OK</v>
      </c>
      <c r="M51" s="18">
        <v>0</v>
      </c>
      <c r="N51" s="18">
        <v>0</v>
      </c>
      <c r="O51" s="18">
        <v>0</v>
      </c>
      <c r="P51" s="18">
        <v>0</v>
      </c>
      <c r="Q51" s="18">
        <v>0</v>
      </c>
      <c r="R51" s="18">
        <v>0</v>
      </c>
      <c r="S51" s="18">
        <v>0</v>
      </c>
      <c r="T51" s="18">
        <v>0</v>
      </c>
      <c r="U51" s="18">
        <v>0</v>
      </c>
      <c r="V51" s="18">
        <v>0</v>
      </c>
      <c r="W51" s="18">
        <v>0</v>
      </c>
      <c r="X51" s="18">
        <v>0</v>
      </c>
      <c r="Y51" s="18">
        <v>0</v>
      </c>
      <c r="Z51" s="120"/>
      <c r="AA51" s="18">
        <v>0</v>
      </c>
      <c r="AB51" s="18">
        <v>0</v>
      </c>
      <c r="AC51" s="18">
        <v>0</v>
      </c>
      <c r="AD51" s="18">
        <v>0</v>
      </c>
      <c r="AE51" s="18">
        <v>0</v>
      </c>
      <c r="AF51" s="18">
        <v>0</v>
      </c>
      <c r="AG51" s="18">
        <v>0</v>
      </c>
      <c r="AH51" s="18">
        <v>0</v>
      </c>
      <c r="AI51" s="18">
        <v>0</v>
      </c>
      <c r="AJ51" s="18">
        <v>0</v>
      </c>
      <c r="AK51" s="18">
        <v>0</v>
      </c>
      <c r="AL51" s="18"/>
      <c r="AM51" s="18"/>
      <c r="AN51" s="18"/>
      <c r="AO51" s="18"/>
      <c r="AP51" s="18"/>
      <c r="AQ51" s="18"/>
      <c r="AR51" s="18"/>
      <c r="AS51" s="18"/>
      <c r="AT51" s="18"/>
      <c r="AU51" s="18"/>
      <c r="AV51" s="18"/>
      <c r="AW51" s="18"/>
      <c r="AX51" s="18"/>
      <c r="AY51" s="18"/>
      <c r="AZ51" s="18"/>
      <c r="BA51" s="18"/>
      <c r="BB51" s="18"/>
      <c r="BC51" s="18"/>
    </row>
    <row r="52" spans="1:55" ht="60" x14ac:dyDescent="0.25">
      <c r="A52" s="153"/>
      <c r="B52" s="156"/>
      <c r="C52" s="87">
        <v>49</v>
      </c>
      <c r="D52" s="98" t="s">
        <v>337</v>
      </c>
      <c r="E52" s="84" t="s">
        <v>185</v>
      </c>
      <c r="F52" s="97" t="s">
        <v>30</v>
      </c>
      <c r="G52" s="97" t="s">
        <v>92</v>
      </c>
      <c r="H52" s="97" t="s">
        <v>50</v>
      </c>
      <c r="I52" s="86">
        <v>6.7</v>
      </c>
      <c r="J52" s="119">
        <v>200</v>
      </c>
      <c r="K52" s="41">
        <f t="shared" si="2"/>
        <v>200</v>
      </c>
      <c r="L52" s="42" t="str">
        <f t="shared" si="1"/>
        <v>OK</v>
      </c>
      <c r="M52" s="18">
        <v>0</v>
      </c>
      <c r="N52" s="18">
        <v>0</v>
      </c>
      <c r="O52" s="18">
        <v>0</v>
      </c>
      <c r="P52" s="18">
        <v>0</v>
      </c>
      <c r="Q52" s="18">
        <v>0</v>
      </c>
      <c r="R52" s="18">
        <v>0</v>
      </c>
      <c r="S52" s="18">
        <v>0</v>
      </c>
      <c r="T52" s="18">
        <v>0</v>
      </c>
      <c r="U52" s="18">
        <v>0</v>
      </c>
      <c r="V52" s="18">
        <v>0</v>
      </c>
      <c r="W52" s="18">
        <v>0</v>
      </c>
      <c r="X52" s="18">
        <v>0</v>
      </c>
      <c r="Y52" s="18">
        <v>0</v>
      </c>
      <c r="Z52" s="120"/>
      <c r="AA52" s="18">
        <v>0</v>
      </c>
      <c r="AB52" s="18">
        <v>0</v>
      </c>
      <c r="AC52" s="18">
        <v>0</v>
      </c>
      <c r="AD52" s="18">
        <v>0</v>
      </c>
      <c r="AE52" s="18">
        <v>0</v>
      </c>
      <c r="AF52" s="18">
        <v>0</v>
      </c>
      <c r="AG52" s="18">
        <v>0</v>
      </c>
      <c r="AH52" s="18">
        <v>0</v>
      </c>
      <c r="AI52" s="18">
        <v>0</v>
      </c>
      <c r="AJ52" s="18">
        <v>0</v>
      </c>
      <c r="AK52" s="18">
        <v>0</v>
      </c>
      <c r="AL52" s="18"/>
      <c r="AM52" s="18"/>
      <c r="AN52" s="18"/>
      <c r="AO52" s="18"/>
      <c r="AP52" s="18"/>
      <c r="AQ52" s="18"/>
      <c r="AR52" s="18"/>
      <c r="AS52" s="18"/>
      <c r="AT52" s="18"/>
      <c r="AU52" s="18"/>
      <c r="AV52" s="18"/>
      <c r="AW52" s="18"/>
      <c r="AX52" s="18"/>
      <c r="AY52" s="18"/>
      <c r="AZ52" s="18"/>
      <c r="BA52" s="18"/>
      <c r="BB52" s="18"/>
      <c r="BC52" s="18"/>
    </row>
    <row r="53" spans="1:55" ht="105" x14ac:dyDescent="0.25">
      <c r="A53" s="152" t="s">
        <v>281</v>
      </c>
      <c r="B53" s="148">
        <v>17</v>
      </c>
      <c r="C53" s="92">
        <v>50</v>
      </c>
      <c r="D53" s="89" t="s">
        <v>338</v>
      </c>
      <c r="E53" s="90" t="s">
        <v>186</v>
      </c>
      <c r="F53" s="20" t="s">
        <v>30</v>
      </c>
      <c r="G53" s="20" t="s">
        <v>94</v>
      </c>
      <c r="H53" s="20" t="s">
        <v>51</v>
      </c>
      <c r="I53" s="91">
        <v>38.47</v>
      </c>
      <c r="J53" s="119">
        <v>15</v>
      </c>
      <c r="K53" s="41">
        <f t="shared" si="2"/>
        <v>10</v>
      </c>
      <c r="L53" s="42" t="str">
        <f t="shared" si="1"/>
        <v>OK</v>
      </c>
      <c r="M53" s="18">
        <v>0</v>
      </c>
      <c r="N53" s="18">
        <v>0</v>
      </c>
      <c r="O53" s="18">
        <v>0</v>
      </c>
      <c r="P53" s="18">
        <v>0</v>
      </c>
      <c r="Q53" s="18">
        <v>0</v>
      </c>
      <c r="R53" s="18">
        <v>0</v>
      </c>
      <c r="S53" s="18">
        <v>0</v>
      </c>
      <c r="T53" s="18">
        <v>0</v>
      </c>
      <c r="U53" s="18">
        <v>0</v>
      </c>
      <c r="V53" s="18">
        <v>0</v>
      </c>
      <c r="W53" s="18">
        <v>0</v>
      </c>
      <c r="X53" s="18">
        <v>5</v>
      </c>
      <c r="Y53" s="18">
        <v>0</v>
      </c>
      <c r="Z53" s="120"/>
      <c r="AA53" s="18">
        <v>0</v>
      </c>
      <c r="AB53" s="18">
        <v>0</v>
      </c>
      <c r="AC53" s="18">
        <v>0</v>
      </c>
      <c r="AD53" s="18">
        <v>0</v>
      </c>
      <c r="AE53" s="18">
        <v>0</v>
      </c>
      <c r="AF53" s="18">
        <v>0</v>
      </c>
      <c r="AG53" s="18">
        <v>0</v>
      </c>
      <c r="AH53" s="18">
        <v>0</v>
      </c>
      <c r="AI53" s="18">
        <v>0</v>
      </c>
      <c r="AJ53" s="18">
        <v>0</v>
      </c>
      <c r="AK53" s="18">
        <v>0</v>
      </c>
      <c r="AL53" s="18"/>
      <c r="AM53" s="18"/>
      <c r="AN53" s="18"/>
      <c r="AO53" s="18"/>
      <c r="AP53" s="18"/>
      <c r="AQ53" s="18"/>
      <c r="AR53" s="18"/>
      <c r="AS53" s="18"/>
      <c r="AT53" s="18"/>
      <c r="AU53" s="18"/>
      <c r="AV53" s="18"/>
      <c r="AW53" s="18"/>
      <c r="AX53" s="18"/>
      <c r="AY53" s="18"/>
      <c r="AZ53" s="18"/>
      <c r="BA53" s="18"/>
      <c r="BB53" s="18"/>
      <c r="BC53" s="18"/>
    </row>
    <row r="54" spans="1:55" ht="105" x14ac:dyDescent="0.25">
      <c r="A54" s="152"/>
      <c r="B54" s="149"/>
      <c r="C54" s="92">
        <v>51</v>
      </c>
      <c r="D54" s="89" t="s">
        <v>339</v>
      </c>
      <c r="E54" s="90" t="s">
        <v>187</v>
      </c>
      <c r="F54" s="20" t="s">
        <v>30</v>
      </c>
      <c r="G54" s="20" t="s">
        <v>94</v>
      </c>
      <c r="H54" s="20" t="s">
        <v>51</v>
      </c>
      <c r="I54" s="91">
        <v>50.8</v>
      </c>
      <c r="J54" s="119">
        <v>10</v>
      </c>
      <c r="K54" s="41">
        <f t="shared" si="2"/>
        <v>5</v>
      </c>
      <c r="L54" s="42" t="str">
        <f t="shared" si="1"/>
        <v>OK</v>
      </c>
      <c r="M54" s="18">
        <v>0</v>
      </c>
      <c r="N54" s="18">
        <v>0</v>
      </c>
      <c r="O54" s="18">
        <v>0</v>
      </c>
      <c r="P54" s="18">
        <v>0</v>
      </c>
      <c r="Q54" s="18">
        <v>0</v>
      </c>
      <c r="R54" s="18">
        <v>0</v>
      </c>
      <c r="S54" s="18">
        <v>0</v>
      </c>
      <c r="T54" s="18">
        <v>0</v>
      </c>
      <c r="U54" s="18">
        <v>0</v>
      </c>
      <c r="V54" s="18">
        <v>0</v>
      </c>
      <c r="W54" s="18">
        <v>0</v>
      </c>
      <c r="X54" s="18">
        <v>5</v>
      </c>
      <c r="Y54" s="18">
        <v>0</v>
      </c>
      <c r="Z54" s="120"/>
      <c r="AA54" s="18">
        <v>0</v>
      </c>
      <c r="AB54" s="18">
        <v>0</v>
      </c>
      <c r="AC54" s="18">
        <v>0</v>
      </c>
      <c r="AD54" s="18">
        <v>0</v>
      </c>
      <c r="AE54" s="18">
        <v>0</v>
      </c>
      <c r="AF54" s="18">
        <v>0</v>
      </c>
      <c r="AG54" s="18">
        <v>0</v>
      </c>
      <c r="AH54" s="18">
        <v>0</v>
      </c>
      <c r="AI54" s="18">
        <v>0</v>
      </c>
      <c r="AJ54" s="18">
        <v>0</v>
      </c>
      <c r="AK54" s="18">
        <v>0</v>
      </c>
      <c r="AL54" s="18"/>
      <c r="AM54" s="18"/>
      <c r="AN54" s="18"/>
      <c r="AO54" s="18"/>
      <c r="AP54" s="18"/>
      <c r="AQ54" s="18"/>
      <c r="AR54" s="18"/>
      <c r="AS54" s="18"/>
      <c r="AT54" s="18"/>
      <c r="AU54" s="18"/>
      <c r="AV54" s="18"/>
      <c r="AW54" s="18"/>
      <c r="AX54" s="18"/>
      <c r="AY54" s="18"/>
      <c r="AZ54" s="18"/>
      <c r="BA54" s="18"/>
      <c r="BB54" s="18"/>
      <c r="BC54" s="18"/>
    </row>
    <row r="55" spans="1:55" ht="60" x14ac:dyDescent="0.25">
      <c r="A55" s="152"/>
      <c r="B55" s="150"/>
      <c r="C55" s="88">
        <v>52</v>
      </c>
      <c r="D55" s="89" t="s">
        <v>340</v>
      </c>
      <c r="E55" s="90" t="s">
        <v>188</v>
      </c>
      <c r="F55" s="20" t="s">
        <v>30</v>
      </c>
      <c r="G55" s="20" t="s">
        <v>94</v>
      </c>
      <c r="H55" s="20" t="s">
        <v>51</v>
      </c>
      <c r="I55" s="91">
        <v>94.06</v>
      </c>
      <c r="J55" s="119">
        <v>2</v>
      </c>
      <c r="K55" s="41">
        <f t="shared" si="2"/>
        <v>2</v>
      </c>
      <c r="L55" s="42" t="str">
        <f t="shared" si="1"/>
        <v>OK</v>
      </c>
      <c r="M55" s="18">
        <v>0</v>
      </c>
      <c r="N55" s="18">
        <v>0</v>
      </c>
      <c r="O55" s="18">
        <v>0</v>
      </c>
      <c r="P55" s="18">
        <v>0</v>
      </c>
      <c r="Q55" s="18">
        <v>0</v>
      </c>
      <c r="R55" s="18">
        <v>0</v>
      </c>
      <c r="S55" s="18">
        <v>0</v>
      </c>
      <c r="T55" s="18">
        <v>0</v>
      </c>
      <c r="U55" s="18">
        <v>0</v>
      </c>
      <c r="V55" s="18">
        <v>0</v>
      </c>
      <c r="W55" s="18">
        <v>0</v>
      </c>
      <c r="X55" s="18">
        <v>0</v>
      </c>
      <c r="Y55" s="18">
        <v>0</v>
      </c>
      <c r="Z55" s="120"/>
      <c r="AA55" s="18">
        <v>0</v>
      </c>
      <c r="AB55" s="18">
        <v>0</v>
      </c>
      <c r="AC55" s="18">
        <v>0</v>
      </c>
      <c r="AD55" s="18">
        <v>0</v>
      </c>
      <c r="AE55" s="18">
        <v>0</v>
      </c>
      <c r="AF55" s="18">
        <v>0</v>
      </c>
      <c r="AG55" s="18">
        <v>0</v>
      </c>
      <c r="AH55" s="18">
        <v>0</v>
      </c>
      <c r="AI55" s="18">
        <v>0</v>
      </c>
      <c r="AJ55" s="18">
        <v>0</v>
      </c>
      <c r="AK55" s="18">
        <v>0</v>
      </c>
      <c r="AL55" s="18"/>
      <c r="AM55" s="18"/>
      <c r="AN55" s="18"/>
      <c r="AO55" s="18"/>
      <c r="AP55" s="18"/>
      <c r="AQ55" s="18"/>
      <c r="AR55" s="18"/>
      <c r="AS55" s="18"/>
      <c r="AT55" s="18"/>
      <c r="AU55" s="18"/>
      <c r="AV55" s="18"/>
      <c r="AW55" s="18"/>
      <c r="AX55" s="18"/>
      <c r="AY55" s="18"/>
      <c r="AZ55" s="18"/>
      <c r="BA55" s="18"/>
      <c r="BB55" s="18"/>
      <c r="BC55" s="18"/>
    </row>
    <row r="56" spans="1:55" ht="300" x14ac:dyDescent="0.25">
      <c r="A56" s="153" t="s">
        <v>282</v>
      </c>
      <c r="B56" s="145">
        <v>18</v>
      </c>
      <c r="C56" s="87">
        <v>53</v>
      </c>
      <c r="D56" s="83" t="s">
        <v>425</v>
      </c>
      <c r="E56" s="84" t="s">
        <v>189</v>
      </c>
      <c r="F56" s="85" t="s">
        <v>32</v>
      </c>
      <c r="G56" s="85" t="s">
        <v>43</v>
      </c>
      <c r="H56" s="85" t="s">
        <v>50</v>
      </c>
      <c r="I56" s="86">
        <v>2.52</v>
      </c>
      <c r="J56" s="119">
        <v>25</v>
      </c>
      <c r="K56" s="41">
        <f t="shared" si="2"/>
        <v>25</v>
      </c>
      <c r="L56" s="42" t="str">
        <f t="shared" si="1"/>
        <v>OK</v>
      </c>
      <c r="M56" s="18">
        <v>0</v>
      </c>
      <c r="N56" s="18">
        <v>0</v>
      </c>
      <c r="O56" s="18">
        <v>0</v>
      </c>
      <c r="P56" s="18">
        <v>0</v>
      </c>
      <c r="Q56" s="18">
        <v>0</v>
      </c>
      <c r="R56" s="18">
        <v>0</v>
      </c>
      <c r="S56" s="18">
        <v>0</v>
      </c>
      <c r="T56" s="18">
        <v>0</v>
      </c>
      <c r="U56" s="18">
        <v>0</v>
      </c>
      <c r="V56" s="18">
        <v>0</v>
      </c>
      <c r="W56" s="18">
        <v>0</v>
      </c>
      <c r="X56" s="18">
        <v>0</v>
      </c>
      <c r="Y56" s="18">
        <v>0</v>
      </c>
      <c r="Z56" s="120"/>
      <c r="AA56" s="18">
        <v>0</v>
      </c>
      <c r="AB56" s="18">
        <v>0</v>
      </c>
      <c r="AC56" s="18">
        <v>0</v>
      </c>
      <c r="AD56" s="18">
        <v>0</v>
      </c>
      <c r="AE56" s="18">
        <v>0</v>
      </c>
      <c r="AF56" s="18">
        <v>0</v>
      </c>
      <c r="AG56" s="18">
        <v>0</v>
      </c>
      <c r="AH56" s="18">
        <v>0</v>
      </c>
      <c r="AI56" s="18">
        <v>0</v>
      </c>
      <c r="AJ56" s="18">
        <v>0</v>
      </c>
      <c r="AK56" s="18">
        <v>0</v>
      </c>
      <c r="AL56" s="18"/>
      <c r="AM56" s="18"/>
      <c r="AN56" s="18"/>
      <c r="AO56" s="18"/>
      <c r="AP56" s="18"/>
      <c r="AQ56" s="18"/>
      <c r="AR56" s="18"/>
      <c r="AS56" s="18"/>
      <c r="AT56" s="18"/>
      <c r="AU56" s="18"/>
      <c r="AV56" s="18"/>
      <c r="AW56" s="18"/>
      <c r="AX56" s="18"/>
      <c r="AY56" s="18"/>
      <c r="AZ56" s="18"/>
      <c r="BA56" s="18"/>
      <c r="BB56" s="18"/>
      <c r="BC56" s="18"/>
    </row>
    <row r="57" spans="1:55" ht="315" x14ac:dyDescent="0.25">
      <c r="A57" s="153"/>
      <c r="B57" s="146"/>
      <c r="C57" s="87">
        <v>54</v>
      </c>
      <c r="D57" s="83" t="s">
        <v>341</v>
      </c>
      <c r="E57" s="84" t="s">
        <v>190</v>
      </c>
      <c r="F57" s="85" t="s">
        <v>32</v>
      </c>
      <c r="G57" s="85" t="s">
        <v>43</v>
      </c>
      <c r="H57" s="85" t="s">
        <v>50</v>
      </c>
      <c r="I57" s="86">
        <v>2.58</v>
      </c>
      <c r="J57" s="119">
        <v>100</v>
      </c>
      <c r="K57" s="41">
        <f t="shared" si="2"/>
        <v>64</v>
      </c>
      <c r="L57" s="42" t="str">
        <f t="shared" si="1"/>
        <v>OK</v>
      </c>
      <c r="M57" s="18">
        <v>0</v>
      </c>
      <c r="N57" s="18">
        <v>0</v>
      </c>
      <c r="O57" s="18">
        <v>0</v>
      </c>
      <c r="P57" s="18">
        <v>0</v>
      </c>
      <c r="Q57" s="18">
        <v>0</v>
      </c>
      <c r="R57" s="18">
        <v>0</v>
      </c>
      <c r="S57" s="18">
        <v>0</v>
      </c>
      <c r="T57" s="18">
        <v>0</v>
      </c>
      <c r="U57" s="18">
        <v>0</v>
      </c>
      <c r="V57" s="18">
        <v>0</v>
      </c>
      <c r="W57" s="18">
        <v>24</v>
      </c>
      <c r="X57" s="18">
        <v>0</v>
      </c>
      <c r="Y57" s="18">
        <v>0</v>
      </c>
      <c r="Z57" s="120"/>
      <c r="AA57" s="18">
        <v>0</v>
      </c>
      <c r="AB57" s="18">
        <v>0</v>
      </c>
      <c r="AC57" s="18">
        <v>12</v>
      </c>
      <c r="AD57" s="18">
        <v>0</v>
      </c>
      <c r="AE57" s="18">
        <v>0</v>
      </c>
      <c r="AF57" s="18">
        <v>0</v>
      </c>
      <c r="AG57" s="18">
        <v>0</v>
      </c>
      <c r="AH57" s="18">
        <v>0</v>
      </c>
      <c r="AI57" s="18">
        <v>0</v>
      </c>
      <c r="AJ57" s="18">
        <v>0</v>
      </c>
      <c r="AK57" s="18">
        <v>0</v>
      </c>
      <c r="AL57" s="18"/>
      <c r="AM57" s="18"/>
      <c r="AN57" s="18"/>
      <c r="AO57" s="18"/>
      <c r="AP57" s="18"/>
      <c r="AQ57" s="18"/>
      <c r="AR57" s="18"/>
      <c r="AS57" s="18"/>
      <c r="AT57" s="18"/>
      <c r="AU57" s="18"/>
      <c r="AV57" s="18"/>
      <c r="AW57" s="18">
        <v>24</v>
      </c>
      <c r="AX57" s="18"/>
      <c r="AY57" s="18"/>
      <c r="AZ57" s="120"/>
      <c r="BA57" s="18"/>
      <c r="BB57" s="18"/>
      <c r="BC57" s="18"/>
    </row>
    <row r="58" spans="1:55" ht="255" x14ac:dyDescent="0.25">
      <c r="A58" s="153"/>
      <c r="B58" s="146"/>
      <c r="C58" s="87">
        <v>55</v>
      </c>
      <c r="D58" s="83" t="s">
        <v>342</v>
      </c>
      <c r="E58" s="84" t="s">
        <v>191</v>
      </c>
      <c r="F58" s="85" t="s">
        <v>30</v>
      </c>
      <c r="G58" s="85" t="s">
        <v>45</v>
      </c>
      <c r="H58" s="85" t="s">
        <v>95</v>
      </c>
      <c r="I58" s="86">
        <v>3.31</v>
      </c>
      <c r="J58" s="119">
        <v>50</v>
      </c>
      <c r="K58" s="41">
        <f t="shared" si="2"/>
        <v>50</v>
      </c>
      <c r="L58" s="42" t="str">
        <f t="shared" si="1"/>
        <v>OK</v>
      </c>
      <c r="M58" s="18">
        <v>0</v>
      </c>
      <c r="N58" s="18">
        <v>0</v>
      </c>
      <c r="O58" s="18">
        <v>0</v>
      </c>
      <c r="P58" s="18">
        <v>0</v>
      </c>
      <c r="Q58" s="18">
        <v>0</v>
      </c>
      <c r="R58" s="18">
        <v>0</v>
      </c>
      <c r="S58" s="18">
        <v>0</v>
      </c>
      <c r="T58" s="18">
        <v>0</v>
      </c>
      <c r="U58" s="18">
        <v>0</v>
      </c>
      <c r="V58" s="18">
        <v>0</v>
      </c>
      <c r="W58" s="18">
        <v>0</v>
      </c>
      <c r="X58" s="18">
        <v>0</v>
      </c>
      <c r="Y58" s="18">
        <v>0</v>
      </c>
      <c r="Z58" s="120"/>
      <c r="AA58" s="18">
        <v>0</v>
      </c>
      <c r="AB58" s="18">
        <v>0</v>
      </c>
      <c r="AC58" s="18">
        <v>0</v>
      </c>
      <c r="AD58" s="18">
        <v>0</v>
      </c>
      <c r="AE58" s="18">
        <v>0</v>
      </c>
      <c r="AF58" s="18">
        <v>0</v>
      </c>
      <c r="AG58" s="18">
        <v>0</v>
      </c>
      <c r="AH58" s="18">
        <v>0</v>
      </c>
      <c r="AI58" s="18">
        <v>0</v>
      </c>
      <c r="AJ58" s="18">
        <v>0</v>
      </c>
      <c r="AK58" s="18">
        <v>0</v>
      </c>
      <c r="AL58" s="18"/>
      <c r="AM58" s="18"/>
      <c r="AN58" s="18"/>
      <c r="AO58" s="18"/>
      <c r="AP58" s="18"/>
      <c r="AQ58" s="18"/>
      <c r="AR58" s="18"/>
      <c r="AS58" s="18"/>
      <c r="AT58" s="18"/>
      <c r="AU58" s="18"/>
      <c r="AV58" s="18"/>
      <c r="AW58" s="18"/>
      <c r="AX58" s="18"/>
      <c r="AY58" s="18"/>
      <c r="AZ58" s="18"/>
      <c r="BA58" s="18"/>
      <c r="BB58" s="18"/>
      <c r="BC58" s="18"/>
    </row>
    <row r="59" spans="1:55" ht="105" x14ac:dyDescent="0.25">
      <c r="A59" s="153"/>
      <c r="B59" s="147"/>
      <c r="C59" s="87">
        <v>56</v>
      </c>
      <c r="D59" s="83" t="s">
        <v>343</v>
      </c>
      <c r="E59" s="84" t="s">
        <v>192</v>
      </c>
      <c r="F59" s="97" t="s">
        <v>60</v>
      </c>
      <c r="G59" s="97" t="s">
        <v>96</v>
      </c>
      <c r="H59" s="97" t="s">
        <v>50</v>
      </c>
      <c r="I59" s="86">
        <v>5.7</v>
      </c>
      <c r="J59" s="119">
        <v>150</v>
      </c>
      <c r="K59" s="41">
        <f t="shared" si="2"/>
        <v>75</v>
      </c>
      <c r="L59" s="42" t="str">
        <f t="shared" si="1"/>
        <v>OK</v>
      </c>
      <c r="M59" s="18">
        <v>0</v>
      </c>
      <c r="N59" s="18">
        <v>0</v>
      </c>
      <c r="O59" s="18">
        <v>0</v>
      </c>
      <c r="P59" s="18">
        <v>0</v>
      </c>
      <c r="Q59" s="18">
        <v>0</v>
      </c>
      <c r="R59" s="18">
        <v>0</v>
      </c>
      <c r="S59" s="18">
        <v>0</v>
      </c>
      <c r="T59" s="18">
        <v>0</v>
      </c>
      <c r="U59" s="18">
        <v>0</v>
      </c>
      <c r="V59" s="18">
        <v>0</v>
      </c>
      <c r="W59" s="18">
        <v>0</v>
      </c>
      <c r="X59" s="18">
        <v>0</v>
      </c>
      <c r="Y59" s="18">
        <v>0</v>
      </c>
      <c r="Z59" s="120"/>
      <c r="AA59" s="18">
        <v>0</v>
      </c>
      <c r="AB59" s="18">
        <v>0</v>
      </c>
      <c r="AC59" s="18">
        <v>75</v>
      </c>
      <c r="AD59" s="18">
        <v>0</v>
      </c>
      <c r="AE59" s="18">
        <v>0</v>
      </c>
      <c r="AF59" s="18">
        <v>0</v>
      </c>
      <c r="AG59" s="18">
        <v>0</v>
      </c>
      <c r="AH59" s="18">
        <v>0</v>
      </c>
      <c r="AI59" s="18">
        <v>0</v>
      </c>
      <c r="AJ59" s="18">
        <v>0</v>
      </c>
      <c r="AK59" s="18">
        <v>0</v>
      </c>
      <c r="AL59" s="18"/>
      <c r="AM59" s="18"/>
      <c r="AN59" s="18"/>
      <c r="AO59" s="18"/>
      <c r="AP59" s="18"/>
      <c r="AQ59" s="18"/>
      <c r="AR59" s="18"/>
      <c r="AS59" s="18"/>
      <c r="AT59" s="18"/>
      <c r="AU59" s="18"/>
      <c r="AV59" s="18"/>
      <c r="AW59" s="18">
        <v>50</v>
      </c>
      <c r="AX59" s="18"/>
      <c r="AY59" s="18"/>
      <c r="AZ59" s="120"/>
      <c r="BA59" s="18"/>
      <c r="BB59" s="18"/>
      <c r="BC59" s="18"/>
    </row>
    <row r="60" spans="1:55" ht="45" x14ac:dyDescent="0.25">
      <c r="A60" s="152" t="s">
        <v>283</v>
      </c>
      <c r="B60" s="148">
        <v>19</v>
      </c>
      <c r="C60" s="88">
        <v>57</v>
      </c>
      <c r="D60" s="50" t="s">
        <v>344</v>
      </c>
      <c r="E60" s="90" t="s">
        <v>193</v>
      </c>
      <c r="F60" s="94" t="s">
        <v>60</v>
      </c>
      <c r="G60" s="94" t="s">
        <v>97</v>
      </c>
      <c r="H60" s="94" t="s">
        <v>50</v>
      </c>
      <c r="I60" s="91">
        <v>23</v>
      </c>
      <c r="J60" s="119"/>
      <c r="K60" s="41">
        <f t="shared" si="2"/>
        <v>0</v>
      </c>
      <c r="L60" s="42" t="str">
        <f t="shared" si="1"/>
        <v>OK</v>
      </c>
      <c r="M60" s="18">
        <v>0</v>
      </c>
      <c r="N60" s="18">
        <v>0</v>
      </c>
      <c r="O60" s="18">
        <v>0</v>
      </c>
      <c r="P60" s="18">
        <v>0</v>
      </c>
      <c r="Q60" s="18">
        <v>0</v>
      </c>
      <c r="R60" s="18">
        <v>0</v>
      </c>
      <c r="S60" s="18">
        <v>0</v>
      </c>
      <c r="T60" s="18">
        <v>0</v>
      </c>
      <c r="U60" s="18">
        <v>0</v>
      </c>
      <c r="V60" s="18">
        <v>0</v>
      </c>
      <c r="W60" s="18">
        <v>0</v>
      </c>
      <c r="X60" s="18">
        <v>0</v>
      </c>
      <c r="Y60" s="18">
        <v>0</v>
      </c>
      <c r="Z60" s="120"/>
      <c r="AA60" s="18">
        <v>0</v>
      </c>
      <c r="AB60" s="18">
        <v>0</v>
      </c>
      <c r="AC60" s="18">
        <v>0</v>
      </c>
      <c r="AD60" s="18">
        <v>0</v>
      </c>
      <c r="AE60" s="18">
        <v>0</v>
      </c>
      <c r="AF60" s="18">
        <v>0</v>
      </c>
      <c r="AG60" s="18">
        <v>0</v>
      </c>
      <c r="AH60" s="18"/>
      <c r="AI60" s="18">
        <v>0</v>
      </c>
      <c r="AJ60" s="18">
        <v>0</v>
      </c>
      <c r="AK60" s="18">
        <v>0</v>
      </c>
      <c r="AL60" s="18"/>
      <c r="AM60" s="18"/>
      <c r="AN60" s="18"/>
      <c r="AO60" s="18"/>
      <c r="AP60" s="18"/>
      <c r="AQ60" s="18"/>
      <c r="AR60" s="18"/>
      <c r="AS60" s="18"/>
      <c r="AT60" s="18"/>
      <c r="AU60" s="18"/>
      <c r="AV60" s="18"/>
      <c r="AW60" s="18"/>
      <c r="AX60" s="18"/>
      <c r="AY60" s="18"/>
      <c r="AZ60" s="18"/>
      <c r="BA60" s="18"/>
      <c r="BB60" s="18"/>
      <c r="BC60" s="18"/>
    </row>
    <row r="61" spans="1:55" ht="30" x14ac:dyDescent="0.25">
      <c r="A61" s="152"/>
      <c r="B61" s="149"/>
      <c r="C61" s="92">
        <v>58</v>
      </c>
      <c r="D61" s="50" t="s">
        <v>345</v>
      </c>
      <c r="E61" s="90" t="s">
        <v>194</v>
      </c>
      <c r="F61" s="94" t="s">
        <v>60</v>
      </c>
      <c r="G61" s="94" t="s">
        <v>98</v>
      </c>
      <c r="H61" s="94" t="s">
        <v>50</v>
      </c>
      <c r="I61" s="91">
        <v>42.6</v>
      </c>
      <c r="J61" s="119"/>
      <c r="K61" s="41">
        <f t="shared" si="2"/>
        <v>0</v>
      </c>
      <c r="L61" s="42" t="str">
        <f t="shared" si="1"/>
        <v>OK</v>
      </c>
      <c r="M61" s="18">
        <v>0</v>
      </c>
      <c r="N61" s="18">
        <v>0</v>
      </c>
      <c r="O61" s="18">
        <v>0</v>
      </c>
      <c r="P61" s="18">
        <v>0</v>
      </c>
      <c r="Q61" s="18">
        <v>0</v>
      </c>
      <c r="R61" s="18">
        <v>0</v>
      </c>
      <c r="S61" s="18">
        <v>0</v>
      </c>
      <c r="T61" s="18">
        <v>0</v>
      </c>
      <c r="U61" s="18">
        <v>0</v>
      </c>
      <c r="V61" s="18">
        <v>0</v>
      </c>
      <c r="W61" s="18">
        <v>0</v>
      </c>
      <c r="X61" s="18">
        <v>0</v>
      </c>
      <c r="Y61" s="18">
        <v>0</v>
      </c>
      <c r="Z61" s="120"/>
      <c r="AA61" s="18">
        <v>0</v>
      </c>
      <c r="AB61" s="18">
        <v>0</v>
      </c>
      <c r="AC61" s="18">
        <v>0</v>
      </c>
      <c r="AD61" s="18">
        <v>0</v>
      </c>
      <c r="AE61" s="18">
        <v>0</v>
      </c>
      <c r="AF61" s="18">
        <v>0</v>
      </c>
      <c r="AG61" s="18">
        <v>0</v>
      </c>
      <c r="AH61" s="18"/>
      <c r="AI61" s="18">
        <v>0</v>
      </c>
      <c r="AJ61" s="18">
        <v>0</v>
      </c>
      <c r="AK61" s="18">
        <v>0</v>
      </c>
      <c r="AL61" s="18"/>
      <c r="AM61" s="18"/>
      <c r="AN61" s="18"/>
      <c r="AO61" s="18"/>
      <c r="AP61" s="18"/>
      <c r="AQ61" s="18"/>
      <c r="AR61" s="18"/>
      <c r="AS61" s="18"/>
      <c r="AT61" s="18"/>
      <c r="AU61" s="18"/>
      <c r="AV61" s="18"/>
      <c r="AW61" s="18"/>
      <c r="AX61" s="18"/>
      <c r="AY61" s="18"/>
      <c r="AZ61" s="18"/>
      <c r="BA61" s="18"/>
      <c r="BB61" s="18"/>
      <c r="BC61" s="18"/>
    </row>
    <row r="62" spans="1:55" ht="45" x14ac:dyDescent="0.25">
      <c r="A62" s="152"/>
      <c r="B62" s="149"/>
      <c r="C62" s="92">
        <v>59</v>
      </c>
      <c r="D62" s="50" t="s">
        <v>346</v>
      </c>
      <c r="E62" s="90" t="s">
        <v>195</v>
      </c>
      <c r="F62" s="94" t="s">
        <v>60</v>
      </c>
      <c r="G62" s="94" t="s">
        <v>99</v>
      </c>
      <c r="H62" s="94" t="s">
        <v>50</v>
      </c>
      <c r="I62" s="91">
        <v>16.5</v>
      </c>
      <c r="J62" s="119"/>
      <c r="K62" s="41">
        <f t="shared" si="2"/>
        <v>0</v>
      </c>
      <c r="L62" s="42" t="str">
        <f t="shared" si="1"/>
        <v>OK</v>
      </c>
      <c r="M62" s="18">
        <v>0</v>
      </c>
      <c r="N62" s="18">
        <v>0</v>
      </c>
      <c r="O62" s="18">
        <v>0</v>
      </c>
      <c r="P62" s="18">
        <v>0</v>
      </c>
      <c r="Q62" s="18">
        <v>0</v>
      </c>
      <c r="R62" s="18">
        <v>0</v>
      </c>
      <c r="S62" s="18">
        <v>0</v>
      </c>
      <c r="T62" s="18">
        <v>0</v>
      </c>
      <c r="U62" s="18">
        <v>0</v>
      </c>
      <c r="V62" s="18">
        <v>0</v>
      </c>
      <c r="W62" s="18">
        <v>0</v>
      </c>
      <c r="X62" s="18">
        <v>0</v>
      </c>
      <c r="Y62" s="18">
        <v>0</v>
      </c>
      <c r="Z62" s="120"/>
      <c r="AA62" s="18">
        <v>0</v>
      </c>
      <c r="AB62" s="18">
        <v>0</v>
      </c>
      <c r="AC62" s="18">
        <v>0</v>
      </c>
      <c r="AD62" s="18">
        <v>0</v>
      </c>
      <c r="AE62" s="18">
        <v>0</v>
      </c>
      <c r="AF62" s="18">
        <v>0</v>
      </c>
      <c r="AG62" s="18">
        <v>0</v>
      </c>
      <c r="AH62" s="18"/>
      <c r="AI62" s="18">
        <v>0</v>
      </c>
      <c r="AJ62" s="18">
        <v>0</v>
      </c>
      <c r="AK62" s="18">
        <v>0</v>
      </c>
      <c r="AL62" s="18"/>
      <c r="AM62" s="18"/>
      <c r="AN62" s="18"/>
      <c r="AO62" s="18"/>
      <c r="AP62" s="18"/>
      <c r="AQ62" s="18"/>
      <c r="AR62" s="18"/>
      <c r="AS62" s="18"/>
      <c r="AT62" s="18"/>
      <c r="AU62" s="18"/>
      <c r="AV62" s="18"/>
      <c r="AW62" s="18"/>
      <c r="AX62" s="18"/>
      <c r="AY62" s="18"/>
      <c r="AZ62" s="18"/>
      <c r="BA62" s="18"/>
      <c r="BB62" s="18"/>
      <c r="BC62" s="18"/>
    </row>
    <row r="63" spans="1:55" ht="30" x14ac:dyDescent="0.25">
      <c r="A63" s="152"/>
      <c r="B63" s="150"/>
      <c r="C63" s="88">
        <v>60</v>
      </c>
      <c r="D63" s="50" t="s">
        <v>347</v>
      </c>
      <c r="E63" s="90" t="s">
        <v>196</v>
      </c>
      <c r="F63" s="94" t="s">
        <v>60</v>
      </c>
      <c r="G63" s="94" t="s">
        <v>97</v>
      </c>
      <c r="H63" s="94" t="s">
        <v>50</v>
      </c>
      <c r="I63" s="91">
        <v>52.84</v>
      </c>
      <c r="J63" s="119"/>
      <c r="K63" s="41">
        <f t="shared" si="2"/>
        <v>0</v>
      </c>
      <c r="L63" s="42" t="str">
        <f t="shared" si="1"/>
        <v>OK</v>
      </c>
      <c r="M63" s="18">
        <v>0</v>
      </c>
      <c r="N63" s="18">
        <v>0</v>
      </c>
      <c r="O63" s="18">
        <v>0</v>
      </c>
      <c r="P63" s="18">
        <v>0</v>
      </c>
      <c r="Q63" s="18">
        <v>0</v>
      </c>
      <c r="R63" s="18">
        <v>0</v>
      </c>
      <c r="S63" s="18">
        <v>0</v>
      </c>
      <c r="T63" s="18">
        <v>0</v>
      </c>
      <c r="U63" s="18">
        <v>0</v>
      </c>
      <c r="V63" s="18">
        <v>0</v>
      </c>
      <c r="W63" s="18">
        <v>0</v>
      </c>
      <c r="X63" s="18">
        <v>0</v>
      </c>
      <c r="Y63" s="18">
        <v>0</v>
      </c>
      <c r="Z63" s="120"/>
      <c r="AA63" s="18">
        <v>0</v>
      </c>
      <c r="AB63" s="18">
        <v>0</v>
      </c>
      <c r="AC63" s="18">
        <v>0</v>
      </c>
      <c r="AD63" s="18">
        <v>0</v>
      </c>
      <c r="AE63" s="18">
        <v>0</v>
      </c>
      <c r="AF63" s="18">
        <v>0</v>
      </c>
      <c r="AG63" s="18">
        <v>0</v>
      </c>
      <c r="AH63" s="18"/>
      <c r="AI63" s="18">
        <v>0</v>
      </c>
      <c r="AJ63" s="18">
        <v>0</v>
      </c>
      <c r="AK63" s="18">
        <v>0</v>
      </c>
      <c r="AL63" s="18"/>
      <c r="AM63" s="18"/>
      <c r="AN63" s="18"/>
      <c r="AO63" s="18"/>
      <c r="AP63" s="18"/>
      <c r="AQ63" s="18"/>
      <c r="AR63" s="18"/>
      <c r="AS63" s="18"/>
      <c r="AT63" s="18"/>
      <c r="AU63" s="18"/>
      <c r="AV63" s="18"/>
      <c r="AW63" s="18"/>
      <c r="AX63" s="18"/>
      <c r="AY63" s="18"/>
      <c r="AZ63" s="18"/>
      <c r="BA63" s="18"/>
      <c r="BB63" s="18"/>
      <c r="BC63" s="18"/>
    </row>
    <row r="64" spans="1:55" ht="30" x14ac:dyDescent="0.25">
      <c r="A64" s="153" t="s">
        <v>283</v>
      </c>
      <c r="B64" s="145">
        <v>20</v>
      </c>
      <c r="C64" s="87">
        <v>61</v>
      </c>
      <c r="D64" s="98" t="s">
        <v>348</v>
      </c>
      <c r="E64" s="84" t="s">
        <v>197</v>
      </c>
      <c r="F64" s="97" t="s">
        <v>60</v>
      </c>
      <c r="G64" s="97" t="s">
        <v>98</v>
      </c>
      <c r="H64" s="97" t="s">
        <v>50</v>
      </c>
      <c r="I64" s="86">
        <v>110</v>
      </c>
      <c r="J64" s="119">
        <v>15</v>
      </c>
      <c r="K64" s="41">
        <f t="shared" si="2"/>
        <v>10</v>
      </c>
      <c r="L64" s="42" t="str">
        <f t="shared" si="1"/>
        <v>OK</v>
      </c>
      <c r="M64" s="18">
        <v>0</v>
      </c>
      <c r="N64" s="18">
        <v>0</v>
      </c>
      <c r="O64" s="18">
        <v>0</v>
      </c>
      <c r="P64" s="18">
        <v>0</v>
      </c>
      <c r="Q64" s="18">
        <v>0</v>
      </c>
      <c r="R64" s="18">
        <v>0</v>
      </c>
      <c r="S64" s="18">
        <v>5</v>
      </c>
      <c r="T64" s="18">
        <v>0</v>
      </c>
      <c r="U64" s="18">
        <v>0</v>
      </c>
      <c r="V64" s="18">
        <v>0</v>
      </c>
      <c r="W64" s="18">
        <v>0</v>
      </c>
      <c r="X64" s="18">
        <v>0</v>
      </c>
      <c r="Y64" s="18">
        <v>0</v>
      </c>
      <c r="Z64" s="120"/>
      <c r="AA64" s="18">
        <v>0</v>
      </c>
      <c r="AB64" s="18">
        <v>0</v>
      </c>
      <c r="AC64" s="18">
        <v>0</v>
      </c>
      <c r="AD64" s="18">
        <v>0</v>
      </c>
      <c r="AE64" s="18">
        <v>0</v>
      </c>
      <c r="AF64" s="18">
        <v>0</v>
      </c>
      <c r="AG64" s="18">
        <v>0</v>
      </c>
      <c r="AH64" s="18">
        <v>0</v>
      </c>
      <c r="AI64" s="18">
        <v>0</v>
      </c>
      <c r="AJ64" s="18">
        <v>0</v>
      </c>
      <c r="AK64" s="18">
        <v>0</v>
      </c>
      <c r="AL64" s="18"/>
      <c r="AM64" s="18"/>
      <c r="AN64" s="18"/>
      <c r="AO64" s="18"/>
      <c r="AP64" s="18"/>
      <c r="AQ64" s="18"/>
      <c r="AR64" s="18"/>
      <c r="AS64" s="18"/>
      <c r="AT64" s="18"/>
      <c r="AU64" s="18"/>
      <c r="AV64" s="18"/>
      <c r="AW64" s="18"/>
      <c r="AX64" s="18"/>
      <c r="AY64" s="18"/>
      <c r="AZ64" s="18"/>
      <c r="BA64" s="18"/>
      <c r="BB64" s="18"/>
      <c r="BC64" s="18"/>
    </row>
    <row r="65" spans="1:55" ht="60" x14ac:dyDescent="0.25">
      <c r="A65" s="153"/>
      <c r="B65" s="146"/>
      <c r="C65" s="87">
        <v>62</v>
      </c>
      <c r="D65" s="98" t="s">
        <v>349</v>
      </c>
      <c r="E65" s="84" t="s">
        <v>198</v>
      </c>
      <c r="F65" s="97" t="s">
        <v>60</v>
      </c>
      <c r="G65" s="97" t="s">
        <v>87</v>
      </c>
      <c r="H65" s="97" t="s">
        <v>50</v>
      </c>
      <c r="I65" s="86">
        <v>50</v>
      </c>
      <c r="J65" s="119">
        <v>5</v>
      </c>
      <c r="K65" s="41">
        <f t="shared" si="2"/>
        <v>0</v>
      </c>
      <c r="L65" s="42" t="str">
        <f t="shared" si="1"/>
        <v>OK</v>
      </c>
      <c r="M65" s="18">
        <v>0</v>
      </c>
      <c r="N65" s="18">
        <v>0</v>
      </c>
      <c r="O65" s="18">
        <v>0</v>
      </c>
      <c r="P65" s="18">
        <v>0</v>
      </c>
      <c r="Q65" s="18">
        <v>0</v>
      </c>
      <c r="R65" s="18">
        <v>0</v>
      </c>
      <c r="S65" s="18">
        <v>5</v>
      </c>
      <c r="T65" s="18">
        <v>0</v>
      </c>
      <c r="U65" s="18">
        <v>0</v>
      </c>
      <c r="V65" s="18">
        <v>0</v>
      </c>
      <c r="W65" s="18">
        <v>0</v>
      </c>
      <c r="X65" s="18">
        <v>0</v>
      </c>
      <c r="Y65" s="18">
        <v>0</v>
      </c>
      <c r="Z65" s="120"/>
      <c r="AA65" s="18">
        <v>0</v>
      </c>
      <c r="AB65" s="18">
        <v>0</v>
      </c>
      <c r="AC65" s="18">
        <v>0</v>
      </c>
      <c r="AD65" s="18">
        <v>0</v>
      </c>
      <c r="AE65" s="18">
        <v>0</v>
      </c>
      <c r="AF65" s="18">
        <v>0</v>
      </c>
      <c r="AG65" s="18">
        <v>0</v>
      </c>
      <c r="AH65" s="18">
        <v>0</v>
      </c>
      <c r="AI65" s="18">
        <v>0</v>
      </c>
      <c r="AJ65" s="18">
        <v>0</v>
      </c>
      <c r="AK65" s="18">
        <v>0</v>
      </c>
      <c r="AL65" s="18"/>
      <c r="AM65" s="18"/>
      <c r="AN65" s="18"/>
      <c r="AO65" s="18"/>
      <c r="AP65" s="18"/>
      <c r="AQ65" s="18"/>
      <c r="AR65" s="18"/>
      <c r="AS65" s="18"/>
      <c r="AT65" s="18"/>
      <c r="AU65" s="18"/>
      <c r="AV65" s="18"/>
      <c r="AW65" s="18"/>
      <c r="AX65" s="18"/>
      <c r="AY65" s="18"/>
      <c r="AZ65" s="18"/>
      <c r="BA65" s="18"/>
      <c r="BB65" s="18"/>
      <c r="BC65" s="18"/>
    </row>
    <row r="66" spans="1:55" ht="60" x14ac:dyDescent="0.25">
      <c r="A66" s="153"/>
      <c r="B66" s="146"/>
      <c r="C66" s="82">
        <v>63</v>
      </c>
      <c r="D66" s="98" t="s">
        <v>350</v>
      </c>
      <c r="E66" s="84" t="s">
        <v>199</v>
      </c>
      <c r="F66" s="97" t="s">
        <v>60</v>
      </c>
      <c r="G66" s="97" t="s">
        <v>100</v>
      </c>
      <c r="H66" s="97" t="s">
        <v>50</v>
      </c>
      <c r="I66" s="86">
        <v>59.65</v>
      </c>
      <c r="J66" s="119">
        <v>15</v>
      </c>
      <c r="K66" s="41">
        <f t="shared" si="2"/>
        <v>10</v>
      </c>
      <c r="L66" s="42" t="str">
        <f t="shared" si="1"/>
        <v>OK</v>
      </c>
      <c r="M66" s="18">
        <v>0</v>
      </c>
      <c r="N66" s="18">
        <v>0</v>
      </c>
      <c r="O66" s="18">
        <v>0</v>
      </c>
      <c r="P66" s="18">
        <v>0</v>
      </c>
      <c r="Q66" s="18">
        <v>0</v>
      </c>
      <c r="R66" s="18">
        <v>0</v>
      </c>
      <c r="S66" s="18">
        <v>5</v>
      </c>
      <c r="T66" s="18">
        <v>0</v>
      </c>
      <c r="U66" s="18">
        <v>0</v>
      </c>
      <c r="V66" s="18">
        <v>0</v>
      </c>
      <c r="W66" s="18">
        <v>0</v>
      </c>
      <c r="X66" s="18">
        <v>0</v>
      </c>
      <c r="Y66" s="18">
        <v>0</v>
      </c>
      <c r="Z66" s="120"/>
      <c r="AA66" s="18">
        <v>0</v>
      </c>
      <c r="AB66" s="18">
        <v>0</v>
      </c>
      <c r="AC66" s="18">
        <v>0</v>
      </c>
      <c r="AD66" s="18">
        <v>0</v>
      </c>
      <c r="AE66" s="18">
        <v>0</v>
      </c>
      <c r="AF66" s="18">
        <v>0</v>
      </c>
      <c r="AG66" s="18">
        <v>0</v>
      </c>
      <c r="AH66" s="18">
        <v>0</v>
      </c>
      <c r="AI66" s="18">
        <v>0</v>
      </c>
      <c r="AJ66" s="18">
        <v>0</v>
      </c>
      <c r="AK66" s="18">
        <v>0</v>
      </c>
      <c r="AL66" s="18"/>
      <c r="AM66" s="18"/>
      <c r="AN66" s="18"/>
      <c r="AO66" s="18"/>
      <c r="AP66" s="18"/>
      <c r="AQ66" s="18"/>
      <c r="AR66" s="18"/>
      <c r="AS66" s="18"/>
      <c r="AT66" s="18"/>
      <c r="AU66" s="18"/>
      <c r="AV66" s="18"/>
      <c r="AW66" s="18"/>
      <c r="AX66" s="18"/>
      <c r="AY66" s="18"/>
      <c r="AZ66" s="18"/>
      <c r="BA66" s="18"/>
      <c r="BB66" s="18"/>
      <c r="BC66" s="18"/>
    </row>
    <row r="67" spans="1:55" ht="45" x14ac:dyDescent="0.25">
      <c r="A67" s="153"/>
      <c r="B67" s="147"/>
      <c r="C67" s="87">
        <v>64</v>
      </c>
      <c r="D67" s="98" t="s">
        <v>351</v>
      </c>
      <c r="E67" s="84" t="s">
        <v>200</v>
      </c>
      <c r="F67" s="97" t="s">
        <v>60</v>
      </c>
      <c r="G67" s="97" t="s">
        <v>97</v>
      </c>
      <c r="H67" s="97" t="s">
        <v>50</v>
      </c>
      <c r="I67" s="86">
        <v>15</v>
      </c>
      <c r="J67" s="119">
        <v>30</v>
      </c>
      <c r="K67" s="41">
        <f t="shared" si="2"/>
        <v>30</v>
      </c>
      <c r="L67" s="42" t="str">
        <f t="shared" si="1"/>
        <v>OK</v>
      </c>
      <c r="M67" s="18">
        <v>0</v>
      </c>
      <c r="N67" s="18">
        <v>0</v>
      </c>
      <c r="O67" s="18">
        <v>0</v>
      </c>
      <c r="P67" s="18">
        <v>0</v>
      </c>
      <c r="Q67" s="18">
        <v>0</v>
      </c>
      <c r="R67" s="18">
        <v>0</v>
      </c>
      <c r="S67" s="18">
        <v>0</v>
      </c>
      <c r="T67" s="18">
        <v>0</v>
      </c>
      <c r="U67" s="18">
        <v>0</v>
      </c>
      <c r="V67" s="18">
        <v>0</v>
      </c>
      <c r="W67" s="18">
        <v>0</v>
      </c>
      <c r="X67" s="18">
        <v>0</v>
      </c>
      <c r="Y67" s="18">
        <v>0</v>
      </c>
      <c r="Z67" s="120"/>
      <c r="AA67" s="18">
        <v>0</v>
      </c>
      <c r="AB67" s="18">
        <v>0</v>
      </c>
      <c r="AC67" s="18">
        <v>0</v>
      </c>
      <c r="AD67" s="18">
        <v>0</v>
      </c>
      <c r="AE67" s="18">
        <v>0</v>
      </c>
      <c r="AF67" s="18">
        <v>0</v>
      </c>
      <c r="AG67" s="18">
        <v>0</v>
      </c>
      <c r="AH67" s="18">
        <v>0</v>
      </c>
      <c r="AI67" s="18">
        <v>0</v>
      </c>
      <c r="AJ67" s="18">
        <v>0</v>
      </c>
      <c r="AK67" s="18">
        <v>0</v>
      </c>
      <c r="AL67" s="18"/>
      <c r="AM67" s="18"/>
      <c r="AN67" s="18"/>
      <c r="AO67" s="18"/>
      <c r="AP67" s="18"/>
      <c r="AQ67" s="18"/>
      <c r="AR67" s="18"/>
      <c r="AS67" s="18"/>
      <c r="AT67" s="18"/>
      <c r="AU67" s="18"/>
      <c r="AV67" s="18"/>
      <c r="AW67" s="18"/>
      <c r="AX67" s="18"/>
      <c r="AY67" s="18"/>
      <c r="AZ67" s="18"/>
      <c r="BA67" s="18"/>
      <c r="BB67" s="18"/>
      <c r="BC67" s="18"/>
    </row>
    <row r="68" spans="1:55" ht="105" x14ac:dyDescent="0.25">
      <c r="A68" s="152" t="s">
        <v>282</v>
      </c>
      <c r="B68" s="148">
        <v>21</v>
      </c>
      <c r="C68" s="88">
        <v>65</v>
      </c>
      <c r="D68" s="89" t="s">
        <v>352</v>
      </c>
      <c r="E68" s="90" t="s">
        <v>201</v>
      </c>
      <c r="F68" s="20" t="s">
        <v>41</v>
      </c>
      <c r="G68" s="20" t="s">
        <v>101</v>
      </c>
      <c r="H68" s="20" t="s">
        <v>50</v>
      </c>
      <c r="I68" s="91">
        <v>2.34</v>
      </c>
      <c r="J68" s="119"/>
      <c r="K68" s="41">
        <f t="shared" ref="K68:K99" si="3">J68-(SUM(M68:AU68))</f>
        <v>0</v>
      </c>
      <c r="L68" s="42" t="str">
        <f t="shared" si="1"/>
        <v>OK</v>
      </c>
      <c r="M68" s="18">
        <v>0</v>
      </c>
      <c r="N68" s="18">
        <v>0</v>
      </c>
      <c r="O68" s="18">
        <v>0</v>
      </c>
      <c r="P68" s="18">
        <v>0</v>
      </c>
      <c r="Q68" s="18">
        <v>0</v>
      </c>
      <c r="R68" s="18">
        <v>0</v>
      </c>
      <c r="S68" s="18">
        <v>0</v>
      </c>
      <c r="T68" s="18">
        <v>0</v>
      </c>
      <c r="U68" s="18">
        <v>0</v>
      </c>
      <c r="V68" s="18">
        <v>0</v>
      </c>
      <c r="W68" s="18">
        <v>0</v>
      </c>
      <c r="X68" s="18">
        <v>0</v>
      </c>
      <c r="Y68" s="18">
        <v>0</v>
      </c>
      <c r="Z68" s="120"/>
      <c r="AA68" s="18">
        <v>0</v>
      </c>
      <c r="AB68" s="18">
        <v>0</v>
      </c>
      <c r="AC68" s="18">
        <v>0</v>
      </c>
      <c r="AD68" s="18">
        <v>0</v>
      </c>
      <c r="AE68" s="18">
        <v>0</v>
      </c>
      <c r="AF68" s="18">
        <v>0</v>
      </c>
      <c r="AG68" s="18">
        <v>0</v>
      </c>
      <c r="AH68" s="18"/>
      <c r="AI68" s="18">
        <v>0</v>
      </c>
      <c r="AJ68" s="18">
        <v>0</v>
      </c>
      <c r="AK68" s="18">
        <v>0</v>
      </c>
      <c r="AL68" s="18"/>
      <c r="AM68" s="18"/>
      <c r="AN68" s="18"/>
      <c r="AO68" s="18"/>
      <c r="AP68" s="18"/>
      <c r="AQ68" s="18"/>
      <c r="AR68" s="18"/>
      <c r="AS68" s="18"/>
      <c r="AT68" s="18"/>
      <c r="AU68" s="18"/>
      <c r="AV68" s="18"/>
      <c r="AW68" s="18"/>
      <c r="AX68" s="18"/>
      <c r="AY68" s="18"/>
      <c r="AZ68" s="18"/>
      <c r="BA68" s="18"/>
      <c r="BB68" s="18"/>
      <c r="BC68" s="18"/>
    </row>
    <row r="69" spans="1:55" ht="105" x14ac:dyDescent="0.25">
      <c r="A69" s="152"/>
      <c r="B69" s="149"/>
      <c r="C69" s="92">
        <v>66</v>
      </c>
      <c r="D69" s="89" t="s">
        <v>353</v>
      </c>
      <c r="E69" s="90" t="s">
        <v>202</v>
      </c>
      <c r="F69" s="20" t="s">
        <v>41</v>
      </c>
      <c r="G69" s="20" t="s">
        <v>101</v>
      </c>
      <c r="H69" s="20" t="s">
        <v>50</v>
      </c>
      <c r="I69" s="91">
        <v>2.33</v>
      </c>
      <c r="J69" s="119"/>
      <c r="K69" s="41">
        <f t="shared" si="3"/>
        <v>0</v>
      </c>
      <c r="L69" s="42" t="str">
        <f t="shared" ref="L69:L136" si="4">IF(K69&lt;0,"ATENÇÃO","OK")</f>
        <v>OK</v>
      </c>
      <c r="M69" s="18">
        <v>0</v>
      </c>
      <c r="N69" s="18">
        <v>0</v>
      </c>
      <c r="O69" s="18">
        <v>0</v>
      </c>
      <c r="P69" s="18">
        <v>0</v>
      </c>
      <c r="Q69" s="18">
        <v>0</v>
      </c>
      <c r="R69" s="18">
        <v>0</v>
      </c>
      <c r="S69" s="18">
        <v>0</v>
      </c>
      <c r="T69" s="18">
        <v>0</v>
      </c>
      <c r="U69" s="18">
        <v>0</v>
      </c>
      <c r="V69" s="18">
        <v>0</v>
      </c>
      <c r="W69" s="18">
        <v>0</v>
      </c>
      <c r="X69" s="18">
        <v>0</v>
      </c>
      <c r="Y69" s="18">
        <v>0</v>
      </c>
      <c r="Z69" s="120"/>
      <c r="AA69" s="18">
        <v>0</v>
      </c>
      <c r="AB69" s="18">
        <v>0</v>
      </c>
      <c r="AC69" s="18">
        <v>0</v>
      </c>
      <c r="AD69" s="18">
        <v>0</v>
      </c>
      <c r="AE69" s="18">
        <v>0</v>
      </c>
      <c r="AF69" s="18">
        <v>0</v>
      </c>
      <c r="AG69" s="18">
        <v>0</v>
      </c>
      <c r="AH69" s="18"/>
      <c r="AI69" s="18">
        <v>0</v>
      </c>
      <c r="AJ69" s="18">
        <v>0</v>
      </c>
      <c r="AK69" s="18">
        <v>0</v>
      </c>
      <c r="AL69" s="18"/>
      <c r="AM69" s="18"/>
      <c r="AN69" s="18"/>
      <c r="AO69" s="18"/>
      <c r="AP69" s="18"/>
      <c r="AQ69" s="18"/>
      <c r="AR69" s="18"/>
      <c r="AS69" s="18"/>
      <c r="AT69" s="18"/>
      <c r="AU69" s="18"/>
      <c r="AV69" s="18"/>
      <c r="AW69" s="18"/>
      <c r="AX69" s="18"/>
      <c r="AY69" s="18"/>
      <c r="AZ69" s="18"/>
      <c r="BA69" s="18"/>
      <c r="BB69" s="18"/>
      <c r="BC69" s="18"/>
    </row>
    <row r="70" spans="1:55" ht="105" x14ac:dyDescent="0.25">
      <c r="A70" s="152"/>
      <c r="B70" s="149"/>
      <c r="C70" s="92">
        <v>67</v>
      </c>
      <c r="D70" s="89" t="s">
        <v>354</v>
      </c>
      <c r="E70" s="90" t="s">
        <v>203</v>
      </c>
      <c r="F70" s="20" t="s">
        <v>41</v>
      </c>
      <c r="G70" s="20" t="s">
        <v>101</v>
      </c>
      <c r="H70" s="20" t="s">
        <v>50</v>
      </c>
      <c r="I70" s="91">
        <v>2.34</v>
      </c>
      <c r="J70" s="119"/>
      <c r="K70" s="41">
        <f t="shared" si="3"/>
        <v>0</v>
      </c>
      <c r="L70" s="42" t="str">
        <f t="shared" si="4"/>
        <v>OK</v>
      </c>
      <c r="M70" s="18">
        <v>0</v>
      </c>
      <c r="N70" s="18">
        <v>0</v>
      </c>
      <c r="O70" s="18">
        <v>0</v>
      </c>
      <c r="P70" s="18">
        <v>0</v>
      </c>
      <c r="Q70" s="18">
        <v>0</v>
      </c>
      <c r="R70" s="18">
        <v>0</v>
      </c>
      <c r="S70" s="18">
        <v>0</v>
      </c>
      <c r="T70" s="18">
        <v>0</v>
      </c>
      <c r="U70" s="18">
        <v>0</v>
      </c>
      <c r="V70" s="18">
        <v>0</v>
      </c>
      <c r="W70" s="18">
        <v>0</v>
      </c>
      <c r="X70" s="18">
        <v>0</v>
      </c>
      <c r="Y70" s="18">
        <v>0</v>
      </c>
      <c r="Z70" s="120"/>
      <c r="AA70" s="18">
        <v>0</v>
      </c>
      <c r="AB70" s="18">
        <v>0</v>
      </c>
      <c r="AC70" s="18">
        <v>0</v>
      </c>
      <c r="AD70" s="18">
        <v>0</v>
      </c>
      <c r="AE70" s="18">
        <v>0</v>
      </c>
      <c r="AF70" s="18">
        <v>0</v>
      </c>
      <c r="AG70" s="18">
        <v>0</v>
      </c>
      <c r="AH70" s="18"/>
      <c r="AI70" s="18">
        <v>0</v>
      </c>
      <c r="AJ70" s="18">
        <v>0</v>
      </c>
      <c r="AK70" s="18">
        <v>0</v>
      </c>
      <c r="AL70" s="18"/>
      <c r="AM70" s="18"/>
      <c r="AN70" s="18"/>
      <c r="AO70" s="18"/>
      <c r="AP70" s="18"/>
      <c r="AQ70" s="18"/>
      <c r="AR70" s="18"/>
      <c r="AS70" s="18"/>
      <c r="AT70" s="18"/>
      <c r="AU70" s="18"/>
      <c r="AV70" s="18"/>
      <c r="AW70" s="18"/>
      <c r="AX70" s="18"/>
      <c r="AY70" s="18"/>
      <c r="AZ70" s="18"/>
      <c r="BA70" s="18"/>
      <c r="BB70" s="18"/>
      <c r="BC70" s="18"/>
    </row>
    <row r="71" spans="1:55" ht="45" x14ac:dyDescent="0.25">
      <c r="A71" s="152"/>
      <c r="B71" s="149"/>
      <c r="C71" s="88">
        <v>68</v>
      </c>
      <c r="D71" s="50" t="s">
        <v>355</v>
      </c>
      <c r="E71" s="90" t="s">
        <v>204</v>
      </c>
      <c r="F71" s="94" t="s">
        <v>58</v>
      </c>
      <c r="G71" s="94" t="s">
        <v>102</v>
      </c>
      <c r="H71" s="94" t="s">
        <v>103</v>
      </c>
      <c r="I71" s="91">
        <v>20.350000000000001</v>
      </c>
      <c r="J71" s="119"/>
      <c r="K71" s="41">
        <f t="shared" si="3"/>
        <v>0</v>
      </c>
      <c r="L71" s="42" t="str">
        <f t="shared" si="4"/>
        <v>OK</v>
      </c>
      <c r="M71" s="18">
        <v>0</v>
      </c>
      <c r="N71" s="18">
        <v>0</v>
      </c>
      <c r="O71" s="18">
        <v>0</v>
      </c>
      <c r="P71" s="18">
        <v>0</v>
      </c>
      <c r="Q71" s="18">
        <v>0</v>
      </c>
      <c r="R71" s="18">
        <v>0</v>
      </c>
      <c r="S71" s="18">
        <v>0</v>
      </c>
      <c r="T71" s="18">
        <v>0</v>
      </c>
      <c r="U71" s="18">
        <v>0</v>
      </c>
      <c r="V71" s="18">
        <v>0</v>
      </c>
      <c r="W71" s="18">
        <v>0</v>
      </c>
      <c r="X71" s="18">
        <v>0</v>
      </c>
      <c r="Y71" s="18">
        <v>0</v>
      </c>
      <c r="Z71" s="120"/>
      <c r="AA71" s="18">
        <v>0</v>
      </c>
      <c r="AB71" s="18">
        <v>0</v>
      </c>
      <c r="AC71" s="18">
        <v>0</v>
      </c>
      <c r="AD71" s="18">
        <v>0</v>
      </c>
      <c r="AE71" s="18">
        <v>0</v>
      </c>
      <c r="AF71" s="18">
        <v>0</v>
      </c>
      <c r="AG71" s="18">
        <v>0</v>
      </c>
      <c r="AH71" s="18"/>
      <c r="AI71" s="18">
        <v>0</v>
      </c>
      <c r="AJ71" s="18">
        <v>0</v>
      </c>
      <c r="AK71" s="18">
        <v>0</v>
      </c>
      <c r="AL71" s="18"/>
      <c r="AM71" s="18"/>
      <c r="AN71" s="18"/>
      <c r="AO71" s="18"/>
      <c r="AP71" s="18"/>
      <c r="AQ71" s="18"/>
      <c r="AR71" s="18"/>
      <c r="AS71" s="18"/>
      <c r="AT71" s="18"/>
      <c r="AU71" s="18"/>
      <c r="AV71" s="18"/>
      <c r="AW71" s="18"/>
      <c r="AX71" s="18"/>
      <c r="AY71" s="18"/>
      <c r="AZ71" s="18"/>
      <c r="BA71" s="18"/>
      <c r="BB71" s="18"/>
      <c r="BC71" s="18"/>
    </row>
    <row r="72" spans="1:55" ht="45" x14ac:dyDescent="0.25">
      <c r="A72" s="152"/>
      <c r="B72" s="149"/>
      <c r="C72" s="92">
        <v>69</v>
      </c>
      <c r="D72" s="50" t="s">
        <v>356</v>
      </c>
      <c r="E72" s="90" t="s">
        <v>205</v>
      </c>
      <c r="F72" s="94" t="s">
        <v>58</v>
      </c>
      <c r="G72" s="94" t="s">
        <v>102</v>
      </c>
      <c r="H72" s="94" t="s">
        <v>103</v>
      </c>
      <c r="I72" s="91">
        <v>20.350000000000001</v>
      </c>
      <c r="J72" s="119"/>
      <c r="K72" s="41">
        <f t="shared" si="3"/>
        <v>0</v>
      </c>
      <c r="L72" s="42" t="str">
        <f t="shared" si="4"/>
        <v>OK</v>
      </c>
      <c r="M72" s="18">
        <v>0</v>
      </c>
      <c r="N72" s="18">
        <v>0</v>
      </c>
      <c r="O72" s="18">
        <v>0</v>
      </c>
      <c r="P72" s="18">
        <v>0</v>
      </c>
      <c r="Q72" s="18">
        <v>0</v>
      </c>
      <c r="R72" s="18">
        <v>0</v>
      </c>
      <c r="S72" s="18">
        <v>0</v>
      </c>
      <c r="T72" s="18">
        <v>0</v>
      </c>
      <c r="U72" s="18">
        <v>0</v>
      </c>
      <c r="V72" s="18">
        <v>0</v>
      </c>
      <c r="W72" s="18">
        <v>0</v>
      </c>
      <c r="X72" s="18">
        <v>0</v>
      </c>
      <c r="Y72" s="18">
        <v>0</v>
      </c>
      <c r="Z72" s="120"/>
      <c r="AA72" s="18">
        <v>0</v>
      </c>
      <c r="AB72" s="18">
        <v>0</v>
      </c>
      <c r="AC72" s="18">
        <v>0</v>
      </c>
      <c r="AD72" s="18">
        <v>0</v>
      </c>
      <c r="AE72" s="18">
        <v>0</v>
      </c>
      <c r="AF72" s="18">
        <v>0</v>
      </c>
      <c r="AG72" s="18">
        <v>0</v>
      </c>
      <c r="AH72" s="18"/>
      <c r="AI72" s="18">
        <v>0</v>
      </c>
      <c r="AJ72" s="18">
        <v>0</v>
      </c>
      <c r="AK72" s="18">
        <v>0</v>
      </c>
      <c r="AL72" s="18"/>
      <c r="AM72" s="18"/>
      <c r="AN72" s="18"/>
      <c r="AO72" s="18"/>
      <c r="AP72" s="18"/>
      <c r="AQ72" s="18"/>
      <c r="AR72" s="18"/>
      <c r="AS72" s="18"/>
      <c r="AT72" s="18"/>
      <c r="AU72" s="18"/>
      <c r="AV72" s="18"/>
      <c r="AW72" s="18"/>
      <c r="AX72" s="18"/>
      <c r="AY72" s="18"/>
      <c r="AZ72" s="18"/>
      <c r="BA72" s="18"/>
      <c r="BB72" s="18"/>
      <c r="BC72" s="18"/>
    </row>
    <row r="73" spans="1:55" ht="45" x14ac:dyDescent="0.25">
      <c r="A73" s="152"/>
      <c r="B73" s="149"/>
      <c r="C73" s="92">
        <v>70</v>
      </c>
      <c r="D73" s="50" t="s">
        <v>357</v>
      </c>
      <c r="E73" s="90" t="s">
        <v>206</v>
      </c>
      <c r="F73" s="94" t="s">
        <v>65</v>
      </c>
      <c r="G73" s="94" t="s">
        <v>102</v>
      </c>
      <c r="H73" s="94" t="s">
        <v>103</v>
      </c>
      <c r="I73" s="91">
        <v>20.350000000000001</v>
      </c>
      <c r="J73" s="119"/>
      <c r="K73" s="41">
        <f t="shared" si="3"/>
        <v>0</v>
      </c>
      <c r="L73" s="42" t="str">
        <f t="shared" si="4"/>
        <v>OK</v>
      </c>
      <c r="M73" s="18">
        <v>0</v>
      </c>
      <c r="N73" s="18">
        <v>0</v>
      </c>
      <c r="O73" s="18">
        <v>0</v>
      </c>
      <c r="P73" s="18">
        <v>0</v>
      </c>
      <c r="Q73" s="18">
        <v>0</v>
      </c>
      <c r="R73" s="18">
        <v>0</v>
      </c>
      <c r="S73" s="18">
        <v>0</v>
      </c>
      <c r="T73" s="18">
        <v>0</v>
      </c>
      <c r="U73" s="18">
        <v>0</v>
      </c>
      <c r="V73" s="18">
        <v>0</v>
      </c>
      <c r="W73" s="18">
        <v>0</v>
      </c>
      <c r="X73" s="18">
        <v>0</v>
      </c>
      <c r="Y73" s="18">
        <v>0</v>
      </c>
      <c r="Z73" s="120"/>
      <c r="AA73" s="18">
        <v>0</v>
      </c>
      <c r="AB73" s="18">
        <v>0</v>
      </c>
      <c r="AC73" s="18">
        <v>0</v>
      </c>
      <c r="AD73" s="18">
        <v>0</v>
      </c>
      <c r="AE73" s="18">
        <v>0</v>
      </c>
      <c r="AF73" s="18">
        <v>0</v>
      </c>
      <c r="AG73" s="18">
        <v>0</v>
      </c>
      <c r="AH73" s="18"/>
      <c r="AI73" s="18">
        <v>0</v>
      </c>
      <c r="AJ73" s="18">
        <v>0</v>
      </c>
      <c r="AK73" s="18">
        <v>0</v>
      </c>
      <c r="AL73" s="18"/>
      <c r="AM73" s="18"/>
      <c r="AN73" s="18"/>
      <c r="AO73" s="18"/>
      <c r="AP73" s="18"/>
      <c r="AQ73" s="18"/>
      <c r="AR73" s="18"/>
      <c r="AS73" s="18"/>
      <c r="AT73" s="18"/>
      <c r="AU73" s="18"/>
      <c r="AV73" s="18"/>
      <c r="AW73" s="18"/>
      <c r="AX73" s="18"/>
      <c r="AY73" s="18"/>
      <c r="AZ73" s="18"/>
      <c r="BA73" s="18"/>
      <c r="BB73" s="18"/>
      <c r="BC73" s="18"/>
    </row>
    <row r="74" spans="1:55" ht="30" x14ac:dyDescent="0.25">
      <c r="A74" s="152"/>
      <c r="B74" s="150"/>
      <c r="C74" s="88">
        <v>71</v>
      </c>
      <c r="D74" s="50" t="s">
        <v>358</v>
      </c>
      <c r="E74" s="90" t="s">
        <v>207</v>
      </c>
      <c r="F74" s="94" t="s">
        <v>60</v>
      </c>
      <c r="G74" s="94" t="s">
        <v>102</v>
      </c>
      <c r="H74" s="94" t="s">
        <v>104</v>
      </c>
      <c r="I74" s="91">
        <v>0.31</v>
      </c>
      <c r="J74" s="119"/>
      <c r="K74" s="41">
        <f t="shared" si="3"/>
        <v>0</v>
      </c>
      <c r="L74" s="42" t="str">
        <f t="shared" si="4"/>
        <v>OK</v>
      </c>
      <c r="M74" s="18">
        <v>0</v>
      </c>
      <c r="N74" s="18">
        <v>0</v>
      </c>
      <c r="O74" s="18">
        <v>0</v>
      </c>
      <c r="P74" s="18">
        <v>0</v>
      </c>
      <c r="Q74" s="18">
        <v>0</v>
      </c>
      <c r="R74" s="18">
        <v>0</v>
      </c>
      <c r="S74" s="18">
        <v>0</v>
      </c>
      <c r="T74" s="18">
        <v>0</v>
      </c>
      <c r="U74" s="18">
        <v>0</v>
      </c>
      <c r="V74" s="18">
        <v>0</v>
      </c>
      <c r="W74" s="18">
        <v>0</v>
      </c>
      <c r="X74" s="18">
        <v>0</v>
      </c>
      <c r="Y74" s="18">
        <v>0</v>
      </c>
      <c r="Z74" s="120"/>
      <c r="AA74" s="18">
        <v>0</v>
      </c>
      <c r="AB74" s="18">
        <v>0</v>
      </c>
      <c r="AC74" s="18">
        <v>0</v>
      </c>
      <c r="AD74" s="18">
        <v>0</v>
      </c>
      <c r="AE74" s="18">
        <v>0</v>
      </c>
      <c r="AF74" s="18">
        <v>0</v>
      </c>
      <c r="AG74" s="18">
        <v>0</v>
      </c>
      <c r="AH74" s="18"/>
      <c r="AI74" s="18">
        <v>0</v>
      </c>
      <c r="AJ74" s="18">
        <v>0</v>
      </c>
      <c r="AK74" s="18">
        <v>0</v>
      </c>
      <c r="AL74" s="18"/>
      <c r="AM74" s="18"/>
      <c r="AN74" s="18"/>
      <c r="AO74" s="18"/>
      <c r="AP74" s="18"/>
      <c r="AQ74" s="18"/>
      <c r="AR74" s="18"/>
      <c r="AS74" s="18"/>
      <c r="AT74" s="18"/>
      <c r="AU74" s="18"/>
      <c r="AV74" s="18"/>
      <c r="AW74" s="18"/>
      <c r="AX74" s="18"/>
      <c r="AY74" s="18"/>
      <c r="AZ74" s="18"/>
      <c r="BA74" s="18"/>
      <c r="BB74" s="18"/>
      <c r="BC74" s="18"/>
    </row>
    <row r="75" spans="1:55" ht="45" x14ac:dyDescent="0.25">
      <c r="A75" s="153" t="s">
        <v>283</v>
      </c>
      <c r="B75" s="145">
        <v>22</v>
      </c>
      <c r="C75" s="87">
        <v>72</v>
      </c>
      <c r="D75" s="100" t="s">
        <v>359</v>
      </c>
      <c r="E75" s="84" t="s">
        <v>208</v>
      </c>
      <c r="F75" s="85" t="s">
        <v>30</v>
      </c>
      <c r="G75" s="85" t="s">
        <v>87</v>
      </c>
      <c r="H75" s="85" t="s">
        <v>50</v>
      </c>
      <c r="I75" s="86">
        <v>250</v>
      </c>
      <c r="J75" s="119"/>
      <c r="K75" s="41">
        <f t="shared" si="3"/>
        <v>0</v>
      </c>
      <c r="L75" s="42" t="str">
        <f t="shared" si="4"/>
        <v>OK</v>
      </c>
      <c r="M75" s="18">
        <v>0</v>
      </c>
      <c r="N75" s="18">
        <v>0</v>
      </c>
      <c r="O75" s="18">
        <v>0</v>
      </c>
      <c r="P75" s="18">
        <v>0</v>
      </c>
      <c r="Q75" s="18">
        <v>0</v>
      </c>
      <c r="R75" s="18">
        <v>0</v>
      </c>
      <c r="S75" s="18">
        <v>0</v>
      </c>
      <c r="T75" s="18">
        <v>0</v>
      </c>
      <c r="U75" s="18">
        <v>0</v>
      </c>
      <c r="V75" s="18">
        <v>0</v>
      </c>
      <c r="W75" s="18">
        <v>0</v>
      </c>
      <c r="X75" s="18">
        <v>0</v>
      </c>
      <c r="Y75" s="18">
        <v>0</v>
      </c>
      <c r="Z75" s="120"/>
      <c r="AA75" s="18">
        <v>0</v>
      </c>
      <c r="AB75" s="18">
        <v>0</v>
      </c>
      <c r="AC75" s="18">
        <v>0</v>
      </c>
      <c r="AD75" s="18">
        <v>0</v>
      </c>
      <c r="AE75" s="18">
        <v>0</v>
      </c>
      <c r="AF75" s="18">
        <v>0</v>
      </c>
      <c r="AG75" s="18">
        <v>0</v>
      </c>
      <c r="AH75" s="18"/>
      <c r="AI75" s="18">
        <v>0</v>
      </c>
      <c r="AJ75" s="18">
        <v>0</v>
      </c>
      <c r="AK75" s="18">
        <v>0</v>
      </c>
      <c r="AL75" s="18"/>
      <c r="AM75" s="18"/>
      <c r="AN75" s="18"/>
      <c r="AO75" s="18"/>
      <c r="AP75" s="18"/>
      <c r="AQ75" s="18"/>
      <c r="AR75" s="18"/>
      <c r="AS75" s="18"/>
      <c r="AT75" s="18"/>
      <c r="AU75" s="18"/>
      <c r="AV75" s="18"/>
      <c r="AW75" s="18"/>
      <c r="AX75" s="18"/>
      <c r="AY75" s="18"/>
      <c r="AZ75" s="18"/>
      <c r="BA75" s="18"/>
      <c r="BB75" s="18"/>
      <c r="BC75" s="18"/>
    </row>
    <row r="76" spans="1:55" ht="75" x14ac:dyDescent="0.25">
      <c r="A76" s="153"/>
      <c r="B76" s="146"/>
      <c r="C76" s="87">
        <v>73</v>
      </c>
      <c r="D76" s="98" t="s">
        <v>360</v>
      </c>
      <c r="E76" s="84" t="s">
        <v>209</v>
      </c>
      <c r="F76" s="97" t="s">
        <v>60</v>
      </c>
      <c r="G76" s="85" t="s">
        <v>87</v>
      </c>
      <c r="H76" s="97" t="s">
        <v>50</v>
      </c>
      <c r="I76" s="86">
        <v>30</v>
      </c>
      <c r="J76" s="119">
        <v>10</v>
      </c>
      <c r="K76" s="41">
        <f t="shared" si="3"/>
        <v>7</v>
      </c>
      <c r="L76" s="42" t="str">
        <f t="shared" si="4"/>
        <v>OK</v>
      </c>
      <c r="M76" s="18">
        <v>0</v>
      </c>
      <c r="N76" s="18">
        <v>0</v>
      </c>
      <c r="O76" s="18">
        <v>0</v>
      </c>
      <c r="P76" s="18">
        <v>0</v>
      </c>
      <c r="Q76" s="18">
        <v>0</v>
      </c>
      <c r="R76" s="18">
        <v>0</v>
      </c>
      <c r="S76" s="18">
        <v>3</v>
      </c>
      <c r="T76" s="18">
        <v>0</v>
      </c>
      <c r="U76" s="18">
        <v>0</v>
      </c>
      <c r="V76" s="18">
        <v>0</v>
      </c>
      <c r="W76" s="18">
        <v>0</v>
      </c>
      <c r="X76" s="18">
        <v>0</v>
      </c>
      <c r="Y76" s="18">
        <v>0</v>
      </c>
      <c r="Z76" s="120"/>
      <c r="AA76" s="18">
        <v>0</v>
      </c>
      <c r="AB76" s="18">
        <v>0</v>
      </c>
      <c r="AC76" s="18">
        <v>0</v>
      </c>
      <c r="AD76" s="18">
        <v>0</v>
      </c>
      <c r="AE76" s="18">
        <v>0</v>
      </c>
      <c r="AF76" s="18">
        <v>0</v>
      </c>
      <c r="AG76" s="18">
        <v>0</v>
      </c>
      <c r="AH76" s="18">
        <v>0</v>
      </c>
      <c r="AI76" s="18">
        <v>0</v>
      </c>
      <c r="AJ76" s="18">
        <v>0</v>
      </c>
      <c r="AK76" s="18">
        <v>0</v>
      </c>
      <c r="AL76" s="18"/>
      <c r="AM76" s="18"/>
      <c r="AN76" s="18"/>
      <c r="AO76" s="18"/>
      <c r="AP76" s="18"/>
      <c r="AQ76" s="18"/>
      <c r="AR76" s="18"/>
      <c r="AS76" s="18"/>
      <c r="AT76" s="18"/>
      <c r="AU76" s="18"/>
      <c r="AV76" s="18"/>
      <c r="AW76" s="18"/>
      <c r="AX76" s="18"/>
      <c r="AY76" s="18"/>
      <c r="AZ76" s="18"/>
      <c r="BA76" s="18"/>
      <c r="BB76" s="18"/>
      <c r="BC76" s="18"/>
    </row>
    <row r="77" spans="1:55" ht="30" x14ac:dyDescent="0.25">
      <c r="A77" s="153"/>
      <c r="B77" s="146"/>
      <c r="C77" s="82">
        <v>74</v>
      </c>
      <c r="D77" s="98" t="s">
        <v>361</v>
      </c>
      <c r="E77" s="84" t="s">
        <v>210</v>
      </c>
      <c r="F77" s="97" t="s">
        <v>60</v>
      </c>
      <c r="G77" s="85" t="s">
        <v>87</v>
      </c>
      <c r="H77" s="97" t="s">
        <v>50</v>
      </c>
      <c r="I77" s="86">
        <v>15</v>
      </c>
      <c r="J77" s="119">
        <v>5</v>
      </c>
      <c r="K77" s="41">
        <f t="shared" si="3"/>
        <v>0</v>
      </c>
      <c r="L77" s="42" t="str">
        <f t="shared" si="4"/>
        <v>OK</v>
      </c>
      <c r="M77" s="18">
        <v>0</v>
      </c>
      <c r="N77" s="18">
        <v>0</v>
      </c>
      <c r="O77" s="18">
        <v>0</v>
      </c>
      <c r="P77" s="18">
        <v>0</v>
      </c>
      <c r="Q77" s="18">
        <v>0</v>
      </c>
      <c r="R77" s="18">
        <v>0</v>
      </c>
      <c r="S77" s="18">
        <v>0</v>
      </c>
      <c r="T77" s="18">
        <v>0</v>
      </c>
      <c r="U77" s="18">
        <v>0</v>
      </c>
      <c r="V77" s="18">
        <v>0</v>
      </c>
      <c r="W77" s="18">
        <v>0</v>
      </c>
      <c r="X77" s="18">
        <v>0</v>
      </c>
      <c r="Y77" s="18">
        <v>0</v>
      </c>
      <c r="Z77" s="120"/>
      <c r="AA77" s="18">
        <v>0</v>
      </c>
      <c r="AB77" s="18">
        <v>0</v>
      </c>
      <c r="AC77" s="18">
        <v>0</v>
      </c>
      <c r="AD77" s="18">
        <v>0</v>
      </c>
      <c r="AE77" s="18">
        <v>0</v>
      </c>
      <c r="AF77" s="18">
        <v>0</v>
      </c>
      <c r="AG77" s="18">
        <v>0</v>
      </c>
      <c r="AH77" s="18">
        <v>0</v>
      </c>
      <c r="AI77" s="18">
        <v>0</v>
      </c>
      <c r="AJ77" s="18">
        <v>0</v>
      </c>
      <c r="AK77" s="18">
        <v>0</v>
      </c>
      <c r="AL77" s="18"/>
      <c r="AM77" s="18"/>
      <c r="AN77" s="18"/>
      <c r="AO77" s="18"/>
      <c r="AP77" s="18"/>
      <c r="AQ77" s="18"/>
      <c r="AR77" s="18"/>
      <c r="AS77" s="18"/>
      <c r="AT77" s="18">
        <v>5</v>
      </c>
      <c r="AU77" s="120"/>
      <c r="AV77" s="18"/>
      <c r="AW77" s="18"/>
      <c r="AX77" s="18"/>
      <c r="AY77" s="18"/>
      <c r="AZ77" s="18"/>
      <c r="BA77" s="18"/>
      <c r="BB77" s="18"/>
      <c r="BC77" s="18"/>
    </row>
    <row r="78" spans="1:55" x14ac:dyDescent="0.25">
      <c r="A78" s="153"/>
      <c r="B78" s="146"/>
      <c r="C78" s="87">
        <v>75</v>
      </c>
      <c r="D78" s="98" t="s">
        <v>362</v>
      </c>
      <c r="E78" s="84" t="s">
        <v>211</v>
      </c>
      <c r="F78" s="97" t="s">
        <v>60</v>
      </c>
      <c r="G78" s="85" t="s">
        <v>87</v>
      </c>
      <c r="H78" s="97" t="s">
        <v>50</v>
      </c>
      <c r="I78" s="86">
        <v>10</v>
      </c>
      <c r="J78" s="119">
        <v>5</v>
      </c>
      <c r="K78" s="41">
        <f t="shared" si="3"/>
        <v>5</v>
      </c>
      <c r="L78" s="42" t="str">
        <f t="shared" si="4"/>
        <v>OK</v>
      </c>
      <c r="M78" s="18">
        <v>0</v>
      </c>
      <c r="N78" s="18">
        <v>0</v>
      </c>
      <c r="O78" s="18">
        <v>0</v>
      </c>
      <c r="P78" s="18">
        <v>0</v>
      </c>
      <c r="Q78" s="18">
        <v>0</v>
      </c>
      <c r="R78" s="18">
        <v>0</v>
      </c>
      <c r="S78" s="18">
        <v>0</v>
      </c>
      <c r="T78" s="18">
        <v>0</v>
      </c>
      <c r="U78" s="18">
        <v>0</v>
      </c>
      <c r="V78" s="18">
        <v>0</v>
      </c>
      <c r="W78" s="18">
        <v>0</v>
      </c>
      <c r="X78" s="18">
        <v>0</v>
      </c>
      <c r="Y78" s="18">
        <v>0</v>
      </c>
      <c r="Z78" s="120"/>
      <c r="AA78" s="18">
        <v>0</v>
      </c>
      <c r="AB78" s="18">
        <v>0</v>
      </c>
      <c r="AC78" s="18">
        <v>0</v>
      </c>
      <c r="AD78" s="18">
        <v>0</v>
      </c>
      <c r="AE78" s="18">
        <v>0</v>
      </c>
      <c r="AF78" s="18">
        <v>0</v>
      </c>
      <c r="AG78" s="18">
        <v>0</v>
      </c>
      <c r="AH78" s="18">
        <v>0</v>
      </c>
      <c r="AI78" s="18">
        <v>0</v>
      </c>
      <c r="AJ78" s="18">
        <v>0</v>
      </c>
      <c r="AK78" s="18">
        <v>0</v>
      </c>
      <c r="AL78" s="18"/>
      <c r="AM78" s="18"/>
      <c r="AN78" s="18"/>
      <c r="AO78" s="18"/>
      <c r="AP78" s="18"/>
      <c r="AQ78" s="18"/>
      <c r="AR78" s="18"/>
      <c r="AS78" s="18"/>
      <c r="AT78" s="18"/>
      <c r="AU78" s="18"/>
      <c r="AV78" s="18"/>
      <c r="AW78" s="18"/>
      <c r="AX78" s="18"/>
      <c r="AY78" s="18"/>
      <c r="AZ78" s="18"/>
      <c r="BA78" s="18"/>
      <c r="BB78" s="18"/>
      <c r="BC78" s="18"/>
    </row>
    <row r="79" spans="1:55" ht="60" x14ac:dyDescent="0.25">
      <c r="A79" s="153"/>
      <c r="B79" s="146"/>
      <c r="C79" s="87">
        <v>76</v>
      </c>
      <c r="D79" s="98" t="s">
        <v>363</v>
      </c>
      <c r="E79" s="84" t="s">
        <v>212</v>
      </c>
      <c r="F79" s="97" t="s">
        <v>60</v>
      </c>
      <c r="G79" s="85" t="s">
        <v>87</v>
      </c>
      <c r="H79" s="97" t="s">
        <v>50</v>
      </c>
      <c r="I79" s="86">
        <v>50</v>
      </c>
      <c r="J79" s="119">
        <v>10</v>
      </c>
      <c r="K79" s="41">
        <f t="shared" si="3"/>
        <v>7</v>
      </c>
      <c r="L79" s="42" t="str">
        <f t="shared" si="4"/>
        <v>OK</v>
      </c>
      <c r="M79" s="18">
        <v>0</v>
      </c>
      <c r="N79" s="18">
        <v>0</v>
      </c>
      <c r="O79" s="18">
        <v>0</v>
      </c>
      <c r="P79" s="18">
        <v>0</v>
      </c>
      <c r="Q79" s="18">
        <v>0</v>
      </c>
      <c r="R79" s="18">
        <v>0</v>
      </c>
      <c r="S79" s="18">
        <v>3</v>
      </c>
      <c r="T79" s="18">
        <v>0</v>
      </c>
      <c r="U79" s="18">
        <v>0</v>
      </c>
      <c r="V79" s="18">
        <v>0</v>
      </c>
      <c r="W79" s="18">
        <v>0</v>
      </c>
      <c r="X79" s="18">
        <v>0</v>
      </c>
      <c r="Y79" s="18">
        <v>0</v>
      </c>
      <c r="Z79" s="120"/>
      <c r="AA79" s="18">
        <v>0</v>
      </c>
      <c r="AB79" s="18">
        <v>0</v>
      </c>
      <c r="AC79" s="18">
        <v>0</v>
      </c>
      <c r="AD79" s="18">
        <v>0</v>
      </c>
      <c r="AE79" s="18">
        <v>0</v>
      </c>
      <c r="AF79" s="18">
        <v>0</v>
      </c>
      <c r="AG79" s="18">
        <v>0</v>
      </c>
      <c r="AH79" s="18">
        <v>0</v>
      </c>
      <c r="AI79" s="18">
        <v>0</v>
      </c>
      <c r="AJ79" s="18">
        <v>0</v>
      </c>
      <c r="AK79" s="18">
        <v>0</v>
      </c>
      <c r="AL79" s="18"/>
      <c r="AM79" s="18"/>
      <c r="AN79" s="18"/>
      <c r="AO79" s="18"/>
      <c r="AP79" s="18"/>
      <c r="AQ79" s="18"/>
      <c r="AR79" s="18"/>
      <c r="AS79" s="18"/>
      <c r="AT79" s="18"/>
      <c r="AU79" s="18"/>
      <c r="AV79" s="18"/>
      <c r="AW79" s="18"/>
      <c r="AX79" s="18"/>
      <c r="AY79" s="18"/>
      <c r="AZ79" s="18"/>
      <c r="BA79" s="18"/>
      <c r="BB79" s="18"/>
      <c r="BC79" s="18"/>
    </row>
    <row r="80" spans="1:55" ht="30" x14ac:dyDescent="0.25">
      <c r="A80" s="153"/>
      <c r="B80" s="147"/>
      <c r="C80" s="82">
        <v>77</v>
      </c>
      <c r="D80" s="98" t="s">
        <v>364</v>
      </c>
      <c r="E80" s="84" t="s">
        <v>213</v>
      </c>
      <c r="F80" s="97" t="s">
        <v>60</v>
      </c>
      <c r="G80" s="85" t="s">
        <v>87</v>
      </c>
      <c r="H80" s="97" t="s">
        <v>50</v>
      </c>
      <c r="I80" s="86">
        <v>25</v>
      </c>
      <c r="J80" s="119">
        <v>10</v>
      </c>
      <c r="K80" s="41">
        <f t="shared" si="3"/>
        <v>10</v>
      </c>
      <c r="L80" s="42" t="str">
        <f t="shared" si="4"/>
        <v>OK</v>
      </c>
      <c r="M80" s="18">
        <v>0</v>
      </c>
      <c r="N80" s="18">
        <v>0</v>
      </c>
      <c r="O80" s="18">
        <v>0</v>
      </c>
      <c r="P80" s="18">
        <v>0</v>
      </c>
      <c r="Q80" s="18">
        <v>0</v>
      </c>
      <c r="R80" s="18">
        <v>0</v>
      </c>
      <c r="S80" s="18">
        <v>0</v>
      </c>
      <c r="T80" s="18">
        <v>0</v>
      </c>
      <c r="U80" s="18">
        <v>0</v>
      </c>
      <c r="V80" s="18">
        <v>0</v>
      </c>
      <c r="W80" s="18">
        <v>0</v>
      </c>
      <c r="X80" s="18">
        <v>0</v>
      </c>
      <c r="Y80" s="18">
        <v>0</v>
      </c>
      <c r="Z80" s="120"/>
      <c r="AA80" s="18">
        <v>0</v>
      </c>
      <c r="AB80" s="18">
        <v>0</v>
      </c>
      <c r="AC80" s="18">
        <v>0</v>
      </c>
      <c r="AD80" s="18">
        <v>0</v>
      </c>
      <c r="AE80" s="18">
        <v>0</v>
      </c>
      <c r="AF80" s="18">
        <v>0</v>
      </c>
      <c r="AG80" s="18">
        <v>0</v>
      </c>
      <c r="AH80" s="18">
        <v>0</v>
      </c>
      <c r="AI80" s="18">
        <v>0</v>
      </c>
      <c r="AJ80" s="18">
        <v>0</v>
      </c>
      <c r="AK80" s="18">
        <v>0</v>
      </c>
      <c r="AL80" s="18"/>
      <c r="AM80" s="18"/>
      <c r="AN80" s="18"/>
      <c r="AO80" s="18"/>
      <c r="AP80" s="18"/>
      <c r="AQ80" s="18"/>
      <c r="AR80" s="18"/>
      <c r="AS80" s="18"/>
      <c r="AT80" s="18"/>
      <c r="AU80" s="18"/>
      <c r="AV80" s="18"/>
      <c r="AW80" s="18"/>
      <c r="AX80" s="18"/>
      <c r="AY80" s="18"/>
      <c r="AZ80" s="18"/>
      <c r="BA80" s="18"/>
      <c r="BB80" s="18"/>
      <c r="BC80" s="18"/>
    </row>
    <row r="81" spans="1:55" ht="180" x14ac:dyDescent="0.25">
      <c r="A81" s="72" t="s">
        <v>280</v>
      </c>
      <c r="B81" s="92">
        <v>23</v>
      </c>
      <c r="C81" s="92">
        <v>78</v>
      </c>
      <c r="D81" s="89" t="s">
        <v>426</v>
      </c>
      <c r="E81" s="90" t="s">
        <v>214</v>
      </c>
      <c r="F81" s="20" t="s">
        <v>58</v>
      </c>
      <c r="G81" s="20" t="s">
        <v>105</v>
      </c>
      <c r="H81" s="20" t="s">
        <v>50</v>
      </c>
      <c r="I81" s="91">
        <v>3.79</v>
      </c>
      <c r="J81" s="119"/>
      <c r="K81" s="41">
        <f t="shared" si="3"/>
        <v>0</v>
      </c>
      <c r="L81" s="42" t="str">
        <f t="shared" si="4"/>
        <v>OK</v>
      </c>
      <c r="M81" s="18">
        <v>0</v>
      </c>
      <c r="N81" s="18">
        <v>0</v>
      </c>
      <c r="O81" s="18">
        <v>0</v>
      </c>
      <c r="P81" s="18">
        <v>0</v>
      </c>
      <c r="Q81" s="18">
        <v>0</v>
      </c>
      <c r="R81" s="18">
        <v>0</v>
      </c>
      <c r="S81" s="18">
        <v>0</v>
      </c>
      <c r="T81" s="18">
        <v>0</v>
      </c>
      <c r="U81" s="18">
        <v>0</v>
      </c>
      <c r="V81" s="18">
        <v>0</v>
      </c>
      <c r="W81" s="18">
        <v>0</v>
      </c>
      <c r="X81" s="18">
        <v>0</v>
      </c>
      <c r="Y81" s="18">
        <v>0</v>
      </c>
      <c r="Z81" s="120"/>
      <c r="AA81" s="18">
        <v>0</v>
      </c>
      <c r="AB81" s="18">
        <v>0</v>
      </c>
      <c r="AC81" s="18">
        <v>0</v>
      </c>
      <c r="AD81" s="18">
        <v>0</v>
      </c>
      <c r="AE81" s="18">
        <v>0</v>
      </c>
      <c r="AF81" s="18">
        <v>0</v>
      </c>
      <c r="AG81" s="18">
        <v>0</v>
      </c>
      <c r="AH81" s="18"/>
      <c r="AI81" s="18">
        <v>0</v>
      </c>
      <c r="AJ81" s="18">
        <v>0</v>
      </c>
      <c r="AK81" s="18">
        <v>0</v>
      </c>
      <c r="AL81" s="18"/>
      <c r="AM81" s="18"/>
      <c r="AN81" s="18"/>
      <c r="AO81" s="18"/>
      <c r="AP81" s="18"/>
      <c r="AQ81" s="18"/>
      <c r="AR81" s="18"/>
      <c r="AS81" s="18"/>
      <c r="AT81" s="18"/>
      <c r="AU81" s="18"/>
      <c r="AV81" s="18"/>
      <c r="AW81" s="18"/>
      <c r="AX81" s="18"/>
      <c r="AY81" s="18"/>
      <c r="AZ81" s="18"/>
      <c r="BA81" s="18"/>
      <c r="BB81" s="18"/>
      <c r="BC81" s="18"/>
    </row>
    <row r="82" spans="1:55" ht="225" x14ac:dyDescent="0.25">
      <c r="A82" s="153" t="s">
        <v>276</v>
      </c>
      <c r="B82" s="145">
        <v>24</v>
      </c>
      <c r="C82" s="87">
        <v>79</v>
      </c>
      <c r="D82" s="83" t="s">
        <v>365</v>
      </c>
      <c r="E82" s="84" t="s">
        <v>215</v>
      </c>
      <c r="F82" s="85" t="s">
        <v>30</v>
      </c>
      <c r="G82" s="85" t="s">
        <v>46</v>
      </c>
      <c r="H82" s="85" t="s">
        <v>50</v>
      </c>
      <c r="I82" s="86">
        <v>1.08</v>
      </c>
      <c r="J82" s="119">
        <v>100</v>
      </c>
      <c r="K82" s="41">
        <f t="shared" si="3"/>
        <v>100</v>
      </c>
      <c r="L82" s="42" t="str">
        <f t="shared" si="4"/>
        <v>OK</v>
      </c>
      <c r="M82" s="18">
        <v>0</v>
      </c>
      <c r="N82" s="18">
        <v>0</v>
      </c>
      <c r="O82" s="18">
        <v>0</v>
      </c>
      <c r="P82" s="18">
        <v>0</v>
      </c>
      <c r="Q82" s="18">
        <v>0</v>
      </c>
      <c r="R82" s="18">
        <v>0</v>
      </c>
      <c r="S82" s="18">
        <v>0</v>
      </c>
      <c r="T82" s="18">
        <v>0</v>
      </c>
      <c r="U82" s="18">
        <v>0</v>
      </c>
      <c r="V82" s="18">
        <v>0</v>
      </c>
      <c r="W82" s="18">
        <v>0</v>
      </c>
      <c r="X82" s="18">
        <v>0</v>
      </c>
      <c r="Y82" s="18">
        <v>0</v>
      </c>
      <c r="Z82" s="120"/>
      <c r="AA82" s="18">
        <v>0</v>
      </c>
      <c r="AB82" s="18">
        <v>0</v>
      </c>
      <c r="AC82" s="18">
        <v>0</v>
      </c>
      <c r="AD82" s="18">
        <v>0</v>
      </c>
      <c r="AE82" s="18">
        <v>0</v>
      </c>
      <c r="AF82" s="18">
        <v>0</v>
      </c>
      <c r="AG82" s="18">
        <v>0</v>
      </c>
      <c r="AH82" s="18">
        <v>0</v>
      </c>
      <c r="AI82" s="18">
        <v>0</v>
      </c>
      <c r="AJ82" s="18">
        <v>0</v>
      </c>
      <c r="AK82" s="18">
        <v>0</v>
      </c>
      <c r="AL82" s="18"/>
      <c r="AM82" s="18"/>
      <c r="AN82" s="18"/>
      <c r="AO82" s="18"/>
      <c r="AP82" s="18"/>
      <c r="AQ82" s="18"/>
      <c r="AR82" s="18"/>
      <c r="AS82" s="18"/>
      <c r="AT82" s="18"/>
      <c r="AU82" s="18"/>
      <c r="AV82" s="18"/>
      <c r="AW82" s="18"/>
      <c r="AX82" s="18"/>
      <c r="AY82" s="18"/>
      <c r="AZ82" s="18"/>
      <c r="BA82" s="18"/>
      <c r="BB82" s="18"/>
      <c r="BC82" s="18"/>
    </row>
    <row r="83" spans="1:55" ht="165" x14ac:dyDescent="0.25">
      <c r="A83" s="153"/>
      <c r="B83" s="146"/>
      <c r="C83" s="82">
        <v>80</v>
      </c>
      <c r="D83" s="83" t="s">
        <v>366</v>
      </c>
      <c r="E83" s="84" t="s">
        <v>216</v>
      </c>
      <c r="F83" s="85" t="s">
        <v>30</v>
      </c>
      <c r="G83" s="85" t="s">
        <v>46</v>
      </c>
      <c r="H83" s="85" t="s">
        <v>50</v>
      </c>
      <c r="I83" s="86">
        <v>1.35</v>
      </c>
      <c r="J83" s="119">
        <v>50</v>
      </c>
      <c r="K83" s="41">
        <f t="shared" si="3"/>
        <v>0</v>
      </c>
      <c r="L83" s="42" t="str">
        <f t="shared" si="4"/>
        <v>OK</v>
      </c>
      <c r="M83" s="18">
        <v>0</v>
      </c>
      <c r="N83" s="18">
        <v>0</v>
      </c>
      <c r="O83" s="18">
        <v>50</v>
      </c>
      <c r="P83" s="18">
        <v>0</v>
      </c>
      <c r="Q83" s="18">
        <v>0</v>
      </c>
      <c r="R83" s="18">
        <v>0</v>
      </c>
      <c r="S83" s="18">
        <v>0</v>
      </c>
      <c r="T83" s="18">
        <v>0</v>
      </c>
      <c r="U83" s="18">
        <v>0</v>
      </c>
      <c r="V83" s="18">
        <v>0</v>
      </c>
      <c r="W83" s="18">
        <v>0</v>
      </c>
      <c r="X83" s="18">
        <v>0</v>
      </c>
      <c r="Y83" s="18">
        <v>0</v>
      </c>
      <c r="Z83" s="120"/>
      <c r="AA83" s="18">
        <v>0</v>
      </c>
      <c r="AB83" s="18">
        <v>0</v>
      </c>
      <c r="AC83" s="18">
        <v>0</v>
      </c>
      <c r="AD83" s="18">
        <v>0</v>
      </c>
      <c r="AE83" s="18">
        <v>0</v>
      </c>
      <c r="AF83" s="18">
        <v>0</v>
      </c>
      <c r="AG83" s="18">
        <v>0</v>
      </c>
      <c r="AH83" s="18">
        <v>0</v>
      </c>
      <c r="AI83" s="18">
        <v>0</v>
      </c>
      <c r="AJ83" s="18">
        <v>0</v>
      </c>
      <c r="AK83" s="18">
        <v>0</v>
      </c>
      <c r="AL83" s="18"/>
      <c r="AM83" s="18"/>
      <c r="AN83" s="18"/>
      <c r="AO83" s="18"/>
      <c r="AP83" s="18"/>
      <c r="AQ83" s="18"/>
      <c r="AR83" s="18"/>
      <c r="AS83" s="18"/>
      <c r="AT83" s="18"/>
      <c r="AU83" s="18"/>
      <c r="AV83" s="18"/>
      <c r="AW83" s="18"/>
      <c r="AX83" s="18"/>
      <c r="AY83" s="18"/>
      <c r="AZ83" s="18"/>
      <c r="BA83" s="18"/>
      <c r="BB83" s="18"/>
      <c r="BC83" s="18"/>
    </row>
    <row r="84" spans="1:55" ht="195" x14ac:dyDescent="0.25">
      <c r="A84" s="153"/>
      <c r="B84" s="146"/>
      <c r="C84" s="87">
        <v>81</v>
      </c>
      <c r="D84" s="102" t="s">
        <v>367</v>
      </c>
      <c r="E84" s="84" t="s">
        <v>217</v>
      </c>
      <c r="F84" s="85" t="s">
        <v>30</v>
      </c>
      <c r="G84" s="85" t="s">
        <v>47</v>
      </c>
      <c r="H84" s="85" t="s">
        <v>50</v>
      </c>
      <c r="I84" s="86">
        <v>4.75</v>
      </c>
      <c r="J84" s="119">
        <v>50</v>
      </c>
      <c r="K84" s="41">
        <f t="shared" si="3"/>
        <v>40</v>
      </c>
      <c r="L84" s="42" t="str">
        <f t="shared" si="4"/>
        <v>OK</v>
      </c>
      <c r="M84" s="18">
        <v>0</v>
      </c>
      <c r="N84" s="18">
        <v>0</v>
      </c>
      <c r="O84" s="18">
        <v>0</v>
      </c>
      <c r="P84" s="18">
        <v>0</v>
      </c>
      <c r="Q84" s="18">
        <v>0</v>
      </c>
      <c r="R84" s="18">
        <v>0</v>
      </c>
      <c r="S84" s="18">
        <v>0</v>
      </c>
      <c r="T84" s="18">
        <v>0</v>
      </c>
      <c r="U84" s="18">
        <v>0</v>
      </c>
      <c r="V84" s="18">
        <v>0</v>
      </c>
      <c r="W84" s="18">
        <v>0</v>
      </c>
      <c r="X84" s="18">
        <v>0</v>
      </c>
      <c r="Y84" s="18">
        <v>0</v>
      </c>
      <c r="Z84" s="120"/>
      <c r="AA84" s="18">
        <v>0</v>
      </c>
      <c r="AB84" s="18">
        <v>0</v>
      </c>
      <c r="AC84" s="18">
        <v>0</v>
      </c>
      <c r="AD84" s="18">
        <v>0</v>
      </c>
      <c r="AE84" s="18">
        <v>0</v>
      </c>
      <c r="AF84" s="18">
        <v>0</v>
      </c>
      <c r="AG84" s="18">
        <v>0</v>
      </c>
      <c r="AH84" s="18">
        <v>0</v>
      </c>
      <c r="AI84" s="18">
        <v>0</v>
      </c>
      <c r="AJ84" s="18">
        <v>0</v>
      </c>
      <c r="AK84" s="18">
        <v>0</v>
      </c>
      <c r="AL84" s="18"/>
      <c r="AM84" s="18"/>
      <c r="AN84" s="18"/>
      <c r="AO84" s="18"/>
      <c r="AP84" s="18"/>
      <c r="AQ84" s="18"/>
      <c r="AR84" s="18">
        <v>10</v>
      </c>
      <c r="AS84" s="120"/>
      <c r="AT84" s="18"/>
      <c r="AU84" s="18"/>
      <c r="AV84" s="18"/>
      <c r="AW84" s="18"/>
      <c r="AX84" s="18"/>
      <c r="AY84" s="18"/>
      <c r="AZ84" s="18"/>
      <c r="BA84" s="18"/>
      <c r="BB84" s="18"/>
      <c r="BC84" s="18"/>
    </row>
    <row r="85" spans="1:55" ht="75" x14ac:dyDescent="0.25">
      <c r="A85" s="153"/>
      <c r="B85" s="147"/>
      <c r="C85" s="87">
        <v>82</v>
      </c>
      <c r="D85" s="83" t="s">
        <v>368</v>
      </c>
      <c r="E85" s="84" t="s">
        <v>218</v>
      </c>
      <c r="F85" s="85" t="s">
        <v>30</v>
      </c>
      <c r="G85" s="85" t="s">
        <v>106</v>
      </c>
      <c r="H85" s="85" t="s">
        <v>50</v>
      </c>
      <c r="I85" s="86">
        <v>1.25</v>
      </c>
      <c r="J85" s="119"/>
      <c r="K85" s="41">
        <f t="shared" si="3"/>
        <v>0</v>
      </c>
      <c r="L85" s="42" t="str">
        <f t="shared" si="4"/>
        <v>OK</v>
      </c>
      <c r="M85" s="18">
        <v>0</v>
      </c>
      <c r="N85" s="18">
        <v>0</v>
      </c>
      <c r="O85" s="18">
        <v>0</v>
      </c>
      <c r="P85" s="18">
        <v>0</v>
      </c>
      <c r="Q85" s="18">
        <v>0</v>
      </c>
      <c r="R85" s="18">
        <v>0</v>
      </c>
      <c r="S85" s="18">
        <v>0</v>
      </c>
      <c r="T85" s="18">
        <v>0</v>
      </c>
      <c r="U85" s="18">
        <v>0</v>
      </c>
      <c r="V85" s="18">
        <v>0</v>
      </c>
      <c r="W85" s="18">
        <v>0</v>
      </c>
      <c r="X85" s="18">
        <v>0</v>
      </c>
      <c r="Y85" s="18">
        <v>0</v>
      </c>
      <c r="Z85" s="120"/>
      <c r="AA85" s="18">
        <v>0</v>
      </c>
      <c r="AB85" s="18">
        <v>0</v>
      </c>
      <c r="AC85" s="18">
        <v>0</v>
      </c>
      <c r="AD85" s="18">
        <v>0</v>
      </c>
      <c r="AE85" s="18">
        <v>0</v>
      </c>
      <c r="AF85" s="18">
        <v>0</v>
      </c>
      <c r="AG85" s="18">
        <v>0</v>
      </c>
      <c r="AH85" s="18"/>
      <c r="AI85" s="18">
        <v>0</v>
      </c>
      <c r="AJ85" s="18">
        <v>0</v>
      </c>
      <c r="AK85" s="18">
        <v>0</v>
      </c>
      <c r="AL85" s="18"/>
      <c r="AM85" s="18"/>
      <c r="AN85" s="18"/>
      <c r="AO85" s="18"/>
      <c r="AP85" s="18"/>
      <c r="AQ85" s="18"/>
      <c r="AR85" s="18"/>
      <c r="AS85" s="18"/>
      <c r="AT85" s="18"/>
      <c r="AU85" s="18"/>
      <c r="AV85" s="18"/>
      <c r="AW85" s="18"/>
      <c r="AX85" s="18"/>
      <c r="AY85" s="18"/>
      <c r="AZ85" s="18"/>
      <c r="BA85" s="18"/>
      <c r="BB85" s="18"/>
      <c r="BC85" s="18"/>
    </row>
    <row r="86" spans="1:55" ht="135" x14ac:dyDescent="0.25">
      <c r="A86" s="152" t="s">
        <v>282</v>
      </c>
      <c r="B86" s="158">
        <v>25</v>
      </c>
      <c r="C86" s="103">
        <v>83</v>
      </c>
      <c r="D86" s="77" t="s">
        <v>369</v>
      </c>
      <c r="E86" s="78" t="s">
        <v>219</v>
      </c>
      <c r="F86" s="79" t="s">
        <v>38</v>
      </c>
      <c r="G86" s="79" t="s">
        <v>43</v>
      </c>
      <c r="H86" s="79" t="s">
        <v>50</v>
      </c>
      <c r="I86" s="80">
        <v>17.55</v>
      </c>
      <c r="J86" s="119">
        <v>80</v>
      </c>
      <c r="K86" s="41">
        <f t="shared" si="3"/>
        <v>41</v>
      </c>
      <c r="L86" s="42" t="str">
        <f t="shared" si="4"/>
        <v>OK</v>
      </c>
      <c r="M86" s="18">
        <v>0</v>
      </c>
      <c r="N86" s="18">
        <v>0</v>
      </c>
      <c r="O86" s="18">
        <v>0</v>
      </c>
      <c r="P86" s="18">
        <v>0</v>
      </c>
      <c r="Q86" s="18">
        <v>0</v>
      </c>
      <c r="R86" s="18">
        <v>0</v>
      </c>
      <c r="S86" s="18">
        <v>0</v>
      </c>
      <c r="T86" s="18">
        <v>0</v>
      </c>
      <c r="U86" s="18">
        <v>0</v>
      </c>
      <c r="V86" s="18">
        <v>0</v>
      </c>
      <c r="W86" s="18">
        <v>0</v>
      </c>
      <c r="X86" s="18">
        <v>0</v>
      </c>
      <c r="Y86" s="18">
        <v>0</v>
      </c>
      <c r="Z86" s="120"/>
      <c r="AA86" s="18">
        <v>0</v>
      </c>
      <c r="AB86" s="18">
        <v>0</v>
      </c>
      <c r="AC86" s="18">
        <v>24</v>
      </c>
      <c r="AD86" s="18">
        <v>0</v>
      </c>
      <c r="AE86" s="18">
        <v>0</v>
      </c>
      <c r="AF86" s="18">
        <v>0</v>
      </c>
      <c r="AG86" s="18">
        <v>0</v>
      </c>
      <c r="AH86" s="18">
        <v>0</v>
      </c>
      <c r="AI86" s="18">
        <v>0</v>
      </c>
      <c r="AJ86" s="18">
        <v>0</v>
      </c>
      <c r="AK86" s="18">
        <v>15</v>
      </c>
      <c r="AL86" s="18"/>
      <c r="AM86" s="18"/>
      <c r="AN86" s="18"/>
      <c r="AO86" s="18"/>
      <c r="AP86" s="18"/>
      <c r="AQ86" s="18"/>
      <c r="AR86" s="18"/>
      <c r="AS86" s="18"/>
      <c r="AT86" s="18"/>
      <c r="AU86" s="18"/>
      <c r="AV86" s="18"/>
      <c r="AW86" s="18">
        <v>41</v>
      </c>
      <c r="AX86" s="18"/>
      <c r="AY86" s="18"/>
      <c r="AZ86" s="120"/>
      <c r="BA86" s="18"/>
      <c r="BB86" s="18"/>
      <c r="BC86" s="18"/>
    </row>
    <row r="87" spans="1:55" ht="150" x14ac:dyDescent="0.25">
      <c r="A87" s="152"/>
      <c r="B87" s="159"/>
      <c r="C87" s="76">
        <v>84</v>
      </c>
      <c r="D87" s="77" t="s">
        <v>427</v>
      </c>
      <c r="E87" s="78" t="s">
        <v>220</v>
      </c>
      <c r="F87" s="104" t="s">
        <v>30</v>
      </c>
      <c r="G87" s="104" t="s">
        <v>43</v>
      </c>
      <c r="H87" s="78" t="s">
        <v>107</v>
      </c>
      <c r="I87" s="80">
        <v>13.02</v>
      </c>
      <c r="J87" s="119"/>
      <c r="K87" s="41">
        <f t="shared" si="3"/>
        <v>0</v>
      </c>
      <c r="L87" s="42" t="str">
        <f t="shared" si="4"/>
        <v>OK</v>
      </c>
      <c r="M87" s="18">
        <v>0</v>
      </c>
      <c r="N87" s="18">
        <v>0</v>
      </c>
      <c r="O87" s="18">
        <v>0</v>
      </c>
      <c r="P87" s="18">
        <v>0</v>
      </c>
      <c r="Q87" s="18">
        <v>0</v>
      </c>
      <c r="R87" s="18">
        <v>0</v>
      </c>
      <c r="S87" s="18">
        <v>0</v>
      </c>
      <c r="T87" s="18">
        <v>0</v>
      </c>
      <c r="U87" s="18">
        <v>0</v>
      </c>
      <c r="V87" s="18">
        <v>0</v>
      </c>
      <c r="W87" s="18">
        <v>0</v>
      </c>
      <c r="X87" s="18">
        <v>0</v>
      </c>
      <c r="Y87" s="18">
        <v>0</v>
      </c>
      <c r="Z87" s="120"/>
      <c r="AA87" s="18">
        <v>0</v>
      </c>
      <c r="AB87" s="18">
        <v>0</v>
      </c>
      <c r="AC87" s="18">
        <v>0</v>
      </c>
      <c r="AD87" s="18">
        <v>0</v>
      </c>
      <c r="AE87" s="18">
        <v>0</v>
      </c>
      <c r="AF87" s="18">
        <v>0</v>
      </c>
      <c r="AG87" s="18">
        <v>0</v>
      </c>
      <c r="AH87" s="18"/>
      <c r="AI87" s="18">
        <v>0</v>
      </c>
      <c r="AJ87" s="18">
        <v>0</v>
      </c>
      <c r="AK87" s="18">
        <v>0</v>
      </c>
      <c r="AL87" s="18"/>
      <c r="AM87" s="18"/>
      <c r="AN87" s="18"/>
      <c r="AO87" s="18"/>
      <c r="AP87" s="18"/>
      <c r="AQ87" s="18"/>
      <c r="AR87" s="18"/>
      <c r="AS87" s="18"/>
      <c r="AT87" s="18"/>
      <c r="AU87" s="18"/>
      <c r="AV87" s="18"/>
      <c r="AW87" s="18"/>
      <c r="AX87" s="18"/>
      <c r="AY87" s="18"/>
      <c r="AZ87" s="18"/>
      <c r="BA87" s="18"/>
      <c r="BB87" s="18"/>
      <c r="BC87" s="18"/>
    </row>
    <row r="88" spans="1:55" ht="75" x14ac:dyDescent="0.25">
      <c r="A88" s="152"/>
      <c r="B88" s="160"/>
      <c r="C88" s="76">
        <v>85</v>
      </c>
      <c r="D88" s="77" t="s">
        <v>428</v>
      </c>
      <c r="E88" s="78" t="s">
        <v>221</v>
      </c>
      <c r="F88" s="104" t="s">
        <v>30</v>
      </c>
      <c r="G88" s="104" t="s">
        <v>48</v>
      </c>
      <c r="H88" s="78" t="s">
        <v>108</v>
      </c>
      <c r="I88" s="80">
        <v>25.04</v>
      </c>
      <c r="J88" s="119"/>
      <c r="K88" s="41">
        <f t="shared" si="3"/>
        <v>0</v>
      </c>
      <c r="L88" s="42" t="str">
        <f t="shared" si="4"/>
        <v>OK</v>
      </c>
      <c r="M88" s="18">
        <v>0</v>
      </c>
      <c r="N88" s="18">
        <v>0</v>
      </c>
      <c r="O88" s="18">
        <v>0</v>
      </c>
      <c r="P88" s="18">
        <v>0</v>
      </c>
      <c r="Q88" s="18">
        <v>0</v>
      </c>
      <c r="R88" s="18">
        <v>0</v>
      </c>
      <c r="S88" s="18">
        <v>0</v>
      </c>
      <c r="T88" s="18">
        <v>0</v>
      </c>
      <c r="U88" s="18">
        <v>0</v>
      </c>
      <c r="V88" s="18">
        <v>0</v>
      </c>
      <c r="W88" s="18">
        <v>0</v>
      </c>
      <c r="X88" s="18">
        <v>0</v>
      </c>
      <c r="Y88" s="18">
        <v>0</v>
      </c>
      <c r="Z88" s="120"/>
      <c r="AA88" s="18">
        <v>0</v>
      </c>
      <c r="AB88" s="18">
        <v>0</v>
      </c>
      <c r="AC88" s="18">
        <v>0</v>
      </c>
      <c r="AD88" s="18">
        <v>0</v>
      </c>
      <c r="AE88" s="18">
        <v>0</v>
      </c>
      <c r="AF88" s="18">
        <v>0</v>
      </c>
      <c r="AG88" s="18">
        <v>0</v>
      </c>
      <c r="AH88" s="18"/>
      <c r="AI88" s="18">
        <v>0</v>
      </c>
      <c r="AJ88" s="18">
        <v>0</v>
      </c>
      <c r="AK88" s="18">
        <v>0</v>
      </c>
      <c r="AL88" s="18"/>
      <c r="AM88" s="18"/>
      <c r="AN88" s="18"/>
      <c r="AO88" s="18"/>
      <c r="AP88" s="18"/>
      <c r="AQ88" s="18"/>
      <c r="AR88" s="18"/>
      <c r="AS88" s="18"/>
      <c r="AT88" s="18"/>
      <c r="AU88" s="18"/>
      <c r="AV88" s="18"/>
      <c r="AW88" s="18"/>
      <c r="AX88" s="18"/>
      <c r="AY88" s="18"/>
      <c r="AZ88" s="18"/>
      <c r="BA88" s="18"/>
      <c r="BB88" s="18"/>
      <c r="BC88" s="18"/>
    </row>
    <row r="89" spans="1:55" ht="150" x14ac:dyDescent="0.25">
      <c r="A89" s="153" t="s">
        <v>282</v>
      </c>
      <c r="B89" s="145">
        <v>26</v>
      </c>
      <c r="C89" s="82">
        <v>86</v>
      </c>
      <c r="D89" s="83" t="s">
        <v>370</v>
      </c>
      <c r="E89" s="84" t="s">
        <v>222</v>
      </c>
      <c r="F89" s="97" t="s">
        <v>30</v>
      </c>
      <c r="G89" s="97" t="s">
        <v>43</v>
      </c>
      <c r="H89" s="85" t="s">
        <v>50</v>
      </c>
      <c r="I89" s="86">
        <v>13.52</v>
      </c>
      <c r="J89" s="119"/>
      <c r="K89" s="41">
        <f t="shared" si="3"/>
        <v>0</v>
      </c>
      <c r="L89" s="42" t="str">
        <f t="shared" si="4"/>
        <v>OK</v>
      </c>
      <c r="M89" s="18">
        <v>0</v>
      </c>
      <c r="N89" s="18">
        <v>0</v>
      </c>
      <c r="O89" s="18">
        <v>0</v>
      </c>
      <c r="P89" s="18">
        <v>0</v>
      </c>
      <c r="Q89" s="18">
        <v>0</v>
      </c>
      <c r="R89" s="18">
        <v>0</v>
      </c>
      <c r="S89" s="18">
        <v>0</v>
      </c>
      <c r="T89" s="18">
        <v>0</v>
      </c>
      <c r="U89" s="18">
        <v>0</v>
      </c>
      <c r="V89" s="18">
        <v>0</v>
      </c>
      <c r="W89" s="18">
        <v>0</v>
      </c>
      <c r="X89" s="18">
        <v>0</v>
      </c>
      <c r="Y89" s="18">
        <v>0</v>
      </c>
      <c r="Z89" s="120"/>
      <c r="AA89" s="18">
        <v>0</v>
      </c>
      <c r="AB89" s="18">
        <v>0</v>
      </c>
      <c r="AC89" s="18">
        <v>0</v>
      </c>
      <c r="AD89" s="18">
        <v>0</v>
      </c>
      <c r="AE89" s="18">
        <v>0</v>
      </c>
      <c r="AF89" s="18">
        <v>0</v>
      </c>
      <c r="AG89" s="18">
        <v>0</v>
      </c>
      <c r="AH89" s="18"/>
      <c r="AI89" s="18">
        <v>0</v>
      </c>
      <c r="AJ89" s="18">
        <v>0</v>
      </c>
      <c r="AK89" s="18">
        <v>0</v>
      </c>
      <c r="AL89" s="18"/>
      <c r="AM89" s="18"/>
      <c r="AN89" s="18"/>
      <c r="AO89" s="18"/>
      <c r="AP89" s="18"/>
      <c r="AQ89" s="18"/>
      <c r="AR89" s="18"/>
      <c r="AS89" s="18"/>
      <c r="AT89" s="18"/>
      <c r="AU89" s="18"/>
      <c r="AV89" s="18"/>
      <c r="AW89" s="18"/>
      <c r="AX89" s="18"/>
      <c r="AY89" s="18"/>
      <c r="AZ89" s="18"/>
      <c r="BA89" s="18"/>
      <c r="BB89" s="18"/>
      <c r="BC89" s="18"/>
    </row>
    <row r="90" spans="1:55" ht="30" x14ac:dyDescent="0.25">
      <c r="A90" s="153"/>
      <c r="B90" s="147"/>
      <c r="C90" s="87">
        <v>87</v>
      </c>
      <c r="D90" s="98" t="s">
        <v>371</v>
      </c>
      <c r="E90" s="84" t="s">
        <v>223</v>
      </c>
      <c r="F90" s="97" t="s">
        <v>30</v>
      </c>
      <c r="G90" s="97" t="s">
        <v>109</v>
      </c>
      <c r="H90" s="85" t="s">
        <v>110</v>
      </c>
      <c r="I90" s="86">
        <v>25.3</v>
      </c>
      <c r="J90" s="119">
        <v>25</v>
      </c>
      <c r="K90" s="41">
        <f t="shared" si="3"/>
        <v>20</v>
      </c>
      <c r="L90" s="42" t="str">
        <f t="shared" si="4"/>
        <v>OK</v>
      </c>
      <c r="M90" s="18">
        <v>0</v>
      </c>
      <c r="N90" s="18">
        <v>0</v>
      </c>
      <c r="O90" s="18">
        <v>0</v>
      </c>
      <c r="P90" s="18">
        <v>0</v>
      </c>
      <c r="Q90" s="18">
        <v>0</v>
      </c>
      <c r="R90" s="18">
        <v>0</v>
      </c>
      <c r="S90" s="18">
        <v>0</v>
      </c>
      <c r="T90" s="18">
        <v>0</v>
      </c>
      <c r="U90" s="18">
        <v>0</v>
      </c>
      <c r="V90" s="18">
        <v>0</v>
      </c>
      <c r="W90" s="18">
        <v>0</v>
      </c>
      <c r="X90" s="18">
        <v>0</v>
      </c>
      <c r="Y90" s="18">
        <v>0</v>
      </c>
      <c r="Z90" s="120"/>
      <c r="AA90" s="18">
        <v>0</v>
      </c>
      <c r="AB90" s="18">
        <v>0</v>
      </c>
      <c r="AC90" s="18"/>
      <c r="AD90" s="18">
        <v>5</v>
      </c>
      <c r="AE90" s="18">
        <v>0</v>
      </c>
      <c r="AF90" s="18">
        <v>0</v>
      </c>
      <c r="AG90" s="18">
        <v>0</v>
      </c>
      <c r="AH90" s="18">
        <v>0</v>
      </c>
      <c r="AI90" s="18">
        <v>0</v>
      </c>
      <c r="AJ90" s="18">
        <v>0</v>
      </c>
      <c r="AK90" s="18">
        <v>0</v>
      </c>
      <c r="AL90" s="18"/>
      <c r="AM90" s="18"/>
      <c r="AN90" s="18"/>
      <c r="AO90" s="18"/>
      <c r="AP90" s="18"/>
      <c r="AQ90" s="18"/>
      <c r="AR90" s="18"/>
      <c r="AS90" s="18"/>
      <c r="AT90" s="18"/>
      <c r="AU90" s="18"/>
      <c r="AV90" s="18"/>
      <c r="AW90" s="18"/>
      <c r="AX90" s="18">
        <v>5</v>
      </c>
      <c r="AY90" s="18"/>
      <c r="AZ90" s="120"/>
      <c r="BA90" s="18"/>
      <c r="BB90" s="18"/>
      <c r="BC90" s="18"/>
    </row>
    <row r="91" spans="1:55" ht="165" x14ac:dyDescent="0.25">
      <c r="A91" s="72" t="s">
        <v>272</v>
      </c>
      <c r="B91" s="76">
        <v>27</v>
      </c>
      <c r="C91" s="76">
        <v>88</v>
      </c>
      <c r="D91" s="77" t="s">
        <v>429</v>
      </c>
      <c r="E91" s="78" t="s">
        <v>224</v>
      </c>
      <c r="F91" s="104" t="s">
        <v>33</v>
      </c>
      <c r="G91" s="104" t="s">
        <v>111</v>
      </c>
      <c r="H91" s="104" t="s">
        <v>50</v>
      </c>
      <c r="I91" s="80">
        <v>59.1</v>
      </c>
      <c r="J91" s="119">
        <v>40</v>
      </c>
      <c r="K91" s="41">
        <f t="shared" si="3"/>
        <v>20</v>
      </c>
      <c r="L91" s="42" t="str">
        <f t="shared" si="4"/>
        <v>OK</v>
      </c>
      <c r="M91" s="18">
        <v>0</v>
      </c>
      <c r="N91" s="18">
        <v>0</v>
      </c>
      <c r="O91" s="18">
        <v>0</v>
      </c>
      <c r="P91" s="18">
        <v>0</v>
      </c>
      <c r="Q91" s="18">
        <v>0</v>
      </c>
      <c r="R91" s="18">
        <v>0</v>
      </c>
      <c r="S91" s="18">
        <v>0</v>
      </c>
      <c r="T91" s="18">
        <v>0</v>
      </c>
      <c r="U91" s="18">
        <v>0</v>
      </c>
      <c r="V91" s="18">
        <v>0</v>
      </c>
      <c r="W91" s="18">
        <v>0</v>
      </c>
      <c r="X91" s="18">
        <v>0</v>
      </c>
      <c r="Y91" s="18">
        <v>0</v>
      </c>
      <c r="Z91" s="120"/>
      <c r="AA91" s="18">
        <v>0</v>
      </c>
      <c r="AB91" s="18">
        <v>0</v>
      </c>
      <c r="AC91" s="18">
        <v>0</v>
      </c>
      <c r="AD91" s="18">
        <v>0</v>
      </c>
      <c r="AE91" s="18">
        <v>0</v>
      </c>
      <c r="AF91" s="18">
        <v>0</v>
      </c>
      <c r="AG91" s="18">
        <v>10</v>
      </c>
      <c r="AH91" s="18">
        <v>0</v>
      </c>
      <c r="AI91" s="18">
        <v>0</v>
      </c>
      <c r="AJ91" s="18">
        <v>0</v>
      </c>
      <c r="AK91" s="18">
        <v>0</v>
      </c>
      <c r="AL91" s="18"/>
      <c r="AM91" s="18">
        <v>10</v>
      </c>
      <c r="AN91" s="18"/>
      <c r="AO91" s="18"/>
      <c r="AP91" s="18"/>
      <c r="AQ91" s="18"/>
      <c r="AR91" s="18"/>
      <c r="AS91" s="18"/>
      <c r="AT91" s="18"/>
      <c r="AU91" s="18"/>
      <c r="AV91" s="18"/>
      <c r="AW91" s="18"/>
      <c r="AX91" s="18"/>
      <c r="AY91" s="18"/>
      <c r="AZ91" s="18"/>
      <c r="BA91" s="18"/>
      <c r="BB91" s="18"/>
      <c r="BC91" s="18"/>
    </row>
    <row r="92" spans="1:55" ht="165" x14ac:dyDescent="0.25">
      <c r="A92" s="153" t="s">
        <v>284</v>
      </c>
      <c r="B92" s="145">
        <v>28</v>
      </c>
      <c r="C92" s="82">
        <v>89</v>
      </c>
      <c r="D92" s="83" t="s">
        <v>430</v>
      </c>
      <c r="E92" s="84" t="s">
        <v>225</v>
      </c>
      <c r="F92" s="97" t="s">
        <v>33</v>
      </c>
      <c r="G92" s="97" t="s">
        <v>112</v>
      </c>
      <c r="H92" s="97" t="s">
        <v>50</v>
      </c>
      <c r="I92" s="86">
        <v>9.5</v>
      </c>
      <c r="J92" s="119"/>
      <c r="K92" s="41">
        <f t="shared" si="3"/>
        <v>0</v>
      </c>
      <c r="L92" s="42" t="str">
        <f t="shared" si="4"/>
        <v>OK</v>
      </c>
      <c r="M92" s="18">
        <v>0</v>
      </c>
      <c r="N92" s="18">
        <v>0</v>
      </c>
      <c r="O92" s="18">
        <v>0</v>
      </c>
      <c r="P92" s="18">
        <v>0</v>
      </c>
      <c r="Q92" s="18">
        <v>0</v>
      </c>
      <c r="R92" s="18">
        <v>0</v>
      </c>
      <c r="S92" s="18">
        <v>0</v>
      </c>
      <c r="T92" s="18">
        <v>0</v>
      </c>
      <c r="U92" s="18">
        <v>0</v>
      </c>
      <c r="V92" s="18">
        <v>0</v>
      </c>
      <c r="W92" s="18">
        <v>0</v>
      </c>
      <c r="X92" s="18">
        <v>0</v>
      </c>
      <c r="Y92" s="18">
        <v>0</v>
      </c>
      <c r="Z92" s="120"/>
      <c r="AA92" s="18">
        <v>0</v>
      </c>
      <c r="AB92" s="18">
        <v>0</v>
      </c>
      <c r="AC92" s="18">
        <v>0</v>
      </c>
      <c r="AD92" s="18">
        <v>0</v>
      </c>
      <c r="AE92" s="18">
        <v>0</v>
      </c>
      <c r="AF92" s="18">
        <v>0</v>
      </c>
      <c r="AG92" s="18">
        <v>0</v>
      </c>
      <c r="AH92" s="18"/>
      <c r="AI92" s="18">
        <v>0</v>
      </c>
      <c r="AJ92" s="18">
        <v>0</v>
      </c>
      <c r="AK92" s="18">
        <v>0</v>
      </c>
      <c r="AL92" s="18"/>
      <c r="AM92" s="18"/>
      <c r="AN92" s="18"/>
      <c r="AO92" s="18"/>
      <c r="AP92" s="18"/>
      <c r="AQ92" s="18"/>
      <c r="AR92" s="18"/>
      <c r="AS92" s="18"/>
      <c r="AT92" s="18"/>
      <c r="AU92" s="18"/>
      <c r="AV92" s="18"/>
      <c r="AW92" s="18"/>
      <c r="AX92" s="18"/>
      <c r="AY92" s="18"/>
      <c r="AZ92" s="18"/>
      <c r="BA92" s="18"/>
      <c r="BB92" s="18"/>
      <c r="BC92" s="18"/>
    </row>
    <row r="93" spans="1:55" ht="150" x14ac:dyDescent="0.25">
      <c r="A93" s="153"/>
      <c r="B93" s="146"/>
      <c r="C93" s="87">
        <v>90</v>
      </c>
      <c r="D93" s="83" t="s">
        <v>431</v>
      </c>
      <c r="E93" s="84" t="s">
        <v>226</v>
      </c>
      <c r="F93" s="97" t="s">
        <v>33</v>
      </c>
      <c r="G93" s="97" t="s">
        <v>112</v>
      </c>
      <c r="H93" s="97" t="s">
        <v>50</v>
      </c>
      <c r="I93" s="86">
        <v>15.36</v>
      </c>
      <c r="J93" s="119">
        <v>80</v>
      </c>
      <c r="K93" s="41">
        <f t="shared" si="3"/>
        <v>80</v>
      </c>
      <c r="L93" s="42" t="str">
        <f t="shared" si="4"/>
        <v>OK</v>
      </c>
      <c r="M93" s="18">
        <v>0</v>
      </c>
      <c r="N93" s="18">
        <v>0</v>
      </c>
      <c r="O93" s="18">
        <v>0</v>
      </c>
      <c r="P93" s="18">
        <v>0</v>
      </c>
      <c r="Q93" s="18">
        <v>0</v>
      </c>
      <c r="R93" s="18">
        <v>0</v>
      </c>
      <c r="S93" s="18">
        <v>0</v>
      </c>
      <c r="T93" s="18">
        <v>0</v>
      </c>
      <c r="U93" s="18">
        <v>0</v>
      </c>
      <c r="V93" s="18">
        <v>0</v>
      </c>
      <c r="W93" s="18">
        <v>0</v>
      </c>
      <c r="X93" s="18">
        <v>0</v>
      </c>
      <c r="Y93" s="18">
        <v>0</v>
      </c>
      <c r="Z93" s="120"/>
      <c r="AA93" s="18">
        <v>0</v>
      </c>
      <c r="AB93" s="18">
        <v>0</v>
      </c>
      <c r="AC93" s="18">
        <v>0</v>
      </c>
      <c r="AD93" s="18">
        <v>0</v>
      </c>
      <c r="AE93" s="18">
        <v>0</v>
      </c>
      <c r="AF93" s="18">
        <v>0</v>
      </c>
      <c r="AG93" s="18">
        <v>0</v>
      </c>
      <c r="AH93" s="18">
        <v>0</v>
      </c>
      <c r="AI93" s="18">
        <v>0</v>
      </c>
      <c r="AJ93" s="18">
        <v>0</v>
      </c>
      <c r="AK93" s="18">
        <v>0</v>
      </c>
      <c r="AL93" s="18"/>
      <c r="AM93" s="18"/>
      <c r="AN93" s="18"/>
      <c r="AO93" s="18"/>
      <c r="AP93" s="18"/>
      <c r="AQ93" s="18"/>
      <c r="AR93" s="18"/>
      <c r="AS93" s="18"/>
      <c r="AT93" s="18"/>
      <c r="AU93" s="18"/>
      <c r="AV93" s="18"/>
      <c r="AW93" s="18"/>
      <c r="AX93" s="18"/>
      <c r="AY93" s="18"/>
      <c r="AZ93" s="18"/>
      <c r="BA93" s="18"/>
      <c r="BB93" s="18"/>
      <c r="BC93" s="18"/>
    </row>
    <row r="94" spans="1:55" ht="165" x14ac:dyDescent="0.25">
      <c r="A94" s="153"/>
      <c r="B94" s="147"/>
      <c r="C94" s="87">
        <v>91</v>
      </c>
      <c r="D94" s="98" t="s">
        <v>432</v>
      </c>
      <c r="E94" s="84" t="s">
        <v>227</v>
      </c>
      <c r="F94" s="97" t="s">
        <v>33</v>
      </c>
      <c r="G94" s="97" t="s">
        <v>112</v>
      </c>
      <c r="H94" s="97" t="s">
        <v>50</v>
      </c>
      <c r="I94" s="86">
        <v>24.69</v>
      </c>
      <c r="J94" s="119">
        <f>40</f>
        <v>40</v>
      </c>
      <c r="K94" s="41">
        <f t="shared" si="3"/>
        <v>0</v>
      </c>
      <c r="L94" s="42" t="str">
        <f t="shared" si="4"/>
        <v>OK</v>
      </c>
      <c r="M94" s="18">
        <v>0</v>
      </c>
      <c r="N94" s="18">
        <v>0</v>
      </c>
      <c r="O94" s="18">
        <v>0</v>
      </c>
      <c r="P94" s="18">
        <v>0</v>
      </c>
      <c r="Q94" s="18">
        <v>0</v>
      </c>
      <c r="R94" s="18">
        <v>0</v>
      </c>
      <c r="S94" s="18">
        <v>0</v>
      </c>
      <c r="T94" s="18">
        <v>0</v>
      </c>
      <c r="U94" s="18">
        <v>0</v>
      </c>
      <c r="V94" s="18">
        <v>0</v>
      </c>
      <c r="W94" s="18">
        <v>0</v>
      </c>
      <c r="X94" s="18">
        <v>0</v>
      </c>
      <c r="Y94" s="18">
        <v>0</v>
      </c>
      <c r="Z94" s="120"/>
      <c r="AA94" s="18">
        <v>0</v>
      </c>
      <c r="AB94" s="18">
        <v>0</v>
      </c>
      <c r="AC94" s="18">
        <v>0</v>
      </c>
      <c r="AD94" s="18">
        <v>0</v>
      </c>
      <c r="AE94" s="18">
        <v>0</v>
      </c>
      <c r="AF94" s="18">
        <v>0</v>
      </c>
      <c r="AG94" s="18">
        <v>0</v>
      </c>
      <c r="AH94" s="18"/>
      <c r="AI94" s="18">
        <v>0</v>
      </c>
      <c r="AJ94" s="18">
        <v>0</v>
      </c>
      <c r="AK94" s="18">
        <v>0</v>
      </c>
      <c r="AL94" s="18"/>
      <c r="AM94" s="18"/>
      <c r="AN94" s="18">
        <v>40</v>
      </c>
      <c r="AO94" s="18"/>
      <c r="AP94" s="18"/>
      <c r="AQ94" s="18"/>
      <c r="AR94" s="18"/>
      <c r="AS94" s="18"/>
      <c r="AT94" s="18"/>
      <c r="AU94" s="18"/>
      <c r="AV94" s="18"/>
      <c r="AW94" s="18"/>
      <c r="AX94" s="18"/>
      <c r="AY94" s="18"/>
      <c r="AZ94" s="18"/>
      <c r="BA94" s="18"/>
      <c r="BB94" s="18"/>
      <c r="BC94" s="18"/>
    </row>
    <row r="95" spans="1:55" ht="225" x14ac:dyDescent="0.25">
      <c r="A95" s="105" t="s">
        <v>272</v>
      </c>
      <c r="B95" s="76">
        <v>29</v>
      </c>
      <c r="C95" s="103">
        <v>92</v>
      </c>
      <c r="D95" s="77" t="s">
        <v>372</v>
      </c>
      <c r="E95" s="78" t="s">
        <v>228</v>
      </c>
      <c r="F95" s="104" t="s">
        <v>59</v>
      </c>
      <c r="G95" s="104" t="s">
        <v>111</v>
      </c>
      <c r="H95" s="104" t="s">
        <v>50</v>
      </c>
      <c r="I95" s="80">
        <v>129.19999999999999</v>
      </c>
      <c r="J95" s="119">
        <v>10</v>
      </c>
      <c r="K95" s="41">
        <f t="shared" si="3"/>
        <v>5</v>
      </c>
      <c r="L95" s="42" t="str">
        <f t="shared" si="4"/>
        <v>OK</v>
      </c>
      <c r="M95" s="18">
        <v>0</v>
      </c>
      <c r="N95" s="18">
        <v>0</v>
      </c>
      <c r="O95" s="18">
        <v>0</v>
      </c>
      <c r="P95" s="18">
        <v>0</v>
      </c>
      <c r="Q95" s="18">
        <v>0</v>
      </c>
      <c r="R95" s="18">
        <v>0</v>
      </c>
      <c r="S95" s="18">
        <v>0</v>
      </c>
      <c r="T95" s="18">
        <v>0</v>
      </c>
      <c r="U95" s="18">
        <v>0</v>
      </c>
      <c r="V95" s="18">
        <v>0</v>
      </c>
      <c r="W95" s="18">
        <v>0</v>
      </c>
      <c r="X95" s="18">
        <v>0</v>
      </c>
      <c r="Y95" s="18">
        <v>0</v>
      </c>
      <c r="Z95" s="120"/>
      <c r="AA95" s="18">
        <v>0</v>
      </c>
      <c r="AB95" s="18">
        <v>0</v>
      </c>
      <c r="AC95" s="18">
        <v>0</v>
      </c>
      <c r="AD95" s="18">
        <v>0</v>
      </c>
      <c r="AE95" s="18">
        <v>0</v>
      </c>
      <c r="AF95" s="18">
        <v>0</v>
      </c>
      <c r="AG95" s="18">
        <v>0</v>
      </c>
      <c r="AH95" s="18">
        <v>0</v>
      </c>
      <c r="AI95" s="18">
        <v>0</v>
      </c>
      <c r="AJ95" s="18">
        <v>0</v>
      </c>
      <c r="AK95" s="18">
        <v>0</v>
      </c>
      <c r="AL95" s="18"/>
      <c r="AM95" s="18">
        <v>5</v>
      </c>
      <c r="AN95" s="18"/>
      <c r="AO95" s="18"/>
      <c r="AP95" s="18"/>
      <c r="AQ95" s="18"/>
      <c r="AR95" s="18"/>
      <c r="AS95" s="18"/>
      <c r="AT95" s="18"/>
      <c r="AU95" s="18"/>
      <c r="AV95" s="18"/>
      <c r="AW95" s="18"/>
      <c r="AX95" s="18"/>
      <c r="AY95" s="18"/>
      <c r="AZ95" s="18"/>
      <c r="BA95" s="18"/>
      <c r="BB95" s="18"/>
      <c r="BC95" s="18"/>
    </row>
    <row r="96" spans="1:55" ht="120" x14ac:dyDescent="0.25">
      <c r="A96" s="153" t="s">
        <v>277</v>
      </c>
      <c r="B96" s="145">
        <v>30</v>
      </c>
      <c r="C96" s="87">
        <v>93</v>
      </c>
      <c r="D96" s="83" t="s">
        <v>373</v>
      </c>
      <c r="E96" s="84" t="s">
        <v>229</v>
      </c>
      <c r="F96" s="85" t="s">
        <v>64</v>
      </c>
      <c r="G96" s="85" t="s">
        <v>113</v>
      </c>
      <c r="H96" s="85" t="s">
        <v>50</v>
      </c>
      <c r="I96" s="86">
        <v>2.97</v>
      </c>
      <c r="J96" s="119">
        <v>300</v>
      </c>
      <c r="K96" s="41">
        <f t="shared" si="3"/>
        <v>132</v>
      </c>
      <c r="L96" s="42" t="str">
        <f t="shared" si="4"/>
        <v>OK</v>
      </c>
      <c r="M96" s="18">
        <v>108</v>
      </c>
      <c r="N96" s="18">
        <v>0</v>
      </c>
      <c r="O96" s="18">
        <v>0</v>
      </c>
      <c r="P96" s="18">
        <v>0</v>
      </c>
      <c r="Q96" s="18">
        <v>0</v>
      </c>
      <c r="R96" s="18">
        <v>0</v>
      </c>
      <c r="S96" s="18">
        <v>0</v>
      </c>
      <c r="T96" s="18">
        <v>0</v>
      </c>
      <c r="U96" s="18">
        <v>0</v>
      </c>
      <c r="V96" s="18">
        <v>0</v>
      </c>
      <c r="W96" s="18">
        <v>0</v>
      </c>
      <c r="X96" s="18">
        <v>0</v>
      </c>
      <c r="Y96" s="18">
        <v>0</v>
      </c>
      <c r="Z96" s="120"/>
      <c r="AA96" s="18">
        <v>0</v>
      </c>
      <c r="AB96" s="18">
        <v>0</v>
      </c>
      <c r="AC96" s="18">
        <v>0</v>
      </c>
      <c r="AD96" s="18">
        <v>0</v>
      </c>
      <c r="AE96" s="18">
        <v>60</v>
      </c>
      <c r="AF96" s="18">
        <v>0</v>
      </c>
      <c r="AG96" s="18">
        <v>0</v>
      </c>
      <c r="AH96" s="18">
        <v>0</v>
      </c>
      <c r="AI96" s="18">
        <v>0</v>
      </c>
      <c r="AJ96" s="18">
        <v>0</v>
      </c>
      <c r="AK96" s="18">
        <v>0</v>
      </c>
      <c r="AL96" s="18"/>
      <c r="AM96" s="18"/>
      <c r="AN96" s="18"/>
      <c r="AO96" s="18"/>
      <c r="AP96" s="18"/>
      <c r="AQ96" s="18"/>
      <c r="AR96" s="18"/>
      <c r="AS96" s="18"/>
      <c r="AT96" s="18"/>
      <c r="AU96" s="18"/>
      <c r="AV96" s="18"/>
      <c r="AW96" s="18"/>
      <c r="AX96" s="18"/>
      <c r="AY96" s="18"/>
      <c r="AZ96" s="18"/>
      <c r="BA96" s="18"/>
      <c r="BB96" s="18"/>
      <c r="BC96" s="18"/>
    </row>
    <row r="97" spans="1:55" ht="210" x14ac:dyDescent="0.25">
      <c r="A97" s="153"/>
      <c r="B97" s="147"/>
      <c r="C97" s="87">
        <v>94</v>
      </c>
      <c r="D97" s="83" t="s">
        <v>374</v>
      </c>
      <c r="E97" s="84" t="s">
        <v>230</v>
      </c>
      <c r="F97" s="85" t="s">
        <v>64</v>
      </c>
      <c r="G97" s="85" t="s">
        <v>44</v>
      </c>
      <c r="H97" s="85" t="s">
        <v>50</v>
      </c>
      <c r="I97" s="86">
        <v>1.56</v>
      </c>
      <c r="J97" s="119"/>
      <c r="K97" s="41">
        <f t="shared" si="3"/>
        <v>0</v>
      </c>
      <c r="L97" s="42" t="str">
        <f t="shared" si="4"/>
        <v>OK</v>
      </c>
      <c r="M97" s="18">
        <v>0</v>
      </c>
      <c r="N97" s="18">
        <v>0</v>
      </c>
      <c r="O97" s="18">
        <v>0</v>
      </c>
      <c r="P97" s="18">
        <v>0</v>
      </c>
      <c r="Q97" s="18">
        <v>0</v>
      </c>
      <c r="R97" s="18">
        <v>0</v>
      </c>
      <c r="S97" s="18">
        <v>0</v>
      </c>
      <c r="T97" s="18">
        <v>0</v>
      </c>
      <c r="U97" s="18">
        <v>0</v>
      </c>
      <c r="V97" s="18">
        <v>0</v>
      </c>
      <c r="W97" s="18">
        <v>0</v>
      </c>
      <c r="X97" s="18">
        <v>0</v>
      </c>
      <c r="Y97" s="18">
        <v>0</v>
      </c>
      <c r="Z97" s="120"/>
      <c r="AA97" s="18">
        <v>0</v>
      </c>
      <c r="AB97" s="18">
        <v>0</v>
      </c>
      <c r="AC97" s="18">
        <v>0</v>
      </c>
      <c r="AD97" s="18">
        <v>0</v>
      </c>
      <c r="AE97" s="18">
        <v>0</v>
      </c>
      <c r="AF97" s="18">
        <v>0</v>
      </c>
      <c r="AG97" s="18">
        <v>0</v>
      </c>
      <c r="AH97" s="18"/>
      <c r="AI97" s="18">
        <v>0</v>
      </c>
      <c r="AJ97" s="18">
        <v>0</v>
      </c>
      <c r="AK97" s="18">
        <v>0</v>
      </c>
      <c r="AL97" s="18"/>
      <c r="AM97" s="18"/>
      <c r="AN97" s="18"/>
      <c r="AO97" s="18"/>
      <c r="AP97" s="18"/>
      <c r="AQ97" s="18"/>
      <c r="AR97" s="18"/>
      <c r="AS97" s="18"/>
      <c r="AT97" s="18"/>
      <c r="AU97" s="18"/>
      <c r="AV97" s="18"/>
      <c r="AW97" s="18"/>
      <c r="AX97" s="18"/>
      <c r="AY97" s="18"/>
      <c r="AZ97" s="18"/>
      <c r="BA97" s="18"/>
      <c r="BB97" s="18"/>
      <c r="BC97" s="18"/>
    </row>
    <row r="98" spans="1:55" ht="75" x14ac:dyDescent="0.25">
      <c r="A98" s="152" t="s">
        <v>279</v>
      </c>
      <c r="B98" s="158">
        <v>31</v>
      </c>
      <c r="C98" s="103">
        <v>95</v>
      </c>
      <c r="D98" s="77" t="s">
        <v>375</v>
      </c>
      <c r="E98" s="78" t="s">
        <v>231</v>
      </c>
      <c r="F98" s="104" t="s">
        <v>30</v>
      </c>
      <c r="G98" s="104" t="s">
        <v>84</v>
      </c>
      <c r="H98" s="104" t="s">
        <v>50</v>
      </c>
      <c r="I98" s="80">
        <v>7.92</v>
      </c>
      <c r="J98" s="119">
        <v>60</v>
      </c>
      <c r="K98" s="41">
        <f t="shared" si="3"/>
        <v>24</v>
      </c>
      <c r="L98" s="42" t="str">
        <f t="shared" si="4"/>
        <v>OK</v>
      </c>
      <c r="M98" s="18">
        <v>0</v>
      </c>
      <c r="N98" s="18">
        <v>0</v>
      </c>
      <c r="O98" s="18">
        <v>0</v>
      </c>
      <c r="P98" s="18">
        <v>0</v>
      </c>
      <c r="Q98" s="18">
        <v>12</v>
      </c>
      <c r="R98" s="18">
        <v>0</v>
      </c>
      <c r="S98" s="18">
        <v>0</v>
      </c>
      <c r="T98" s="18">
        <v>0</v>
      </c>
      <c r="U98" s="18">
        <v>0</v>
      </c>
      <c r="V98" s="18">
        <v>0</v>
      </c>
      <c r="W98" s="18">
        <v>0</v>
      </c>
      <c r="X98" s="18">
        <v>0</v>
      </c>
      <c r="Y98" s="18">
        <v>0</v>
      </c>
      <c r="Z98" s="120"/>
      <c r="AA98" s="18">
        <v>0</v>
      </c>
      <c r="AB98" s="18">
        <v>0</v>
      </c>
      <c r="AC98" s="18">
        <v>0</v>
      </c>
      <c r="AD98" s="18">
        <v>0</v>
      </c>
      <c r="AE98" s="18">
        <v>0</v>
      </c>
      <c r="AF98" s="18">
        <v>24</v>
      </c>
      <c r="AG98" s="18">
        <v>0</v>
      </c>
      <c r="AH98" s="18">
        <v>0</v>
      </c>
      <c r="AI98" s="18">
        <v>0</v>
      </c>
      <c r="AJ98" s="18">
        <v>0</v>
      </c>
      <c r="AK98" s="18">
        <v>0</v>
      </c>
      <c r="AL98" s="18"/>
      <c r="AM98" s="18"/>
      <c r="AN98" s="18"/>
      <c r="AO98" s="18"/>
      <c r="AP98" s="18"/>
      <c r="AQ98" s="18"/>
      <c r="AR98" s="18"/>
      <c r="AS98" s="18"/>
      <c r="AT98" s="18"/>
      <c r="AU98" s="18"/>
      <c r="AV98" s="18"/>
      <c r="AW98" s="18"/>
      <c r="AX98" s="18"/>
      <c r="AY98" s="18"/>
      <c r="AZ98" s="18"/>
      <c r="BA98" s="18"/>
      <c r="BB98" s="18"/>
      <c r="BC98" s="18"/>
    </row>
    <row r="99" spans="1:55" ht="30" x14ac:dyDescent="0.25">
      <c r="A99" s="152"/>
      <c r="B99" s="160"/>
      <c r="C99" s="76">
        <v>96</v>
      </c>
      <c r="D99" s="77" t="s">
        <v>376</v>
      </c>
      <c r="E99" s="78" t="s">
        <v>232</v>
      </c>
      <c r="F99" s="104" t="s">
        <v>30</v>
      </c>
      <c r="G99" s="104" t="s">
        <v>85</v>
      </c>
      <c r="H99" s="104" t="s">
        <v>50</v>
      </c>
      <c r="I99" s="80">
        <v>12.51</v>
      </c>
      <c r="J99" s="119"/>
      <c r="K99" s="41">
        <f t="shared" si="3"/>
        <v>0</v>
      </c>
      <c r="L99" s="42" t="str">
        <f t="shared" si="4"/>
        <v>OK</v>
      </c>
      <c r="M99" s="18">
        <v>0</v>
      </c>
      <c r="N99" s="18">
        <v>0</v>
      </c>
      <c r="O99" s="18">
        <v>0</v>
      </c>
      <c r="P99" s="18">
        <v>0</v>
      </c>
      <c r="Q99" s="18">
        <v>0</v>
      </c>
      <c r="R99" s="18">
        <v>0</v>
      </c>
      <c r="S99" s="18">
        <v>0</v>
      </c>
      <c r="T99" s="18">
        <v>0</v>
      </c>
      <c r="U99" s="18">
        <v>0</v>
      </c>
      <c r="V99" s="18">
        <v>0</v>
      </c>
      <c r="W99" s="18">
        <v>0</v>
      </c>
      <c r="X99" s="18">
        <v>0</v>
      </c>
      <c r="Y99" s="18">
        <v>0</v>
      </c>
      <c r="Z99" s="120"/>
      <c r="AA99" s="18">
        <v>0</v>
      </c>
      <c r="AB99" s="18">
        <v>0</v>
      </c>
      <c r="AC99" s="18">
        <v>0</v>
      </c>
      <c r="AD99" s="18">
        <v>0</v>
      </c>
      <c r="AE99" s="18">
        <v>0</v>
      </c>
      <c r="AF99" s="18">
        <v>0</v>
      </c>
      <c r="AG99" s="18">
        <v>0</v>
      </c>
      <c r="AH99" s="18"/>
      <c r="AI99" s="18">
        <v>0</v>
      </c>
      <c r="AJ99" s="18">
        <v>0</v>
      </c>
      <c r="AK99" s="18">
        <v>0</v>
      </c>
      <c r="AL99" s="18"/>
      <c r="AM99" s="18"/>
      <c r="AN99" s="18"/>
      <c r="AO99" s="18"/>
      <c r="AP99" s="18"/>
      <c r="AQ99" s="18"/>
      <c r="AR99" s="18"/>
      <c r="AS99" s="18"/>
      <c r="AT99" s="18"/>
      <c r="AU99" s="18"/>
      <c r="AV99" s="18"/>
      <c r="AW99" s="18"/>
      <c r="AX99" s="18"/>
      <c r="AY99" s="18"/>
      <c r="AZ99" s="18"/>
      <c r="BA99" s="18"/>
      <c r="BB99" s="18"/>
      <c r="BC99" s="18"/>
    </row>
    <row r="100" spans="1:55" ht="30" x14ac:dyDescent="0.25">
      <c r="A100" s="153" t="s">
        <v>279</v>
      </c>
      <c r="B100" s="145">
        <v>32</v>
      </c>
      <c r="C100" s="87">
        <v>97</v>
      </c>
      <c r="D100" s="100" t="s">
        <v>377</v>
      </c>
      <c r="E100" s="84" t="s">
        <v>233</v>
      </c>
      <c r="F100" s="97" t="s">
        <v>60</v>
      </c>
      <c r="G100" s="97" t="s">
        <v>99</v>
      </c>
      <c r="H100" s="97" t="s">
        <v>51</v>
      </c>
      <c r="I100" s="86">
        <v>27.01</v>
      </c>
      <c r="J100" s="119"/>
      <c r="K100" s="41">
        <f t="shared" ref="K100:K131" si="5">J100-(SUM(M100:AU100))</f>
        <v>0</v>
      </c>
      <c r="L100" s="42" t="str">
        <f t="shared" si="4"/>
        <v>OK</v>
      </c>
      <c r="M100" s="18">
        <v>0</v>
      </c>
      <c r="N100" s="18">
        <v>0</v>
      </c>
      <c r="O100" s="18">
        <v>0</v>
      </c>
      <c r="P100" s="18">
        <v>0</v>
      </c>
      <c r="Q100" s="18">
        <v>0</v>
      </c>
      <c r="R100" s="18">
        <v>0</v>
      </c>
      <c r="S100" s="18">
        <v>0</v>
      </c>
      <c r="T100" s="18">
        <v>0</v>
      </c>
      <c r="U100" s="18">
        <v>0</v>
      </c>
      <c r="V100" s="18">
        <v>0</v>
      </c>
      <c r="W100" s="18">
        <v>0</v>
      </c>
      <c r="X100" s="18">
        <v>0</v>
      </c>
      <c r="Y100" s="18">
        <v>0</v>
      </c>
      <c r="Z100" s="120"/>
      <c r="AA100" s="18">
        <v>0</v>
      </c>
      <c r="AB100" s="18">
        <v>0</v>
      </c>
      <c r="AC100" s="18">
        <v>0</v>
      </c>
      <c r="AD100" s="18">
        <v>0</v>
      </c>
      <c r="AE100" s="18">
        <v>0</v>
      </c>
      <c r="AF100" s="18">
        <v>0</v>
      </c>
      <c r="AG100" s="18">
        <v>0</v>
      </c>
      <c r="AH100" s="18"/>
      <c r="AI100" s="18">
        <v>0</v>
      </c>
      <c r="AJ100" s="18">
        <v>0</v>
      </c>
      <c r="AK100" s="18">
        <v>0</v>
      </c>
      <c r="AL100" s="18"/>
      <c r="AM100" s="18"/>
      <c r="AN100" s="18"/>
      <c r="AO100" s="18"/>
      <c r="AP100" s="18"/>
      <c r="AQ100" s="18"/>
      <c r="AR100" s="18"/>
      <c r="AS100" s="18"/>
      <c r="AT100" s="18"/>
      <c r="AU100" s="18"/>
      <c r="AV100" s="18"/>
      <c r="AW100" s="18"/>
      <c r="AX100" s="18"/>
      <c r="AY100" s="18"/>
      <c r="AZ100" s="18"/>
      <c r="BA100" s="18"/>
      <c r="BB100" s="18"/>
      <c r="BC100" s="18"/>
    </row>
    <row r="101" spans="1:55" x14ac:dyDescent="0.25">
      <c r="A101" s="153"/>
      <c r="B101" s="146"/>
      <c r="C101" s="82">
        <v>98</v>
      </c>
      <c r="D101" s="83" t="s">
        <v>378</v>
      </c>
      <c r="E101" s="84" t="s">
        <v>234</v>
      </c>
      <c r="F101" s="97" t="s">
        <v>60</v>
      </c>
      <c r="G101" s="97" t="s">
        <v>114</v>
      </c>
      <c r="H101" s="97" t="s">
        <v>51</v>
      </c>
      <c r="I101" s="86">
        <v>45.44</v>
      </c>
      <c r="J101" s="119">
        <v>10</v>
      </c>
      <c r="K101" s="41">
        <f t="shared" si="5"/>
        <v>7</v>
      </c>
      <c r="L101" s="42" t="str">
        <f t="shared" si="4"/>
        <v>OK</v>
      </c>
      <c r="M101" s="18">
        <v>0</v>
      </c>
      <c r="N101" s="18">
        <v>0</v>
      </c>
      <c r="O101" s="18">
        <v>0</v>
      </c>
      <c r="P101" s="18">
        <v>3</v>
      </c>
      <c r="Q101" s="18">
        <v>0</v>
      </c>
      <c r="R101" s="18">
        <v>0</v>
      </c>
      <c r="S101" s="18">
        <v>0</v>
      </c>
      <c r="T101" s="18">
        <v>0</v>
      </c>
      <c r="U101" s="18">
        <v>0</v>
      </c>
      <c r="V101" s="18">
        <v>0</v>
      </c>
      <c r="W101" s="18">
        <v>0</v>
      </c>
      <c r="X101" s="18">
        <v>0</v>
      </c>
      <c r="Y101" s="18">
        <v>0</v>
      </c>
      <c r="Z101" s="120"/>
      <c r="AA101" s="18">
        <v>0</v>
      </c>
      <c r="AB101" s="18">
        <v>0</v>
      </c>
      <c r="AC101" s="18">
        <v>0</v>
      </c>
      <c r="AD101" s="18">
        <v>0</v>
      </c>
      <c r="AE101" s="18">
        <v>0</v>
      </c>
      <c r="AF101" s="18">
        <v>0</v>
      </c>
      <c r="AG101" s="18">
        <v>0</v>
      </c>
      <c r="AH101" s="18">
        <v>0</v>
      </c>
      <c r="AI101" s="18">
        <v>0</v>
      </c>
      <c r="AJ101" s="18">
        <v>0</v>
      </c>
      <c r="AK101" s="18">
        <v>0</v>
      </c>
      <c r="AL101" s="18"/>
      <c r="AM101" s="18"/>
      <c r="AN101" s="18"/>
      <c r="AO101" s="18"/>
      <c r="AP101" s="18"/>
      <c r="AQ101" s="18"/>
      <c r="AR101" s="18"/>
      <c r="AS101" s="18"/>
      <c r="AT101" s="18"/>
      <c r="AU101" s="18"/>
      <c r="AV101" s="18"/>
      <c r="AW101" s="18"/>
      <c r="AX101" s="18"/>
      <c r="AY101" s="18"/>
      <c r="AZ101" s="18"/>
      <c r="BA101" s="18"/>
      <c r="BB101" s="18"/>
      <c r="BC101" s="18"/>
    </row>
    <row r="102" spans="1:55" x14ac:dyDescent="0.25">
      <c r="A102" s="153"/>
      <c r="B102" s="146"/>
      <c r="C102" s="87">
        <v>99</v>
      </c>
      <c r="D102" s="83" t="s">
        <v>379</v>
      </c>
      <c r="E102" s="84" t="s">
        <v>235</v>
      </c>
      <c r="F102" s="97" t="s">
        <v>30</v>
      </c>
      <c r="G102" s="97" t="s">
        <v>114</v>
      </c>
      <c r="H102" s="97" t="s">
        <v>51</v>
      </c>
      <c r="I102" s="86">
        <v>89</v>
      </c>
      <c r="J102" s="119">
        <v>10</v>
      </c>
      <c r="K102" s="41">
        <f t="shared" si="5"/>
        <v>5</v>
      </c>
      <c r="L102" s="42" t="str">
        <f t="shared" si="4"/>
        <v>OK</v>
      </c>
      <c r="M102" s="18">
        <v>0</v>
      </c>
      <c r="N102" s="18">
        <v>0</v>
      </c>
      <c r="O102" s="18">
        <v>0</v>
      </c>
      <c r="P102" s="18">
        <v>5</v>
      </c>
      <c r="Q102" s="18">
        <v>0</v>
      </c>
      <c r="R102" s="18">
        <v>0</v>
      </c>
      <c r="S102" s="18">
        <v>0</v>
      </c>
      <c r="T102" s="18">
        <v>0</v>
      </c>
      <c r="U102" s="18">
        <v>0</v>
      </c>
      <c r="V102" s="18">
        <v>0</v>
      </c>
      <c r="W102" s="18">
        <v>0</v>
      </c>
      <c r="X102" s="18">
        <v>0</v>
      </c>
      <c r="Y102" s="18">
        <v>0</v>
      </c>
      <c r="Z102" s="120"/>
      <c r="AA102" s="18">
        <v>0</v>
      </c>
      <c r="AB102" s="18">
        <v>0</v>
      </c>
      <c r="AC102" s="18">
        <v>0</v>
      </c>
      <c r="AD102" s="18">
        <v>0</v>
      </c>
      <c r="AE102" s="18">
        <v>0</v>
      </c>
      <c r="AF102" s="18">
        <v>0</v>
      </c>
      <c r="AG102" s="18">
        <v>0</v>
      </c>
      <c r="AH102" s="18">
        <v>0</v>
      </c>
      <c r="AI102" s="18">
        <v>0</v>
      </c>
      <c r="AJ102" s="18">
        <v>0</v>
      </c>
      <c r="AK102" s="18">
        <v>0</v>
      </c>
      <c r="AL102" s="18"/>
      <c r="AM102" s="18"/>
      <c r="AN102" s="18"/>
      <c r="AO102" s="18"/>
      <c r="AP102" s="18"/>
      <c r="AQ102" s="18"/>
      <c r="AR102" s="18"/>
      <c r="AS102" s="18"/>
      <c r="AT102" s="18"/>
      <c r="AU102" s="18"/>
      <c r="AV102" s="18"/>
      <c r="AW102" s="18"/>
      <c r="AX102" s="18"/>
      <c r="AY102" s="18"/>
      <c r="AZ102" s="18"/>
      <c r="BA102" s="18"/>
      <c r="BB102" s="18"/>
      <c r="BC102" s="18"/>
    </row>
    <row r="103" spans="1:55" ht="30" x14ac:dyDescent="0.25">
      <c r="A103" s="153"/>
      <c r="B103" s="146"/>
      <c r="C103" s="87">
        <v>100</v>
      </c>
      <c r="D103" s="98" t="s">
        <v>380</v>
      </c>
      <c r="E103" s="84" t="s">
        <v>236</v>
      </c>
      <c r="F103" s="97" t="s">
        <v>30</v>
      </c>
      <c r="G103" s="97" t="s">
        <v>115</v>
      </c>
      <c r="H103" s="97" t="s">
        <v>51</v>
      </c>
      <c r="I103" s="86">
        <v>62.39</v>
      </c>
      <c r="J103" s="119">
        <v>25</v>
      </c>
      <c r="K103" s="41">
        <f t="shared" si="5"/>
        <v>15</v>
      </c>
      <c r="L103" s="42" t="str">
        <f t="shared" si="4"/>
        <v>OK</v>
      </c>
      <c r="M103" s="18">
        <v>0</v>
      </c>
      <c r="N103" s="18">
        <v>0</v>
      </c>
      <c r="O103" s="18">
        <v>0</v>
      </c>
      <c r="P103" s="18">
        <v>10</v>
      </c>
      <c r="Q103" s="18">
        <v>0</v>
      </c>
      <c r="R103" s="18">
        <v>0</v>
      </c>
      <c r="S103" s="18">
        <v>0</v>
      </c>
      <c r="T103" s="18">
        <v>0</v>
      </c>
      <c r="U103" s="18">
        <v>0</v>
      </c>
      <c r="V103" s="18">
        <v>0</v>
      </c>
      <c r="W103" s="18">
        <v>0</v>
      </c>
      <c r="X103" s="18">
        <v>0</v>
      </c>
      <c r="Y103" s="18">
        <v>0</v>
      </c>
      <c r="Z103" s="120"/>
      <c r="AA103" s="18">
        <v>0</v>
      </c>
      <c r="AB103" s="18">
        <v>0</v>
      </c>
      <c r="AC103" s="18">
        <v>0</v>
      </c>
      <c r="AD103" s="18">
        <v>0</v>
      </c>
      <c r="AE103" s="18">
        <v>0</v>
      </c>
      <c r="AF103" s="18">
        <v>0</v>
      </c>
      <c r="AG103" s="18">
        <v>0</v>
      </c>
      <c r="AH103" s="18">
        <v>0</v>
      </c>
      <c r="AI103" s="18">
        <v>0</v>
      </c>
      <c r="AJ103" s="18">
        <v>0</v>
      </c>
      <c r="AK103" s="18">
        <v>0</v>
      </c>
      <c r="AL103" s="18"/>
      <c r="AM103" s="18"/>
      <c r="AN103" s="18"/>
      <c r="AO103" s="18"/>
      <c r="AP103" s="18"/>
      <c r="AQ103" s="18"/>
      <c r="AR103" s="18"/>
      <c r="AS103" s="18"/>
      <c r="AT103" s="18"/>
      <c r="AU103" s="18"/>
      <c r="AV103" s="18"/>
      <c r="AW103" s="18"/>
      <c r="AX103" s="18"/>
      <c r="AY103" s="18"/>
      <c r="AZ103" s="18"/>
      <c r="BA103" s="18"/>
      <c r="BB103" s="18"/>
      <c r="BC103" s="18"/>
    </row>
    <row r="104" spans="1:55" x14ac:dyDescent="0.25">
      <c r="A104" s="153"/>
      <c r="B104" s="147"/>
      <c r="C104" s="82">
        <v>101</v>
      </c>
      <c r="D104" s="98" t="s">
        <v>381</v>
      </c>
      <c r="E104" s="84" t="s">
        <v>237</v>
      </c>
      <c r="F104" s="97" t="s">
        <v>60</v>
      </c>
      <c r="G104" s="97" t="s">
        <v>116</v>
      </c>
      <c r="H104" s="97" t="s">
        <v>51</v>
      </c>
      <c r="I104" s="86">
        <v>3.02</v>
      </c>
      <c r="J104" s="119">
        <v>5</v>
      </c>
      <c r="K104" s="41">
        <f t="shared" si="5"/>
        <v>5</v>
      </c>
      <c r="L104" s="42" t="str">
        <f t="shared" si="4"/>
        <v>OK</v>
      </c>
      <c r="M104" s="18">
        <v>0</v>
      </c>
      <c r="N104" s="18">
        <v>0</v>
      </c>
      <c r="O104" s="18">
        <v>0</v>
      </c>
      <c r="P104" s="18">
        <v>0</v>
      </c>
      <c r="Q104" s="18">
        <v>0</v>
      </c>
      <c r="R104" s="18">
        <v>0</v>
      </c>
      <c r="S104" s="18">
        <v>0</v>
      </c>
      <c r="T104" s="18">
        <v>0</v>
      </c>
      <c r="U104" s="18">
        <v>0</v>
      </c>
      <c r="V104" s="18">
        <v>0</v>
      </c>
      <c r="W104" s="18">
        <v>0</v>
      </c>
      <c r="X104" s="18">
        <v>0</v>
      </c>
      <c r="Y104" s="18">
        <v>0</v>
      </c>
      <c r="Z104" s="120"/>
      <c r="AA104" s="18">
        <v>0</v>
      </c>
      <c r="AB104" s="18">
        <v>0</v>
      </c>
      <c r="AC104" s="18">
        <v>0</v>
      </c>
      <c r="AD104" s="18">
        <v>0</v>
      </c>
      <c r="AE104" s="18">
        <v>0</v>
      </c>
      <c r="AF104" s="18">
        <v>0</v>
      </c>
      <c r="AG104" s="18">
        <v>0</v>
      </c>
      <c r="AH104" s="18">
        <v>0</v>
      </c>
      <c r="AI104" s="18">
        <v>0</v>
      </c>
      <c r="AJ104" s="18">
        <v>0</v>
      </c>
      <c r="AK104" s="18">
        <v>0</v>
      </c>
      <c r="AL104" s="18"/>
      <c r="AM104" s="18"/>
      <c r="AN104" s="18"/>
      <c r="AO104" s="18"/>
      <c r="AP104" s="18"/>
      <c r="AQ104" s="18"/>
      <c r="AR104" s="18"/>
      <c r="AS104" s="18"/>
      <c r="AT104" s="18"/>
      <c r="AU104" s="18"/>
      <c r="AV104" s="18"/>
      <c r="AW104" s="18"/>
      <c r="AX104" s="18"/>
      <c r="AY104" s="18"/>
      <c r="AZ104" s="18"/>
      <c r="BA104" s="18"/>
      <c r="BB104" s="18"/>
      <c r="BC104" s="18"/>
    </row>
    <row r="105" spans="1:55" ht="75" x14ac:dyDescent="0.25">
      <c r="A105" s="72" t="s">
        <v>278</v>
      </c>
      <c r="B105" s="76">
        <v>33</v>
      </c>
      <c r="C105" s="76">
        <v>102</v>
      </c>
      <c r="D105" s="106" t="s">
        <v>382</v>
      </c>
      <c r="E105" s="78" t="s">
        <v>238</v>
      </c>
      <c r="F105" s="104" t="s">
        <v>66</v>
      </c>
      <c r="G105" s="104" t="s">
        <v>117</v>
      </c>
      <c r="H105" s="104" t="s">
        <v>118</v>
      </c>
      <c r="I105" s="80">
        <v>205.12</v>
      </c>
      <c r="J105" s="119">
        <v>6</v>
      </c>
      <c r="K105" s="41">
        <f t="shared" si="5"/>
        <v>1</v>
      </c>
      <c r="L105" s="42" t="str">
        <f t="shared" si="4"/>
        <v>OK</v>
      </c>
      <c r="M105" s="18">
        <v>0</v>
      </c>
      <c r="N105" s="18">
        <v>0</v>
      </c>
      <c r="O105" s="18">
        <v>0</v>
      </c>
      <c r="P105" s="18">
        <v>0</v>
      </c>
      <c r="Q105" s="18">
        <v>0</v>
      </c>
      <c r="R105" s="18">
        <v>0</v>
      </c>
      <c r="S105" s="18">
        <v>0</v>
      </c>
      <c r="T105" s="18">
        <v>0</v>
      </c>
      <c r="U105" s="18">
        <v>3</v>
      </c>
      <c r="V105" s="18">
        <v>0</v>
      </c>
      <c r="W105" s="18">
        <v>0</v>
      </c>
      <c r="X105" s="18">
        <v>0</v>
      </c>
      <c r="Y105" s="18">
        <v>0</v>
      </c>
      <c r="Z105" s="120"/>
      <c r="AA105" s="18">
        <v>0</v>
      </c>
      <c r="AB105" s="18">
        <v>0</v>
      </c>
      <c r="AC105" s="18">
        <v>0</v>
      </c>
      <c r="AD105" s="18">
        <v>0</v>
      </c>
      <c r="AE105" s="18">
        <v>0</v>
      </c>
      <c r="AF105" s="18">
        <v>0</v>
      </c>
      <c r="AG105" s="18">
        <v>0</v>
      </c>
      <c r="AH105" s="18">
        <v>0</v>
      </c>
      <c r="AI105" s="18">
        <v>0</v>
      </c>
      <c r="AJ105" s="18">
        <v>0</v>
      </c>
      <c r="AK105" s="18">
        <v>0</v>
      </c>
      <c r="AL105" s="18"/>
      <c r="AM105" s="18"/>
      <c r="AN105" s="18"/>
      <c r="AO105" s="18"/>
      <c r="AP105" s="18"/>
      <c r="AQ105" s="18"/>
      <c r="AR105" s="18"/>
      <c r="AS105" s="18"/>
      <c r="AT105" s="18"/>
      <c r="AU105" s="18">
        <v>2</v>
      </c>
      <c r="AV105" s="120"/>
      <c r="AW105" s="18"/>
      <c r="AX105" s="18"/>
      <c r="AY105" s="18"/>
      <c r="AZ105" s="18"/>
      <c r="BA105" s="18"/>
      <c r="BB105" s="18"/>
      <c r="BC105" s="18"/>
    </row>
    <row r="106" spans="1:55" ht="75" x14ac:dyDescent="0.25">
      <c r="A106" s="153" t="s">
        <v>281</v>
      </c>
      <c r="B106" s="145">
        <v>34</v>
      </c>
      <c r="C106" s="87">
        <v>103</v>
      </c>
      <c r="D106" s="98" t="s">
        <v>383</v>
      </c>
      <c r="E106" s="84" t="s">
        <v>239</v>
      </c>
      <c r="F106" s="97" t="s">
        <v>30</v>
      </c>
      <c r="G106" s="97" t="s">
        <v>119</v>
      </c>
      <c r="H106" s="97" t="s">
        <v>51</v>
      </c>
      <c r="I106" s="86">
        <v>23.5</v>
      </c>
      <c r="J106" s="119">
        <v>15</v>
      </c>
      <c r="K106" s="41">
        <f t="shared" si="5"/>
        <v>10</v>
      </c>
      <c r="L106" s="42" t="str">
        <f t="shared" si="4"/>
        <v>OK</v>
      </c>
      <c r="M106" s="18">
        <v>0</v>
      </c>
      <c r="N106" s="18">
        <v>0</v>
      </c>
      <c r="O106" s="18">
        <v>0</v>
      </c>
      <c r="P106" s="18">
        <v>0</v>
      </c>
      <c r="Q106" s="18">
        <v>0</v>
      </c>
      <c r="R106" s="18">
        <v>0</v>
      </c>
      <c r="S106" s="18">
        <v>0</v>
      </c>
      <c r="T106" s="18">
        <v>0</v>
      </c>
      <c r="U106" s="18">
        <v>0</v>
      </c>
      <c r="V106" s="18">
        <v>0</v>
      </c>
      <c r="W106" s="18">
        <v>0</v>
      </c>
      <c r="X106" s="18">
        <v>5</v>
      </c>
      <c r="Y106" s="18">
        <v>0</v>
      </c>
      <c r="Z106" s="120"/>
      <c r="AA106" s="18">
        <v>0</v>
      </c>
      <c r="AB106" s="18">
        <v>0</v>
      </c>
      <c r="AC106" s="18">
        <v>0</v>
      </c>
      <c r="AD106" s="18">
        <v>0</v>
      </c>
      <c r="AE106" s="18">
        <v>0</v>
      </c>
      <c r="AF106" s="18">
        <v>0</v>
      </c>
      <c r="AG106" s="18">
        <v>0</v>
      </c>
      <c r="AH106" s="18">
        <v>0</v>
      </c>
      <c r="AI106" s="18">
        <v>0</v>
      </c>
      <c r="AJ106" s="18">
        <v>0</v>
      </c>
      <c r="AK106" s="18">
        <v>0</v>
      </c>
      <c r="AL106" s="18"/>
      <c r="AM106" s="18"/>
      <c r="AN106" s="18"/>
      <c r="AO106" s="18"/>
      <c r="AP106" s="18"/>
      <c r="AQ106" s="18"/>
      <c r="AR106" s="18"/>
      <c r="AS106" s="18"/>
      <c r="AT106" s="18"/>
      <c r="AU106" s="18"/>
      <c r="AV106" s="18"/>
      <c r="AW106" s="18"/>
      <c r="AX106" s="18"/>
      <c r="AY106" s="18"/>
      <c r="AZ106" s="18"/>
      <c r="BA106" s="18">
        <v>10</v>
      </c>
      <c r="BB106" s="18"/>
      <c r="BC106" s="18"/>
    </row>
    <row r="107" spans="1:55" ht="60" x14ac:dyDescent="0.25">
      <c r="A107" s="153"/>
      <c r="B107" s="147"/>
      <c r="C107" s="82">
        <v>104</v>
      </c>
      <c r="D107" s="98" t="s">
        <v>384</v>
      </c>
      <c r="E107" s="84" t="s">
        <v>240</v>
      </c>
      <c r="F107" s="97" t="s">
        <v>30</v>
      </c>
      <c r="G107" s="97" t="s">
        <v>98</v>
      </c>
      <c r="H107" s="97" t="s">
        <v>51</v>
      </c>
      <c r="I107" s="86">
        <v>55.970999999999997</v>
      </c>
      <c r="J107" s="119"/>
      <c r="K107" s="41">
        <f t="shared" si="5"/>
        <v>0</v>
      </c>
      <c r="L107" s="42" t="str">
        <f t="shared" si="4"/>
        <v>OK</v>
      </c>
      <c r="M107" s="18">
        <v>0</v>
      </c>
      <c r="N107" s="18">
        <v>0</v>
      </c>
      <c r="O107" s="18">
        <v>0</v>
      </c>
      <c r="P107" s="18">
        <v>0</v>
      </c>
      <c r="Q107" s="18">
        <v>0</v>
      </c>
      <c r="R107" s="18">
        <v>0</v>
      </c>
      <c r="S107" s="18">
        <v>0</v>
      </c>
      <c r="T107" s="18">
        <v>0</v>
      </c>
      <c r="U107" s="18">
        <v>0</v>
      </c>
      <c r="V107" s="18">
        <v>0</v>
      </c>
      <c r="W107" s="18">
        <v>0</v>
      </c>
      <c r="X107" s="18">
        <v>0</v>
      </c>
      <c r="Y107" s="18">
        <v>0</v>
      </c>
      <c r="Z107" s="120"/>
      <c r="AA107" s="18">
        <v>0</v>
      </c>
      <c r="AB107" s="18">
        <v>0</v>
      </c>
      <c r="AC107" s="18">
        <v>0</v>
      </c>
      <c r="AD107" s="18">
        <v>0</v>
      </c>
      <c r="AE107" s="18">
        <v>0</v>
      </c>
      <c r="AF107" s="18">
        <v>0</v>
      </c>
      <c r="AG107" s="18">
        <v>0</v>
      </c>
      <c r="AH107" s="18"/>
      <c r="AI107" s="18">
        <v>0</v>
      </c>
      <c r="AJ107" s="18">
        <v>0</v>
      </c>
      <c r="AK107" s="18">
        <v>0</v>
      </c>
      <c r="AL107" s="18"/>
      <c r="AM107" s="18"/>
      <c r="AN107" s="18"/>
      <c r="AO107" s="18"/>
      <c r="AP107" s="18"/>
      <c r="AQ107" s="18"/>
      <c r="AR107" s="18"/>
      <c r="AS107" s="18"/>
      <c r="AT107" s="18"/>
      <c r="AU107" s="18"/>
      <c r="AV107" s="18"/>
      <c r="AW107" s="18"/>
      <c r="AX107" s="18"/>
      <c r="AY107" s="18"/>
      <c r="AZ107" s="18"/>
      <c r="BA107" s="18"/>
      <c r="BB107" s="18"/>
      <c r="BC107" s="18"/>
    </row>
    <row r="108" spans="1:55" ht="90" x14ac:dyDescent="0.25">
      <c r="A108" s="72" t="s">
        <v>283</v>
      </c>
      <c r="B108" s="76">
        <v>35</v>
      </c>
      <c r="C108" s="76">
        <v>105</v>
      </c>
      <c r="D108" s="106" t="s">
        <v>385</v>
      </c>
      <c r="E108" s="78" t="s">
        <v>241</v>
      </c>
      <c r="F108" s="104" t="s">
        <v>30</v>
      </c>
      <c r="G108" s="104" t="s">
        <v>119</v>
      </c>
      <c r="H108" s="104" t="s">
        <v>51</v>
      </c>
      <c r="I108" s="80">
        <v>65</v>
      </c>
      <c r="J108" s="119">
        <v>30</v>
      </c>
      <c r="K108" s="41">
        <f t="shared" si="5"/>
        <v>22</v>
      </c>
      <c r="L108" s="42" t="str">
        <f t="shared" si="4"/>
        <v>OK</v>
      </c>
      <c r="M108" s="18">
        <v>0</v>
      </c>
      <c r="N108" s="18">
        <v>0</v>
      </c>
      <c r="O108" s="18">
        <v>0</v>
      </c>
      <c r="P108" s="18">
        <v>0</v>
      </c>
      <c r="Q108" s="18">
        <v>0</v>
      </c>
      <c r="R108" s="18">
        <v>8</v>
      </c>
      <c r="S108" s="18">
        <v>0</v>
      </c>
      <c r="T108" s="18">
        <v>0</v>
      </c>
      <c r="U108" s="18">
        <v>0</v>
      </c>
      <c r="V108" s="18">
        <v>0</v>
      </c>
      <c r="W108" s="18">
        <v>0</v>
      </c>
      <c r="X108" s="18">
        <v>0</v>
      </c>
      <c r="Y108" s="18">
        <v>0</v>
      </c>
      <c r="Z108" s="120"/>
      <c r="AA108" s="18">
        <v>0</v>
      </c>
      <c r="AB108" s="18">
        <v>0</v>
      </c>
      <c r="AC108" s="18">
        <v>0</v>
      </c>
      <c r="AD108" s="18">
        <v>0</v>
      </c>
      <c r="AE108" s="18">
        <v>0</v>
      </c>
      <c r="AF108" s="18">
        <v>0</v>
      </c>
      <c r="AG108" s="18">
        <v>0</v>
      </c>
      <c r="AH108" s="18">
        <v>0</v>
      </c>
      <c r="AI108" s="18">
        <v>0</v>
      </c>
      <c r="AJ108" s="18">
        <v>0</v>
      </c>
      <c r="AK108" s="18">
        <v>0</v>
      </c>
      <c r="AL108" s="18"/>
      <c r="AM108" s="18"/>
      <c r="AN108" s="18"/>
      <c r="AO108" s="18"/>
      <c r="AP108" s="18"/>
      <c r="AQ108" s="18"/>
      <c r="AR108" s="18"/>
      <c r="AS108" s="18"/>
      <c r="AT108" s="18"/>
      <c r="AU108" s="18"/>
      <c r="AV108" s="18"/>
      <c r="AW108" s="18"/>
      <c r="AX108" s="18"/>
      <c r="AY108" s="18"/>
      <c r="AZ108" s="18"/>
      <c r="BA108" s="18"/>
      <c r="BB108" s="18"/>
      <c r="BC108" s="18"/>
    </row>
    <row r="109" spans="1:55" ht="30" x14ac:dyDescent="0.25">
      <c r="A109" s="153" t="s">
        <v>285</v>
      </c>
      <c r="B109" s="145">
        <v>36</v>
      </c>
      <c r="C109" s="87">
        <v>106</v>
      </c>
      <c r="D109" s="98" t="s">
        <v>386</v>
      </c>
      <c r="E109" s="84" t="s">
        <v>242</v>
      </c>
      <c r="F109" s="97" t="s">
        <v>58</v>
      </c>
      <c r="G109" s="97" t="s">
        <v>120</v>
      </c>
      <c r="H109" s="97" t="s">
        <v>51</v>
      </c>
      <c r="I109" s="86">
        <v>5.86</v>
      </c>
      <c r="J109" s="119">
        <v>2</v>
      </c>
      <c r="K109" s="41">
        <f t="shared" si="5"/>
        <v>2</v>
      </c>
      <c r="L109" s="42" t="str">
        <f t="shared" si="4"/>
        <v>OK</v>
      </c>
      <c r="M109" s="18">
        <v>0</v>
      </c>
      <c r="N109" s="18">
        <v>0</v>
      </c>
      <c r="O109" s="18">
        <v>0</v>
      </c>
      <c r="P109" s="18">
        <v>0</v>
      </c>
      <c r="Q109" s="18">
        <v>0</v>
      </c>
      <c r="R109" s="18">
        <v>0</v>
      </c>
      <c r="S109" s="18">
        <v>0</v>
      </c>
      <c r="T109" s="18">
        <v>0</v>
      </c>
      <c r="U109" s="18">
        <v>0</v>
      </c>
      <c r="V109" s="18">
        <v>0</v>
      </c>
      <c r="W109" s="18">
        <v>0</v>
      </c>
      <c r="X109" s="18">
        <v>0</v>
      </c>
      <c r="Y109" s="18">
        <v>0</v>
      </c>
      <c r="Z109" s="120"/>
      <c r="AA109" s="18">
        <v>0</v>
      </c>
      <c r="AB109" s="18">
        <v>0</v>
      </c>
      <c r="AC109" s="18">
        <v>0</v>
      </c>
      <c r="AD109" s="18">
        <v>0</v>
      </c>
      <c r="AE109" s="18">
        <v>0</v>
      </c>
      <c r="AF109" s="18">
        <v>0</v>
      </c>
      <c r="AG109" s="18">
        <v>0</v>
      </c>
      <c r="AH109" s="18">
        <v>0</v>
      </c>
      <c r="AI109" s="18">
        <v>0</v>
      </c>
      <c r="AJ109" s="18">
        <v>0</v>
      </c>
      <c r="AK109" s="18">
        <v>0</v>
      </c>
      <c r="AL109" s="18"/>
      <c r="AM109" s="18"/>
      <c r="AN109" s="18"/>
      <c r="AO109" s="18"/>
      <c r="AP109" s="18"/>
      <c r="AQ109" s="18"/>
      <c r="AR109" s="18"/>
      <c r="AS109" s="18"/>
      <c r="AT109" s="18"/>
      <c r="AU109" s="18"/>
      <c r="AV109" s="18"/>
      <c r="AW109" s="18"/>
      <c r="AX109" s="18"/>
      <c r="AY109" s="18"/>
      <c r="AZ109" s="18"/>
      <c r="BA109" s="18"/>
      <c r="BB109" s="18"/>
      <c r="BC109" s="18"/>
    </row>
    <row r="110" spans="1:55" ht="30" x14ac:dyDescent="0.25">
      <c r="A110" s="153"/>
      <c r="B110" s="146"/>
      <c r="C110" s="82">
        <v>107</v>
      </c>
      <c r="D110" s="100" t="s">
        <v>387</v>
      </c>
      <c r="E110" s="84" t="s">
        <v>243</v>
      </c>
      <c r="F110" s="97" t="s">
        <v>60</v>
      </c>
      <c r="G110" s="97" t="s">
        <v>121</v>
      </c>
      <c r="H110" s="97" t="s">
        <v>51</v>
      </c>
      <c r="I110" s="86">
        <v>3.08</v>
      </c>
      <c r="J110" s="119">
        <v>5</v>
      </c>
      <c r="K110" s="41">
        <f t="shared" si="5"/>
        <v>5</v>
      </c>
      <c r="L110" s="42" t="str">
        <f t="shared" si="4"/>
        <v>OK</v>
      </c>
      <c r="M110" s="18">
        <v>0</v>
      </c>
      <c r="N110" s="18">
        <v>0</v>
      </c>
      <c r="O110" s="18">
        <v>0</v>
      </c>
      <c r="P110" s="18">
        <v>0</v>
      </c>
      <c r="Q110" s="18">
        <v>0</v>
      </c>
      <c r="R110" s="18">
        <v>0</v>
      </c>
      <c r="S110" s="18">
        <v>0</v>
      </c>
      <c r="T110" s="18">
        <v>0</v>
      </c>
      <c r="U110" s="18">
        <v>0</v>
      </c>
      <c r="V110" s="18">
        <v>0</v>
      </c>
      <c r="W110" s="18">
        <v>0</v>
      </c>
      <c r="X110" s="18">
        <v>0</v>
      </c>
      <c r="Y110" s="18">
        <v>0</v>
      </c>
      <c r="Z110" s="120"/>
      <c r="AA110" s="18">
        <v>0</v>
      </c>
      <c r="AB110" s="18">
        <v>0</v>
      </c>
      <c r="AC110" s="18">
        <v>0</v>
      </c>
      <c r="AD110" s="18">
        <v>0</v>
      </c>
      <c r="AE110" s="18">
        <v>0</v>
      </c>
      <c r="AF110" s="18">
        <v>0</v>
      </c>
      <c r="AG110" s="18">
        <v>0</v>
      </c>
      <c r="AH110" s="18">
        <v>0</v>
      </c>
      <c r="AI110" s="18">
        <v>0</v>
      </c>
      <c r="AJ110" s="18">
        <v>0</v>
      </c>
      <c r="AK110" s="18">
        <v>0</v>
      </c>
      <c r="AL110" s="18"/>
      <c r="AM110" s="18"/>
      <c r="AN110" s="18"/>
      <c r="AO110" s="18"/>
      <c r="AP110" s="18"/>
      <c r="AQ110" s="18"/>
      <c r="AR110" s="18"/>
      <c r="AS110" s="18"/>
      <c r="AT110" s="18"/>
      <c r="AU110" s="18"/>
      <c r="AV110" s="18"/>
      <c r="AW110" s="18"/>
      <c r="AX110" s="18"/>
      <c r="AY110" s="18"/>
      <c r="AZ110" s="18"/>
      <c r="BA110" s="18"/>
      <c r="BB110" s="18"/>
      <c r="BC110" s="18"/>
    </row>
    <row r="111" spans="1:55" ht="60" x14ac:dyDescent="0.25">
      <c r="A111" s="153"/>
      <c r="B111" s="146"/>
      <c r="C111" s="87">
        <v>108</v>
      </c>
      <c r="D111" s="98" t="s">
        <v>388</v>
      </c>
      <c r="E111" s="84" t="s">
        <v>244</v>
      </c>
      <c r="F111" s="97" t="s">
        <v>60</v>
      </c>
      <c r="G111" s="97" t="s">
        <v>122</v>
      </c>
      <c r="H111" s="97" t="s">
        <v>51</v>
      </c>
      <c r="I111" s="86">
        <v>7.49</v>
      </c>
      <c r="J111" s="119">
        <v>25</v>
      </c>
      <c r="K111" s="41">
        <f t="shared" si="5"/>
        <v>25</v>
      </c>
      <c r="L111" s="42" t="str">
        <f t="shared" si="4"/>
        <v>OK</v>
      </c>
      <c r="M111" s="18">
        <v>0</v>
      </c>
      <c r="N111" s="18">
        <v>0</v>
      </c>
      <c r="O111" s="18">
        <v>0</v>
      </c>
      <c r="P111" s="18">
        <v>0</v>
      </c>
      <c r="Q111" s="18">
        <v>0</v>
      </c>
      <c r="R111" s="18">
        <v>0</v>
      </c>
      <c r="S111" s="18">
        <v>0</v>
      </c>
      <c r="T111" s="18">
        <v>0</v>
      </c>
      <c r="U111" s="18">
        <v>0</v>
      </c>
      <c r="V111" s="18">
        <v>0</v>
      </c>
      <c r="W111" s="18">
        <v>0</v>
      </c>
      <c r="X111" s="18">
        <v>0</v>
      </c>
      <c r="Y111" s="18">
        <v>0</v>
      </c>
      <c r="Z111" s="120"/>
      <c r="AA111" s="18">
        <v>0</v>
      </c>
      <c r="AB111" s="18">
        <v>0</v>
      </c>
      <c r="AC111" s="18">
        <v>0</v>
      </c>
      <c r="AD111" s="18">
        <v>0</v>
      </c>
      <c r="AE111" s="18">
        <v>0</v>
      </c>
      <c r="AF111" s="18">
        <v>0</v>
      </c>
      <c r="AG111" s="18">
        <v>0</v>
      </c>
      <c r="AH111" s="18">
        <v>0</v>
      </c>
      <c r="AI111" s="18">
        <v>0</v>
      </c>
      <c r="AJ111" s="18">
        <v>0</v>
      </c>
      <c r="AK111" s="18">
        <v>0</v>
      </c>
      <c r="AL111" s="18"/>
      <c r="AM111" s="18"/>
      <c r="AN111" s="18"/>
      <c r="AO111" s="18"/>
      <c r="AP111" s="18"/>
      <c r="AQ111" s="18"/>
      <c r="AR111" s="18"/>
      <c r="AS111" s="18"/>
      <c r="AT111" s="18"/>
      <c r="AU111" s="18"/>
      <c r="AV111" s="18"/>
      <c r="AW111" s="18"/>
      <c r="AX111" s="18"/>
      <c r="AY111" s="18"/>
      <c r="AZ111" s="18"/>
      <c r="BA111" s="18"/>
      <c r="BB111" s="18"/>
      <c r="BC111" s="18"/>
    </row>
    <row r="112" spans="1:55" ht="120" x14ac:dyDescent="0.25">
      <c r="A112" s="153"/>
      <c r="B112" s="147"/>
      <c r="C112" s="87">
        <v>109</v>
      </c>
      <c r="D112" s="83" t="s">
        <v>389</v>
      </c>
      <c r="E112" s="84" t="s">
        <v>245</v>
      </c>
      <c r="F112" s="85" t="s">
        <v>33</v>
      </c>
      <c r="G112" s="85" t="s">
        <v>123</v>
      </c>
      <c r="H112" s="85" t="s">
        <v>50</v>
      </c>
      <c r="I112" s="86">
        <v>2.2400000000000002</v>
      </c>
      <c r="J112" s="119">
        <v>25</v>
      </c>
      <c r="K112" s="41">
        <f t="shared" si="5"/>
        <v>0</v>
      </c>
      <c r="L112" s="42" t="str">
        <f t="shared" si="4"/>
        <v>OK</v>
      </c>
      <c r="M112" s="18">
        <v>0</v>
      </c>
      <c r="N112" s="18">
        <v>0</v>
      </c>
      <c r="O112" s="18">
        <v>0</v>
      </c>
      <c r="P112" s="18">
        <v>0</v>
      </c>
      <c r="Q112" s="18">
        <v>0</v>
      </c>
      <c r="R112" s="18">
        <v>0</v>
      </c>
      <c r="S112" s="18">
        <v>0</v>
      </c>
      <c r="T112" s="18">
        <v>0</v>
      </c>
      <c r="U112" s="18">
        <v>0</v>
      </c>
      <c r="V112" s="18">
        <v>0</v>
      </c>
      <c r="W112" s="18">
        <v>0</v>
      </c>
      <c r="X112" s="18">
        <v>0</v>
      </c>
      <c r="Y112" s="18">
        <v>25</v>
      </c>
      <c r="Z112" s="120"/>
      <c r="AA112" s="18">
        <v>0</v>
      </c>
      <c r="AB112" s="18">
        <v>0</v>
      </c>
      <c r="AC112" s="18">
        <v>0</v>
      </c>
      <c r="AD112" s="18">
        <v>0</v>
      </c>
      <c r="AE112" s="18">
        <v>0</v>
      </c>
      <c r="AF112" s="18">
        <v>0</v>
      </c>
      <c r="AG112" s="18">
        <v>0</v>
      </c>
      <c r="AH112" s="18">
        <v>0</v>
      </c>
      <c r="AI112" s="18">
        <v>0</v>
      </c>
      <c r="AJ112" s="18">
        <v>0</v>
      </c>
      <c r="AK112" s="18">
        <v>0</v>
      </c>
      <c r="AL112" s="18"/>
      <c r="AM112" s="18"/>
      <c r="AN112" s="18"/>
      <c r="AO112" s="18"/>
      <c r="AP112" s="18"/>
      <c r="AQ112" s="18"/>
      <c r="AR112" s="18"/>
      <c r="AS112" s="18"/>
      <c r="AT112" s="18"/>
      <c r="AU112" s="18"/>
      <c r="AV112" s="18"/>
      <c r="AW112" s="18"/>
      <c r="AX112" s="18"/>
      <c r="AY112" s="18"/>
      <c r="AZ112" s="18"/>
      <c r="BA112" s="18"/>
      <c r="BB112" s="18"/>
      <c r="BC112" s="18"/>
    </row>
    <row r="113" spans="1:55" ht="60" x14ac:dyDescent="0.25">
      <c r="A113" s="152" t="s">
        <v>279</v>
      </c>
      <c r="B113" s="158">
        <v>41</v>
      </c>
      <c r="C113" s="76">
        <v>110</v>
      </c>
      <c r="D113" s="106" t="s">
        <v>390</v>
      </c>
      <c r="E113" s="78" t="s">
        <v>246</v>
      </c>
      <c r="F113" s="104" t="s">
        <v>60</v>
      </c>
      <c r="G113" s="104" t="s">
        <v>124</v>
      </c>
      <c r="H113" s="104" t="s">
        <v>51</v>
      </c>
      <c r="I113" s="80">
        <v>19</v>
      </c>
      <c r="J113" s="119">
        <v>25</v>
      </c>
      <c r="K113" s="41">
        <f t="shared" si="5"/>
        <v>20</v>
      </c>
      <c r="L113" s="42" t="str">
        <f t="shared" si="4"/>
        <v>OK</v>
      </c>
      <c r="M113" s="18">
        <v>0</v>
      </c>
      <c r="N113" s="18">
        <v>0</v>
      </c>
      <c r="O113" s="18">
        <v>0</v>
      </c>
      <c r="P113" s="18">
        <v>5</v>
      </c>
      <c r="Q113" s="18">
        <v>0</v>
      </c>
      <c r="R113" s="18">
        <v>0</v>
      </c>
      <c r="S113" s="18">
        <v>0</v>
      </c>
      <c r="T113" s="18">
        <v>0</v>
      </c>
      <c r="U113" s="18">
        <v>0</v>
      </c>
      <c r="V113" s="18">
        <v>0</v>
      </c>
      <c r="W113" s="18">
        <v>0</v>
      </c>
      <c r="X113" s="18">
        <v>0</v>
      </c>
      <c r="Y113" s="18">
        <v>0</v>
      </c>
      <c r="Z113" s="120"/>
      <c r="AA113" s="18">
        <v>0</v>
      </c>
      <c r="AB113" s="18">
        <v>0</v>
      </c>
      <c r="AC113" s="18">
        <v>0</v>
      </c>
      <c r="AD113" s="18">
        <v>0</v>
      </c>
      <c r="AE113" s="18">
        <v>0</v>
      </c>
      <c r="AF113" s="18">
        <v>0</v>
      </c>
      <c r="AG113" s="18">
        <v>0</v>
      </c>
      <c r="AH113" s="18">
        <v>0</v>
      </c>
      <c r="AI113" s="18">
        <v>0</v>
      </c>
      <c r="AJ113" s="18">
        <v>0</v>
      </c>
      <c r="AK113" s="18">
        <v>0</v>
      </c>
      <c r="AL113" s="18"/>
      <c r="AM113" s="18"/>
      <c r="AN113" s="18"/>
      <c r="AO113" s="18"/>
      <c r="AP113" s="18"/>
      <c r="AQ113" s="18"/>
      <c r="AR113" s="18"/>
      <c r="AS113" s="18"/>
      <c r="AT113" s="18"/>
      <c r="AU113" s="18"/>
      <c r="AV113" s="18"/>
      <c r="AW113" s="18"/>
      <c r="AX113" s="18"/>
      <c r="AY113" s="18"/>
      <c r="AZ113" s="18"/>
      <c r="BA113" s="18"/>
      <c r="BB113" s="18"/>
      <c r="BC113" s="18"/>
    </row>
    <row r="114" spans="1:55" ht="45" x14ac:dyDescent="0.25">
      <c r="A114" s="152"/>
      <c r="B114" s="159"/>
      <c r="C114" s="103">
        <v>111</v>
      </c>
      <c r="D114" s="106" t="s">
        <v>391</v>
      </c>
      <c r="E114" s="78" t="s">
        <v>247</v>
      </c>
      <c r="F114" s="104" t="s">
        <v>60</v>
      </c>
      <c r="G114" s="104" t="s">
        <v>124</v>
      </c>
      <c r="H114" s="104" t="s">
        <v>51</v>
      </c>
      <c r="I114" s="80">
        <v>18.72</v>
      </c>
      <c r="J114" s="119"/>
      <c r="K114" s="41">
        <f t="shared" si="5"/>
        <v>0</v>
      </c>
      <c r="L114" s="42" t="str">
        <f t="shared" si="4"/>
        <v>OK</v>
      </c>
      <c r="M114" s="18">
        <v>0</v>
      </c>
      <c r="N114" s="18">
        <v>0</v>
      </c>
      <c r="O114" s="18">
        <v>0</v>
      </c>
      <c r="P114" s="18">
        <v>0</v>
      </c>
      <c r="Q114" s="18">
        <v>0</v>
      </c>
      <c r="R114" s="18">
        <v>0</v>
      </c>
      <c r="S114" s="18">
        <v>0</v>
      </c>
      <c r="T114" s="18">
        <v>0</v>
      </c>
      <c r="U114" s="18">
        <v>0</v>
      </c>
      <c r="V114" s="18">
        <v>0</v>
      </c>
      <c r="W114" s="18">
        <v>0</v>
      </c>
      <c r="X114" s="18">
        <v>0</v>
      </c>
      <c r="Y114" s="18">
        <v>0</v>
      </c>
      <c r="Z114" s="120"/>
      <c r="AA114" s="18">
        <v>0</v>
      </c>
      <c r="AB114" s="18">
        <v>0</v>
      </c>
      <c r="AC114" s="18">
        <v>0</v>
      </c>
      <c r="AD114" s="18">
        <v>0</v>
      </c>
      <c r="AE114" s="18">
        <v>0</v>
      </c>
      <c r="AF114" s="18">
        <v>0</v>
      </c>
      <c r="AG114" s="18">
        <v>0</v>
      </c>
      <c r="AH114" s="18"/>
      <c r="AI114" s="18">
        <v>0</v>
      </c>
      <c r="AJ114" s="18">
        <v>0</v>
      </c>
      <c r="AK114" s="18">
        <v>0</v>
      </c>
      <c r="AL114" s="18"/>
      <c r="AM114" s="18"/>
      <c r="AN114" s="18"/>
      <c r="AO114" s="18"/>
      <c r="AP114" s="18"/>
      <c r="AQ114" s="18"/>
      <c r="AR114" s="18"/>
      <c r="AS114" s="18"/>
      <c r="AT114" s="18"/>
      <c r="AU114" s="18"/>
      <c r="AV114" s="18"/>
      <c r="AW114" s="18"/>
      <c r="AX114" s="18"/>
      <c r="AY114" s="18"/>
      <c r="AZ114" s="18"/>
      <c r="BA114" s="18"/>
      <c r="BB114" s="18"/>
      <c r="BC114" s="18"/>
    </row>
    <row r="115" spans="1:55" ht="30" x14ac:dyDescent="0.25">
      <c r="A115" s="152"/>
      <c r="B115" s="159"/>
      <c r="C115" s="76">
        <v>112</v>
      </c>
      <c r="D115" s="106" t="s">
        <v>392</v>
      </c>
      <c r="E115" s="78" t="s">
        <v>248</v>
      </c>
      <c r="F115" s="104" t="s">
        <v>60</v>
      </c>
      <c r="G115" s="104" t="s">
        <v>125</v>
      </c>
      <c r="H115" s="104" t="s">
        <v>110</v>
      </c>
      <c r="I115" s="80">
        <v>19</v>
      </c>
      <c r="J115" s="119">
        <v>50</v>
      </c>
      <c r="K115" s="41">
        <f t="shared" si="5"/>
        <v>42</v>
      </c>
      <c r="L115" s="42" t="str">
        <f t="shared" si="4"/>
        <v>OK</v>
      </c>
      <c r="M115" s="18">
        <v>0</v>
      </c>
      <c r="N115" s="18">
        <v>0</v>
      </c>
      <c r="O115" s="18">
        <v>0</v>
      </c>
      <c r="P115" s="18">
        <v>0</v>
      </c>
      <c r="Q115" s="18">
        <v>0</v>
      </c>
      <c r="R115" s="18">
        <v>0</v>
      </c>
      <c r="S115" s="18">
        <v>0</v>
      </c>
      <c r="T115" s="18">
        <v>0</v>
      </c>
      <c r="U115" s="18">
        <v>0</v>
      </c>
      <c r="V115" s="18">
        <v>0</v>
      </c>
      <c r="W115" s="18">
        <v>0</v>
      </c>
      <c r="X115" s="18">
        <v>0</v>
      </c>
      <c r="Y115" s="18">
        <v>0</v>
      </c>
      <c r="Z115" s="120"/>
      <c r="AA115" s="18">
        <v>0</v>
      </c>
      <c r="AB115" s="18">
        <v>0</v>
      </c>
      <c r="AC115" s="18">
        <v>0</v>
      </c>
      <c r="AD115" s="18">
        <v>0</v>
      </c>
      <c r="AE115" s="18">
        <v>0</v>
      </c>
      <c r="AF115" s="18">
        <v>8</v>
      </c>
      <c r="AG115" s="18">
        <v>0</v>
      </c>
      <c r="AH115" s="18">
        <v>0</v>
      </c>
      <c r="AI115" s="18">
        <v>0</v>
      </c>
      <c r="AJ115" s="18">
        <v>0</v>
      </c>
      <c r="AK115" s="18">
        <v>0</v>
      </c>
      <c r="AL115" s="18"/>
      <c r="AM115" s="18"/>
      <c r="AN115" s="18"/>
      <c r="AO115" s="18"/>
      <c r="AP115" s="18"/>
      <c r="AQ115" s="18"/>
      <c r="AR115" s="18"/>
      <c r="AS115" s="18"/>
      <c r="AT115" s="18"/>
      <c r="AU115" s="18"/>
      <c r="AV115" s="18"/>
      <c r="AW115" s="18"/>
      <c r="AX115" s="18"/>
      <c r="AY115" s="18"/>
      <c r="AZ115" s="18"/>
      <c r="BA115" s="18"/>
      <c r="BB115" s="18"/>
      <c r="BC115" s="18"/>
    </row>
    <row r="116" spans="1:55" ht="30" x14ac:dyDescent="0.25">
      <c r="A116" s="152"/>
      <c r="B116" s="159"/>
      <c r="C116" s="107">
        <v>113</v>
      </c>
      <c r="D116" s="108" t="s">
        <v>393</v>
      </c>
      <c r="E116" s="109" t="s">
        <v>249</v>
      </c>
      <c r="F116" s="110" t="s">
        <v>60</v>
      </c>
      <c r="G116" s="110" t="s">
        <v>125</v>
      </c>
      <c r="H116" s="110" t="s">
        <v>51</v>
      </c>
      <c r="I116" s="111">
        <v>19</v>
      </c>
      <c r="J116" s="119">
        <v>25</v>
      </c>
      <c r="K116" s="41">
        <f t="shared" si="5"/>
        <v>25</v>
      </c>
      <c r="L116" s="52" t="str">
        <f t="shared" si="4"/>
        <v>OK</v>
      </c>
      <c r="M116" s="18">
        <v>0</v>
      </c>
      <c r="N116" s="18">
        <v>0</v>
      </c>
      <c r="O116" s="18">
        <v>0</v>
      </c>
      <c r="P116" s="18">
        <v>0</v>
      </c>
      <c r="Q116" s="18">
        <v>0</v>
      </c>
      <c r="R116" s="18">
        <v>0</v>
      </c>
      <c r="S116" s="18">
        <v>0</v>
      </c>
      <c r="T116" s="18">
        <v>0</v>
      </c>
      <c r="U116" s="18">
        <v>0</v>
      </c>
      <c r="V116" s="18">
        <v>0</v>
      </c>
      <c r="W116" s="18">
        <v>0</v>
      </c>
      <c r="X116" s="18">
        <v>0</v>
      </c>
      <c r="Y116" s="18">
        <v>0</v>
      </c>
      <c r="Z116" s="120"/>
      <c r="AA116" s="18">
        <v>0</v>
      </c>
      <c r="AB116" s="18">
        <v>0</v>
      </c>
      <c r="AC116" s="18">
        <v>0</v>
      </c>
      <c r="AD116" s="18">
        <v>0</v>
      </c>
      <c r="AE116" s="18">
        <v>0</v>
      </c>
      <c r="AF116" s="18">
        <v>0</v>
      </c>
      <c r="AG116" s="18">
        <v>0</v>
      </c>
      <c r="AH116" s="18">
        <v>0</v>
      </c>
      <c r="AI116" s="18">
        <v>0</v>
      </c>
      <c r="AJ116" s="18">
        <v>0</v>
      </c>
      <c r="AK116" s="18">
        <v>0</v>
      </c>
      <c r="AL116" s="18"/>
      <c r="AM116" s="18"/>
      <c r="AN116" s="18"/>
      <c r="AO116" s="18"/>
      <c r="AP116" s="18"/>
      <c r="AQ116" s="18"/>
      <c r="AR116" s="18"/>
      <c r="AS116" s="18"/>
      <c r="AT116" s="18"/>
      <c r="AU116" s="18"/>
      <c r="AV116" s="18"/>
      <c r="AW116" s="18"/>
      <c r="AX116" s="18"/>
      <c r="AY116" s="18"/>
      <c r="AZ116" s="18"/>
      <c r="BA116" s="18"/>
      <c r="BB116" s="18"/>
      <c r="BC116" s="18"/>
    </row>
    <row r="117" spans="1:55" ht="75" x14ac:dyDescent="0.25">
      <c r="A117" s="112" t="s">
        <v>283</v>
      </c>
      <c r="B117" s="87">
        <v>42</v>
      </c>
      <c r="C117" s="87">
        <v>114</v>
      </c>
      <c r="D117" s="98" t="s">
        <v>394</v>
      </c>
      <c r="E117" s="84" t="s">
        <v>250</v>
      </c>
      <c r="F117" s="97" t="s">
        <v>60</v>
      </c>
      <c r="G117" s="97" t="s">
        <v>100</v>
      </c>
      <c r="H117" s="97" t="s">
        <v>51</v>
      </c>
      <c r="I117" s="86">
        <v>134.63</v>
      </c>
      <c r="J117" s="119">
        <v>25</v>
      </c>
      <c r="K117" s="41">
        <f t="shared" si="5"/>
        <v>10</v>
      </c>
      <c r="L117" s="42" t="str">
        <f t="shared" si="4"/>
        <v>OK</v>
      </c>
      <c r="M117" s="18">
        <v>0</v>
      </c>
      <c r="N117" s="18">
        <v>0</v>
      </c>
      <c r="O117" s="18">
        <v>0</v>
      </c>
      <c r="P117" s="18">
        <v>0</v>
      </c>
      <c r="Q117" s="18">
        <v>0</v>
      </c>
      <c r="R117" s="18">
        <v>5</v>
      </c>
      <c r="S117" s="18">
        <v>0</v>
      </c>
      <c r="T117" s="18">
        <v>0</v>
      </c>
      <c r="U117" s="18">
        <v>0</v>
      </c>
      <c r="V117" s="18">
        <v>0</v>
      </c>
      <c r="W117" s="18">
        <v>0</v>
      </c>
      <c r="X117" s="18">
        <v>0</v>
      </c>
      <c r="Y117" s="18">
        <v>0</v>
      </c>
      <c r="Z117" s="120"/>
      <c r="AA117" s="18">
        <v>0</v>
      </c>
      <c r="AB117" s="18">
        <v>0</v>
      </c>
      <c r="AC117" s="18">
        <v>0</v>
      </c>
      <c r="AD117" s="18">
        <v>0</v>
      </c>
      <c r="AE117" s="18">
        <v>0</v>
      </c>
      <c r="AF117" s="18">
        <v>0</v>
      </c>
      <c r="AG117" s="18">
        <v>0</v>
      </c>
      <c r="AH117" s="18">
        <v>0</v>
      </c>
      <c r="AI117" s="18">
        <v>0</v>
      </c>
      <c r="AJ117" s="18">
        <v>0</v>
      </c>
      <c r="AK117" s="18">
        <v>0</v>
      </c>
      <c r="AL117" s="18"/>
      <c r="AM117" s="18"/>
      <c r="AN117" s="18"/>
      <c r="AO117" s="18"/>
      <c r="AP117" s="18"/>
      <c r="AQ117" s="18"/>
      <c r="AR117" s="18"/>
      <c r="AS117" s="18"/>
      <c r="AT117" s="18">
        <v>10</v>
      </c>
      <c r="AU117" s="120"/>
      <c r="AV117" s="18"/>
      <c r="AW117" s="18"/>
      <c r="AX117" s="18"/>
      <c r="AY117" s="18"/>
      <c r="AZ117" s="18"/>
      <c r="BA117" s="18"/>
      <c r="BB117" s="18"/>
      <c r="BC117" s="18"/>
    </row>
    <row r="118" spans="1:55" ht="39.950000000000003" customHeight="1" x14ac:dyDescent="0.25">
      <c r="A118" s="152" t="s">
        <v>287</v>
      </c>
      <c r="B118" s="158">
        <v>43</v>
      </c>
      <c r="C118" s="76">
        <v>115</v>
      </c>
      <c r="D118" s="113" t="s">
        <v>395</v>
      </c>
      <c r="E118" s="55"/>
      <c r="F118" s="161" t="s">
        <v>286</v>
      </c>
      <c r="G118" s="162"/>
      <c r="H118" s="162"/>
      <c r="I118" s="163"/>
      <c r="J118" s="119"/>
      <c r="K118" s="41">
        <f t="shared" si="5"/>
        <v>0</v>
      </c>
      <c r="L118" s="42" t="str">
        <f t="shared" si="4"/>
        <v>OK</v>
      </c>
      <c r="M118" s="18">
        <v>0</v>
      </c>
      <c r="N118" s="18">
        <v>0</v>
      </c>
      <c r="O118" s="18">
        <v>0</v>
      </c>
      <c r="P118" s="18">
        <v>0</v>
      </c>
      <c r="Q118" s="18">
        <v>0</v>
      </c>
      <c r="R118" s="18">
        <v>0</v>
      </c>
      <c r="S118" s="18">
        <v>0</v>
      </c>
      <c r="T118" s="18">
        <v>0</v>
      </c>
      <c r="U118" s="18">
        <v>0</v>
      </c>
      <c r="V118" s="18">
        <v>0</v>
      </c>
      <c r="W118" s="18">
        <v>0</v>
      </c>
      <c r="X118" s="18">
        <v>0</v>
      </c>
      <c r="Y118" s="18">
        <v>0</v>
      </c>
      <c r="Z118" s="120"/>
      <c r="AA118" s="18">
        <v>0</v>
      </c>
      <c r="AB118" s="18">
        <v>0</v>
      </c>
      <c r="AC118" s="18">
        <v>0</v>
      </c>
      <c r="AD118" s="18">
        <v>0</v>
      </c>
      <c r="AE118" s="18">
        <v>0</v>
      </c>
      <c r="AF118" s="18">
        <v>0</v>
      </c>
      <c r="AG118" s="18">
        <v>0</v>
      </c>
      <c r="AH118" s="18"/>
      <c r="AI118" s="18">
        <v>0</v>
      </c>
      <c r="AJ118" s="18">
        <v>0</v>
      </c>
      <c r="AK118" s="18">
        <v>0</v>
      </c>
      <c r="AL118" s="18"/>
      <c r="AM118" s="18"/>
      <c r="AN118" s="18"/>
      <c r="AO118" s="18"/>
      <c r="AP118" s="18"/>
      <c r="AQ118" s="18"/>
      <c r="AR118" s="18"/>
      <c r="AS118" s="18"/>
      <c r="AT118" s="18"/>
      <c r="AU118" s="18"/>
      <c r="AV118" s="18"/>
      <c r="AW118" s="18"/>
      <c r="AX118" s="18"/>
      <c r="AY118" s="18"/>
      <c r="AZ118" s="18"/>
      <c r="BA118" s="18"/>
      <c r="BB118" s="18"/>
      <c r="BC118" s="18"/>
    </row>
    <row r="119" spans="1:55" ht="39.950000000000003" customHeight="1" x14ac:dyDescent="0.25">
      <c r="A119" s="152"/>
      <c r="B119" s="159"/>
      <c r="C119" s="76">
        <v>116</v>
      </c>
      <c r="D119" s="113" t="s">
        <v>396</v>
      </c>
      <c r="E119" s="90"/>
      <c r="F119" s="164"/>
      <c r="G119" s="165"/>
      <c r="H119" s="165"/>
      <c r="I119" s="166"/>
      <c r="J119" s="119"/>
      <c r="K119" s="41">
        <f t="shared" si="5"/>
        <v>0</v>
      </c>
      <c r="L119" s="42" t="str">
        <f t="shared" si="4"/>
        <v>OK</v>
      </c>
      <c r="M119" s="18">
        <v>0</v>
      </c>
      <c r="N119" s="18">
        <v>0</v>
      </c>
      <c r="O119" s="18">
        <v>0</v>
      </c>
      <c r="P119" s="18">
        <v>0</v>
      </c>
      <c r="Q119" s="18">
        <v>0</v>
      </c>
      <c r="R119" s="18">
        <v>0</v>
      </c>
      <c r="S119" s="18">
        <v>0</v>
      </c>
      <c r="T119" s="18">
        <v>0</v>
      </c>
      <c r="U119" s="18">
        <v>0</v>
      </c>
      <c r="V119" s="18">
        <v>0</v>
      </c>
      <c r="W119" s="18">
        <v>0</v>
      </c>
      <c r="X119" s="18">
        <v>0</v>
      </c>
      <c r="Y119" s="18">
        <v>0</v>
      </c>
      <c r="Z119" s="120"/>
      <c r="AA119" s="18">
        <v>0</v>
      </c>
      <c r="AB119" s="18">
        <v>0</v>
      </c>
      <c r="AC119" s="18">
        <v>0</v>
      </c>
      <c r="AD119" s="18">
        <v>0</v>
      </c>
      <c r="AE119" s="18">
        <v>0</v>
      </c>
      <c r="AF119" s="18">
        <v>0</v>
      </c>
      <c r="AG119" s="18">
        <v>0</v>
      </c>
      <c r="AH119" s="18"/>
      <c r="AI119" s="18">
        <v>0</v>
      </c>
      <c r="AJ119" s="18">
        <v>0</v>
      </c>
      <c r="AK119" s="18">
        <v>0</v>
      </c>
      <c r="AL119" s="18"/>
      <c r="AM119" s="18"/>
      <c r="AN119" s="18"/>
      <c r="AO119" s="18"/>
      <c r="AP119" s="18"/>
      <c r="AQ119" s="18"/>
      <c r="AR119" s="18"/>
      <c r="AS119" s="18"/>
      <c r="AT119" s="18"/>
      <c r="AU119" s="18"/>
      <c r="AV119" s="18"/>
      <c r="AW119" s="18"/>
      <c r="AX119" s="18"/>
      <c r="AY119" s="18"/>
      <c r="AZ119" s="18"/>
      <c r="BA119" s="18"/>
      <c r="BB119" s="18"/>
      <c r="BC119" s="18"/>
    </row>
    <row r="120" spans="1:55" ht="39.950000000000003" customHeight="1" x14ac:dyDescent="0.25">
      <c r="A120" s="152"/>
      <c r="B120" s="159"/>
      <c r="C120" s="103">
        <v>117</v>
      </c>
      <c r="D120" s="113" t="s">
        <v>397</v>
      </c>
      <c r="E120" s="90"/>
      <c r="F120" s="164"/>
      <c r="G120" s="165"/>
      <c r="H120" s="165"/>
      <c r="I120" s="166"/>
      <c r="J120" s="119"/>
      <c r="K120" s="41">
        <f t="shared" si="5"/>
        <v>0</v>
      </c>
      <c r="L120" s="42" t="str">
        <f t="shared" si="4"/>
        <v>OK</v>
      </c>
      <c r="M120" s="18">
        <v>0</v>
      </c>
      <c r="N120" s="18">
        <v>0</v>
      </c>
      <c r="O120" s="18">
        <v>0</v>
      </c>
      <c r="P120" s="18">
        <v>0</v>
      </c>
      <c r="Q120" s="18">
        <v>0</v>
      </c>
      <c r="R120" s="18">
        <v>0</v>
      </c>
      <c r="S120" s="18">
        <v>0</v>
      </c>
      <c r="T120" s="18">
        <v>0</v>
      </c>
      <c r="U120" s="18">
        <v>0</v>
      </c>
      <c r="V120" s="18">
        <v>0</v>
      </c>
      <c r="W120" s="18">
        <v>0</v>
      </c>
      <c r="X120" s="18">
        <v>0</v>
      </c>
      <c r="Y120" s="18">
        <v>0</v>
      </c>
      <c r="Z120" s="120"/>
      <c r="AA120" s="18">
        <v>0</v>
      </c>
      <c r="AB120" s="18">
        <v>0</v>
      </c>
      <c r="AC120" s="18">
        <v>0</v>
      </c>
      <c r="AD120" s="18">
        <v>0</v>
      </c>
      <c r="AE120" s="18">
        <v>0</v>
      </c>
      <c r="AF120" s="18">
        <v>0</v>
      </c>
      <c r="AG120" s="18">
        <v>0</v>
      </c>
      <c r="AH120" s="18"/>
      <c r="AI120" s="18">
        <v>0</v>
      </c>
      <c r="AJ120" s="18">
        <v>0</v>
      </c>
      <c r="AK120" s="18">
        <v>0</v>
      </c>
      <c r="AL120" s="18"/>
      <c r="AM120" s="18"/>
      <c r="AN120" s="18"/>
      <c r="AO120" s="18"/>
      <c r="AP120" s="18"/>
      <c r="AQ120" s="18"/>
      <c r="AR120" s="18"/>
      <c r="AS120" s="18"/>
      <c r="AT120" s="18"/>
      <c r="AU120" s="18"/>
      <c r="AV120" s="18"/>
      <c r="AW120" s="18"/>
      <c r="AX120" s="18"/>
      <c r="AY120" s="18"/>
      <c r="AZ120" s="18"/>
      <c r="BA120" s="18"/>
      <c r="BB120" s="18"/>
      <c r="BC120" s="18"/>
    </row>
    <row r="121" spans="1:55" ht="39.950000000000003" customHeight="1" x14ac:dyDescent="0.25">
      <c r="A121" s="152"/>
      <c r="B121" s="160"/>
      <c r="C121" s="76">
        <v>118</v>
      </c>
      <c r="D121" s="113" t="s">
        <v>398</v>
      </c>
      <c r="E121" s="90"/>
      <c r="F121" s="167"/>
      <c r="G121" s="168"/>
      <c r="H121" s="168"/>
      <c r="I121" s="169"/>
      <c r="J121" s="119"/>
      <c r="K121" s="41">
        <f t="shared" si="5"/>
        <v>0</v>
      </c>
      <c r="L121" s="42" t="str">
        <f t="shared" si="4"/>
        <v>OK</v>
      </c>
      <c r="M121" s="18">
        <v>0</v>
      </c>
      <c r="N121" s="18">
        <v>0</v>
      </c>
      <c r="O121" s="18">
        <v>0</v>
      </c>
      <c r="P121" s="18">
        <v>0</v>
      </c>
      <c r="Q121" s="18">
        <v>0</v>
      </c>
      <c r="R121" s="18">
        <v>0</v>
      </c>
      <c r="S121" s="18">
        <v>0</v>
      </c>
      <c r="T121" s="18">
        <v>0</v>
      </c>
      <c r="U121" s="18">
        <v>0</v>
      </c>
      <c r="V121" s="18">
        <v>0</v>
      </c>
      <c r="W121" s="18">
        <v>0</v>
      </c>
      <c r="X121" s="18">
        <v>0</v>
      </c>
      <c r="Y121" s="18">
        <v>0</v>
      </c>
      <c r="Z121" s="120"/>
      <c r="AA121" s="18">
        <v>0</v>
      </c>
      <c r="AB121" s="18">
        <v>0</v>
      </c>
      <c r="AC121" s="18">
        <v>0</v>
      </c>
      <c r="AD121" s="18">
        <v>0</v>
      </c>
      <c r="AE121" s="18">
        <v>0</v>
      </c>
      <c r="AF121" s="18">
        <v>0</v>
      </c>
      <c r="AG121" s="18">
        <v>0</v>
      </c>
      <c r="AH121" s="18"/>
      <c r="AI121" s="18">
        <v>0</v>
      </c>
      <c r="AJ121" s="18">
        <v>0</v>
      </c>
      <c r="AK121" s="18">
        <v>0</v>
      </c>
      <c r="AL121" s="18"/>
      <c r="AM121" s="18"/>
      <c r="AN121" s="18"/>
      <c r="AO121" s="18"/>
      <c r="AP121" s="18"/>
      <c r="AQ121" s="18"/>
      <c r="AR121" s="18"/>
      <c r="AS121" s="18"/>
      <c r="AT121" s="18"/>
      <c r="AU121" s="18"/>
      <c r="AV121" s="18"/>
      <c r="AW121" s="18"/>
      <c r="AX121" s="18"/>
      <c r="AY121" s="18"/>
      <c r="AZ121" s="18"/>
      <c r="BA121" s="18"/>
      <c r="BB121" s="18"/>
      <c r="BC121" s="18"/>
    </row>
    <row r="122" spans="1:55" ht="45" x14ac:dyDescent="0.25">
      <c r="A122" s="69" t="s">
        <v>279</v>
      </c>
      <c r="B122" s="82">
        <v>44</v>
      </c>
      <c r="C122" s="82">
        <v>119</v>
      </c>
      <c r="D122" s="115" t="s">
        <v>399</v>
      </c>
      <c r="E122" s="116" t="s">
        <v>251</v>
      </c>
      <c r="F122" s="117" t="s">
        <v>60</v>
      </c>
      <c r="G122" s="117" t="s">
        <v>126</v>
      </c>
      <c r="H122" s="117" t="s">
        <v>127</v>
      </c>
      <c r="I122" s="118">
        <v>85</v>
      </c>
      <c r="J122" s="119"/>
      <c r="K122" s="41">
        <f t="shared" si="5"/>
        <v>0</v>
      </c>
      <c r="L122" s="54" t="str">
        <f>IF(K122&lt;0,"ATENÇÃO","OK")</f>
        <v>OK</v>
      </c>
      <c r="M122" s="18">
        <v>0</v>
      </c>
      <c r="N122" s="18">
        <v>0</v>
      </c>
      <c r="O122" s="18">
        <v>0</v>
      </c>
      <c r="P122" s="18">
        <v>0</v>
      </c>
      <c r="Q122" s="18">
        <v>0</v>
      </c>
      <c r="R122" s="18">
        <v>0</v>
      </c>
      <c r="S122" s="18">
        <v>0</v>
      </c>
      <c r="T122" s="18">
        <v>0</v>
      </c>
      <c r="U122" s="18">
        <v>0</v>
      </c>
      <c r="V122" s="18">
        <v>0</v>
      </c>
      <c r="W122" s="18">
        <v>0</v>
      </c>
      <c r="X122" s="18">
        <v>0</v>
      </c>
      <c r="Y122" s="18">
        <v>0</v>
      </c>
      <c r="Z122" s="120"/>
      <c r="AA122" s="18">
        <v>0</v>
      </c>
      <c r="AB122" s="18">
        <v>0</v>
      </c>
      <c r="AC122" s="18">
        <v>0</v>
      </c>
      <c r="AD122" s="18">
        <v>0</v>
      </c>
      <c r="AE122" s="18">
        <v>0</v>
      </c>
      <c r="AF122" s="18">
        <v>0</v>
      </c>
      <c r="AG122" s="18">
        <v>0</v>
      </c>
      <c r="AH122" s="18"/>
      <c r="AI122" s="18">
        <v>0</v>
      </c>
      <c r="AJ122" s="18">
        <v>0</v>
      </c>
      <c r="AK122" s="18">
        <v>0</v>
      </c>
      <c r="AL122" s="18"/>
      <c r="AM122" s="18"/>
      <c r="AN122" s="18"/>
      <c r="AO122" s="18"/>
      <c r="AP122" s="18"/>
      <c r="AQ122" s="18"/>
      <c r="AR122" s="18"/>
      <c r="AS122" s="18"/>
      <c r="AT122" s="18"/>
      <c r="AU122" s="18"/>
      <c r="AV122" s="18"/>
      <c r="AW122" s="18"/>
      <c r="AX122" s="18"/>
      <c r="AY122" s="18"/>
      <c r="AZ122" s="18"/>
      <c r="BA122" s="18"/>
      <c r="BB122" s="18"/>
      <c r="BC122" s="18"/>
    </row>
    <row r="123" spans="1:55" ht="75" x14ac:dyDescent="0.25">
      <c r="A123" s="152" t="s">
        <v>276</v>
      </c>
      <c r="B123" s="158">
        <v>45</v>
      </c>
      <c r="C123" s="76">
        <v>120</v>
      </c>
      <c r="D123" s="77" t="s">
        <v>400</v>
      </c>
      <c r="E123" s="78" t="s">
        <v>252</v>
      </c>
      <c r="F123" s="79" t="s">
        <v>30</v>
      </c>
      <c r="G123" s="79" t="s">
        <v>128</v>
      </c>
      <c r="H123" s="79" t="s">
        <v>50</v>
      </c>
      <c r="I123" s="80">
        <v>4.2</v>
      </c>
      <c r="J123" s="119">
        <v>6</v>
      </c>
      <c r="K123" s="41">
        <f t="shared" si="5"/>
        <v>6</v>
      </c>
      <c r="L123" s="42" t="str">
        <f t="shared" si="4"/>
        <v>OK</v>
      </c>
      <c r="M123" s="18">
        <v>0</v>
      </c>
      <c r="N123" s="18">
        <v>0</v>
      </c>
      <c r="O123" s="18">
        <v>0</v>
      </c>
      <c r="P123" s="18">
        <v>0</v>
      </c>
      <c r="Q123" s="18">
        <v>0</v>
      </c>
      <c r="R123" s="18">
        <v>0</v>
      </c>
      <c r="S123" s="18">
        <v>0</v>
      </c>
      <c r="T123" s="18">
        <v>0</v>
      </c>
      <c r="U123" s="18">
        <v>0</v>
      </c>
      <c r="V123" s="18">
        <v>0</v>
      </c>
      <c r="W123" s="18">
        <v>0</v>
      </c>
      <c r="X123" s="18">
        <v>0</v>
      </c>
      <c r="Y123" s="18">
        <v>0</v>
      </c>
      <c r="Z123" s="120"/>
      <c r="AA123" s="18">
        <v>0</v>
      </c>
      <c r="AB123" s="18">
        <v>0</v>
      </c>
      <c r="AC123" s="18">
        <v>0</v>
      </c>
      <c r="AD123" s="18">
        <v>0</v>
      </c>
      <c r="AE123" s="18">
        <v>0</v>
      </c>
      <c r="AF123" s="18">
        <v>0</v>
      </c>
      <c r="AG123" s="18">
        <v>0</v>
      </c>
      <c r="AH123" s="18">
        <v>0</v>
      </c>
      <c r="AI123" s="18">
        <v>0</v>
      </c>
      <c r="AJ123" s="18">
        <v>0</v>
      </c>
      <c r="AK123" s="18">
        <v>0</v>
      </c>
      <c r="AL123" s="18"/>
      <c r="AM123" s="18"/>
      <c r="AN123" s="18"/>
      <c r="AO123" s="18"/>
      <c r="AP123" s="18"/>
      <c r="AQ123" s="18"/>
      <c r="AR123" s="18"/>
      <c r="AS123" s="18"/>
      <c r="AT123" s="18"/>
      <c r="AU123" s="18"/>
      <c r="AV123" s="18"/>
      <c r="AW123" s="18"/>
      <c r="AX123" s="18"/>
      <c r="AY123" s="18"/>
      <c r="AZ123" s="18"/>
      <c r="BA123" s="18"/>
      <c r="BB123" s="18"/>
      <c r="BC123" s="18"/>
    </row>
    <row r="124" spans="1:55" ht="75" x14ac:dyDescent="0.25">
      <c r="A124" s="152"/>
      <c r="B124" s="159"/>
      <c r="C124" s="76">
        <v>121</v>
      </c>
      <c r="D124" s="77" t="s">
        <v>401</v>
      </c>
      <c r="E124" s="78" t="s">
        <v>253</v>
      </c>
      <c r="F124" s="79" t="s">
        <v>30</v>
      </c>
      <c r="G124" s="79" t="s">
        <v>128</v>
      </c>
      <c r="H124" s="79" t="s">
        <v>50</v>
      </c>
      <c r="I124" s="80">
        <v>5.8</v>
      </c>
      <c r="J124" s="119">
        <v>6</v>
      </c>
      <c r="K124" s="41">
        <f t="shared" si="5"/>
        <v>6</v>
      </c>
      <c r="L124" s="42" t="str">
        <f t="shared" si="4"/>
        <v>OK</v>
      </c>
      <c r="M124" s="18">
        <v>0</v>
      </c>
      <c r="N124" s="18">
        <v>0</v>
      </c>
      <c r="O124" s="18">
        <v>0</v>
      </c>
      <c r="P124" s="18">
        <v>0</v>
      </c>
      <c r="Q124" s="18">
        <v>0</v>
      </c>
      <c r="R124" s="18">
        <v>0</v>
      </c>
      <c r="S124" s="18">
        <v>0</v>
      </c>
      <c r="T124" s="18">
        <v>0</v>
      </c>
      <c r="U124" s="18">
        <v>0</v>
      </c>
      <c r="V124" s="18">
        <v>0</v>
      </c>
      <c r="W124" s="18">
        <v>0</v>
      </c>
      <c r="X124" s="18">
        <v>0</v>
      </c>
      <c r="Y124" s="18">
        <v>0</v>
      </c>
      <c r="Z124" s="120"/>
      <c r="AA124" s="18">
        <v>0</v>
      </c>
      <c r="AB124" s="18">
        <v>0</v>
      </c>
      <c r="AC124" s="18">
        <v>0</v>
      </c>
      <c r="AD124" s="18">
        <v>0</v>
      </c>
      <c r="AE124" s="18">
        <v>0</v>
      </c>
      <c r="AF124" s="18">
        <v>0</v>
      </c>
      <c r="AG124" s="18">
        <v>0</v>
      </c>
      <c r="AH124" s="18">
        <v>0</v>
      </c>
      <c r="AI124" s="18">
        <v>0</v>
      </c>
      <c r="AJ124" s="18">
        <v>0</v>
      </c>
      <c r="AK124" s="18">
        <v>0</v>
      </c>
      <c r="AL124" s="18"/>
      <c r="AM124" s="18"/>
      <c r="AN124" s="18"/>
      <c r="AO124" s="18"/>
      <c r="AP124" s="18"/>
      <c r="AQ124" s="18"/>
      <c r="AR124" s="18"/>
      <c r="AS124" s="18"/>
      <c r="AT124" s="18"/>
      <c r="AU124" s="18"/>
      <c r="AV124" s="18"/>
      <c r="AW124" s="18"/>
      <c r="AX124" s="18"/>
      <c r="AY124" s="18"/>
      <c r="AZ124" s="18"/>
      <c r="BA124" s="18"/>
      <c r="BB124" s="18"/>
      <c r="BC124" s="18"/>
    </row>
    <row r="125" spans="1:55" ht="60" x14ac:dyDescent="0.25">
      <c r="A125" s="152"/>
      <c r="B125" s="159"/>
      <c r="C125" s="103">
        <v>122</v>
      </c>
      <c r="D125" s="77" t="s">
        <v>402</v>
      </c>
      <c r="E125" s="78" t="s">
        <v>254</v>
      </c>
      <c r="F125" s="79" t="s">
        <v>30</v>
      </c>
      <c r="G125" s="79" t="s">
        <v>48</v>
      </c>
      <c r="H125" s="79" t="s">
        <v>50</v>
      </c>
      <c r="I125" s="80">
        <v>5.6</v>
      </c>
      <c r="J125" s="119">
        <v>2</v>
      </c>
      <c r="K125" s="41">
        <f t="shared" si="5"/>
        <v>1</v>
      </c>
      <c r="L125" s="42" t="str">
        <f t="shared" si="4"/>
        <v>OK</v>
      </c>
      <c r="M125" s="18">
        <v>0</v>
      </c>
      <c r="N125" s="18">
        <v>0</v>
      </c>
      <c r="O125" s="18">
        <v>1</v>
      </c>
      <c r="P125" s="18">
        <v>0</v>
      </c>
      <c r="Q125" s="18">
        <v>0</v>
      </c>
      <c r="R125" s="18">
        <v>0</v>
      </c>
      <c r="S125" s="18">
        <v>0</v>
      </c>
      <c r="T125" s="18">
        <v>0</v>
      </c>
      <c r="U125" s="18">
        <v>0</v>
      </c>
      <c r="V125" s="18">
        <v>0</v>
      </c>
      <c r="W125" s="18">
        <v>0</v>
      </c>
      <c r="X125" s="18">
        <v>0</v>
      </c>
      <c r="Y125" s="18">
        <v>0</v>
      </c>
      <c r="Z125" s="120"/>
      <c r="AA125" s="18">
        <v>0</v>
      </c>
      <c r="AB125" s="18">
        <v>0</v>
      </c>
      <c r="AC125" s="18">
        <v>0</v>
      </c>
      <c r="AD125" s="18">
        <v>0</v>
      </c>
      <c r="AE125" s="18">
        <v>0</v>
      </c>
      <c r="AF125" s="18">
        <v>0</v>
      </c>
      <c r="AG125" s="18">
        <v>0</v>
      </c>
      <c r="AH125" s="18">
        <v>0</v>
      </c>
      <c r="AI125" s="18">
        <v>0</v>
      </c>
      <c r="AJ125" s="18">
        <v>0</v>
      </c>
      <c r="AK125" s="18">
        <v>0</v>
      </c>
      <c r="AL125" s="18"/>
      <c r="AM125" s="18"/>
      <c r="AN125" s="18"/>
      <c r="AO125" s="18"/>
      <c r="AP125" s="18"/>
      <c r="AQ125" s="18"/>
      <c r="AR125" s="18"/>
      <c r="AS125" s="18"/>
      <c r="AT125" s="18"/>
      <c r="AU125" s="18"/>
      <c r="AV125" s="18"/>
      <c r="AW125" s="18"/>
      <c r="AX125" s="18"/>
      <c r="AY125" s="18"/>
      <c r="AZ125" s="18"/>
      <c r="BA125" s="18"/>
      <c r="BB125" s="18"/>
      <c r="BC125" s="18"/>
    </row>
    <row r="126" spans="1:55" ht="45" x14ac:dyDescent="0.25">
      <c r="A126" s="152"/>
      <c r="B126" s="159"/>
      <c r="C126" s="76">
        <v>123</v>
      </c>
      <c r="D126" s="106" t="s">
        <v>403</v>
      </c>
      <c r="E126" s="78" t="s">
        <v>255</v>
      </c>
      <c r="F126" s="104" t="s">
        <v>60</v>
      </c>
      <c r="G126" s="104" t="s">
        <v>129</v>
      </c>
      <c r="H126" s="104" t="s">
        <v>50</v>
      </c>
      <c r="I126" s="80">
        <v>30.24</v>
      </c>
      <c r="J126" s="119"/>
      <c r="K126" s="41">
        <f t="shared" si="5"/>
        <v>0</v>
      </c>
      <c r="L126" s="42" t="str">
        <f t="shared" si="4"/>
        <v>OK</v>
      </c>
      <c r="M126" s="18">
        <v>0</v>
      </c>
      <c r="N126" s="18">
        <v>0</v>
      </c>
      <c r="O126" s="18">
        <v>0</v>
      </c>
      <c r="P126" s="18">
        <v>0</v>
      </c>
      <c r="Q126" s="18">
        <v>0</v>
      </c>
      <c r="R126" s="18">
        <v>0</v>
      </c>
      <c r="S126" s="18">
        <v>0</v>
      </c>
      <c r="T126" s="18">
        <v>0</v>
      </c>
      <c r="U126" s="18">
        <v>0</v>
      </c>
      <c r="V126" s="18">
        <v>0</v>
      </c>
      <c r="W126" s="18">
        <v>0</v>
      </c>
      <c r="X126" s="18">
        <v>0</v>
      </c>
      <c r="Y126" s="18">
        <v>0</v>
      </c>
      <c r="Z126" s="120"/>
      <c r="AA126" s="18">
        <v>0</v>
      </c>
      <c r="AB126" s="18">
        <v>0</v>
      </c>
      <c r="AC126" s="18">
        <v>0</v>
      </c>
      <c r="AD126" s="18">
        <v>0</v>
      </c>
      <c r="AE126" s="18">
        <v>0</v>
      </c>
      <c r="AF126" s="18">
        <v>0</v>
      </c>
      <c r="AG126" s="18">
        <v>0</v>
      </c>
      <c r="AH126" s="18"/>
      <c r="AI126" s="18">
        <v>0</v>
      </c>
      <c r="AJ126" s="18">
        <v>0</v>
      </c>
      <c r="AK126" s="18">
        <v>0</v>
      </c>
      <c r="AL126" s="18"/>
      <c r="AM126" s="18"/>
      <c r="AN126" s="18"/>
      <c r="AO126" s="18"/>
      <c r="AP126" s="18"/>
      <c r="AQ126" s="18"/>
      <c r="AR126" s="18"/>
      <c r="AS126" s="18"/>
      <c r="AT126" s="18"/>
      <c r="AU126" s="18"/>
      <c r="AV126" s="18"/>
      <c r="AW126" s="18"/>
      <c r="AX126" s="18"/>
      <c r="AY126" s="18"/>
      <c r="AZ126" s="18"/>
      <c r="BA126" s="18"/>
      <c r="BB126" s="18"/>
      <c r="BC126" s="18"/>
    </row>
    <row r="127" spans="1:55" ht="60" x14ac:dyDescent="0.25">
      <c r="A127" s="152"/>
      <c r="B127" s="159"/>
      <c r="C127" s="103">
        <v>124</v>
      </c>
      <c r="D127" s="77" t="s">
        <v>404</v>
      </c>
      <c r="E127" s="78" t="s">
        <v>256</v>
      </c>
      <c r="F127" s="104" t="s">
        <v>60</v>
      </c>
      <c r="G127" s="104" t="s">
        <v>130</v>
      </c>
      <c r="H127" s="104" t="s">
        <v>70</v>
      </c>
      <c r="I127" s="80">
        <v>4.05</v>
      </c>
      <c r="J127" s="119"/>
      <c r="K127" s="41">
        <f t="shared" si="5"/>
        <v>0</v>
      </c>
      <c r="L127" s="42" t="str">
        <f t="shared" si="4"/>
        <v>OK</v>
      </c>
      <c r="M127" s="18">
        <v>0</v>
      </c>
      <c r="N127" s="18">
        <v>0</v>
      </c>
      <c r="O127" s="18">
        <v>0</v>
      </c>
      <c r="P127" s="18">
        <v>0</v>
      </c>
      <c r="Q127" s="18">
        <v>0</v>
      </c>
      <c r="R127" s="18">
        <v>0</v>
      </c>
      <c r="S127" s="18">
        <v>0</v>
      </c>
      <c r="T127" s="18">
        <v>0</v>
      </c>
      <c r="U127" s="18">
        <v>0</v>
      </c>
      <c r="V127" s="18">
        <v>0</v>
      </c>
      <c r="W127" s="18">
        <v>0</v>
      </c>
      <c r="X127" s="18">
        <v>0</v>
      </c>
      <c r="Y127" s="18">
        <v>0</v>
      </c>
      <c r="Z127" s="120"/>
      <c r="AA127" s="18">
        <v>0</v>
      </c>
      <c r="AB127" s="18">
        <v>0</v>
      </c>
      <c r="AC127" s="18">
        <v>0</v>
      </c>
      <c r="AD127" s="18">
        <v>0</v>
      </c>
      <c r="AE127" s="18">
        <v>0</v>
      </c>
      <c r="AF127" s="18">
        <v>0</v>
      </c>
      <c r="AG127" s="18">
        <v>0</v>
      </c>
      <c r="AH127" s="18"/>
      <c r="AI127" s="18">
        <v>0</v>
      </c>
      <c r="AJ127" s="18">
        <v>0</v>
      </c>
      <c r="AK127" s="18">
        <v>0</v>
      </c>
      <c r="AL127" s="18"/>
      <c r="AM127" s="18"/>
      <c r="AN127" s="18"/>
      <c r="AO127" s="18"/>
      <c r="AP127" s="18"/>
      <c r="AQ127" s="18"/>
      <c r="AR127" s="18"/>
      <c r="AS127" s="18"/>
      <c r="AT127" s="18"/>
      <c r="AU127" s="18"/>
      <c r="AV127" s="18"/>
      <c r="AW127" s="18"/>
      <c r="AX127" s="18"/>
      <c r="AY127" s="18"/>
      <c r="AZ127" s="18"/>
      <c r="BA127" s="18"/>
      <c r="BB127" s="18"/>
      <c r="BC127" s="18"/>
    </row>
    <row r="128" spans="1:55" ht="30" x14ac:dyDescent="0.25">
      <c r="A128" s="152"/>
      <c r="B128" s="160"/>
      <c r="C128" s="76">
        <v>125</v>
      </c>
      <c r="D128" s="77" t="s">
        <v>405</v>
      </c>
      <c r="E128" s="78" t="s">
        <v>257</v>
      </c>
      <c r="F128" s="104" t="s">
        <v>30</v>
      </c>
      <c r="G128" s="104" t="s">
        <v>130</v>
      </c>
      <c r="H128" s="104" t="s">
        <v>50</v>
      </c>
      <c r="I128" s="80">
        <v>15.06</v>
      </c>
      <c r="J128" s="119"/>
      <c r="K128" s="41">
        <f t="shared" si="5"/>
        <v>0</v>
      </c>
      <c r="L128" s="42" t="str">
        <f t="shared" si="4"/>
        <v>OK</v>
      </c>
      <c r="M128" s="18">
        <v>0</v>
      </c>
      <c r="N128" s="18">
        <v>0</v>
      </c>
      <c r="O128" s="18">
        <v>0</v>
      </c>
      <c r="P128" s="18">
        <v>0</v>
      </c>
      <c r="Q128" s="18">
        <v>0</v>
      </c>
      <c r="R128" s="18">
        <v>0</v>
      </c>
      <c r="S128" s="18">
        <v>0</v>
      </c>
      <c r="T128" s="18">
        <v>0</v>
      </c>
      <c r="U128" s="18">
        <v>0</v>
      </c>
      <c r="V128" s="18">
        <v>0</v>
      </c>
      <c r="W128" s="18">
        <v>0</v>
      </c>
      <c r="X128" s="18">
        <v>0</v>
      </c>
      <c r="Y128" s="18">
        <v>0</v>
      </c>
      <c r="Z128" s="120"/>
      <c r="AA128" s="18">
        <v>0</v>
      </c>
      <c r="AB128" s="18">
        <v>0</v>
      </c>
      <c r="AC128" s="18">
        <v>0</v>
      </c>
      <c r="AD128" s="18">
        <v>0</v>
      </c>
      <c r="AE128" s="18">
        <v>0</v>
      </c>
      <c r="AF128" s="18">
        <v>0</v>
      </c>
      <c r="AG128" s="18">
        <v>0</v>
      </c>
      <c r="AH128" s="18"/>
      <c r="AI128" s="18">
        <v>0</v>
      </c>
      <c r="AJ128" s="18">
        <v>0</v>
      </c>
      <c r="AK128" s="18">
        <v>0</v>
      </c>
      <c r="AL128" s="18"/>
      <c r="AM128" s="18"/>
      <c r="AN128" s="18"/>
      <c r="AO128" s="18"/>
      <c r="AP128" s="18"/>
      <c r="AQ128" s="18"/>
      <c r="AR128" s="18"/>
      <c r="AS128" s="18"/>
      <c r="AT128" s="18"/>
      <c r="AU128" s="18"/>
      <c r="AV128" s="18"/>
      <c r="AW128" s="18"/>
      <c r="AX128" s="18"/>
      <c r="AY128" s="18"/>
      <c r="AZ128" s="18"/>
      <c r="BA128" s="18"/>
      <c r="BB128" s="18"/>
      <c r="BC128" s="18"/>
    </row>
    <row r="129" spans="1:55" ht="75" x14ac:dyDescent="0.25">
      <c r="A129" s="153" t="s">
        <v>282</v>
      </c>
      <c r="B129" s="145">
        <v>46</v>
      </c>
      <c r="C129" s="82">
        <v>126</v>
      </c>
      <c r="D129" s="83" t="s">
        <v>406</v>
      </c>
      <c r="E129" s="84" t="s">
        <v>258</v>
      </c>
      <c r="F129" s="97" t="s">
        <v>60</v>
      </c>
      <c r="G129" s="97" t="s">
        <v>131</v>
      </c>
      <c r="H129" s="97" t="s">
        <v>70</v>
      </c>
      <c r="I129" s="86">
        <v>9.25</v>
      </c>
      <c r="J129" s="119">
        <v>5</v>
      </c>
      <c r="K129" s="41">
        <f t="shared" si="5"/>
        <v>5</v>
      </c>
      <c r="L129" s="42" t="str">
        <f t="shared" si="4"/>
        <v>OK</v>
      </c>
      <c r="M129" s="18">
        <v>0</v>
      </c>
      <c r="N129" s="18">
        <v>0</v>
      </c>
      <c r="O129" s="18">
        <v>0</v>
      </c>
      <c r="P129" s="18">
        <v>0</v>
      </c>
      <c r="Q129" s="18">
        <v>0</v>
      </c>
      <c r="R129" s="18">
        <v>0</v>
      </c>
      <c r="S129" s="18">
        <v>0</v>
      </c>
      <c r="T129" s="18">
        <v>0</v>
      </c>
      <c r="U129" s="18">
        <v>0</v>
      </c>
      <c r="V129" s="18">
        <v>0</v>
      </c>
      <c r="W129" s="18">
        <v>0</v>
      </c>
      <c r="X129" s="18">
        <v>0</v>
      </c>
      <c r="Y129" s="18">
        <v>0</v>
      </c>
      <c r="Z129" s="120"/>
      <c r="AA129" s="18">
        <v>0</v>
      </c>
      <c r="AB129" s="18">
        <v>0</v>
      </c>
      <c r="AC129" s="18">
        <v>0</v>
      </c>
      <c r="AD129" s="18">
        <v>0</v>
      </c>
      <c r="AE129" s="18">
        <v>0</v>
      </c>
      <c r="AF129" s="18">
        <v>0</v>
      </c>
      <c r="AG129" s="18">
        <v>0</v>
      </c>
      <c r="AH129" s="18">
        <v>0</v>
      </c>
      <c r="AI129" s="18">
        <v>0</v>
      </c>
      <c r="AJ129" s="18">
        <v>0</v>
      </c>
      <c r="AK129" s="18">
        <v>0</v>
      </c>
      <c r="AL129" s="18"/>
      <c r="AM129" s="18"/>
      <c r="AN129" s="18"/>
      <c r="AO129" s="18"/>
      <c r="AP129" s="18"/>
      <c r="AQ129" s="18"/>
      <c r="AR129" s="18"/>
      <c r="AS129" s="18"/>
      <c r="AT129" s="18"/>
      <c r="AU129" s="18"/>
      <c r="AV129" s="18"/>
      <c r="AW129" s="18"/>
      <c r="AX129" s="18"/>
      <c r="AY129" s="18"/>
      <c r="AZ129" s="18"/>
      <c r="BA129" s="18"/>
      <c r="BB129" s="18"/>
      <c r="BC129" s="18"/>
    </row>
    <row r="130" spans="1:55" ht="75" x14ac:dyDescent="0.25">
      <c r="A130" s="153"/>
      <c r="B130" s="146"/>
      <c r="C130" s="87">
        <v>127</v>
      </c>
      <c r="D130" s="83" t="s">
        <v>407</v>
      </c>
      <c r="E130" s="84" t="s">
        <v>259</v>
      </c>
      <c r="F130" s="97" t="s">
        <v>60</v>
      </c>
      <c r="G130" s="97" t="s">
        <v>132</v>
      </c>
      <c r="H130" s="97" t="s">
        <v>70</v>
      </c>
      <c r="I130" s="86">
        <v>15.45</v>
      </c>
      <c r="J130" s="119"/>
      <c r="K130" s="41">
        <f t="shared" si="5"/>
        <v>0</v>
      </c>
      <c r="L130" s="42" t="str">
        <f t="shared" si="4"/>
        <v>OK</v>
      </c>
      <c r="M130" s="18">
        <v>0</v>
      </c>
      <c r="N130" s="18">
        <v>0</v>
      </c>
      <c r="O130" s="18">
        <v>0</v>
      </c>
      <c r="P130" s="18">
        <v>0</v>
      </c>
      <c r="Q130" s="18">
        <v>0</v>
      </c>
      <c r="R130" s="18">
        <v>0</v>
      </c>
      <c r="S130" s="18">
        <v>0</v>
      </c>
      <c r="T130" s="18">
        <v>0</v>
      </c>
      <c r="U130" s="18">
        <v>0</v>
      </c>
      <c r="V130" s="18">
        <v>0</v>
      </c>
      <c r="W130" s="18">
        <v>0</v>
      </c>
      <c r="X130" s="18">
        <v>0</v>
      </c>
      <c r="Y130" s="18">
        <v>0</v>
      </c>
      <c r="Z130" s="120"/>
      <c r="AA130" s="18">
        <v>0</v>
      </c>
      <c r="AB130" s="18">
        <v>0</v>
      </c>
      <c r="AC130" s="18">
        <v>0</v>
      </c>
      <c r="AD130" s="18">
        <v>0</v>
      </c>
      <c r="AE130" s="18">
        <v>0</v>
      </c>
      <c r="AF130" s="18">
        <v>0</v>
      </c>
      <c r="AG130" s="18">
        <v>0</v>
      </c>
      <c r="AH130" s="18"/>
      <c r="AI130" s="18">
        <v>0</v>
      </c>
      <c r="AJ130" s="18">
        <v>0</v>
      </c>
      <c r="AK130" s="18">
        <v>0</v>
      </c>
      <c r="AL130" s="18"/>
      <c r="AM130" s="18"/>
      <c r="AN130" s="18"/>
      <c r="AO130" s="18"/>
      <c r="AP130" s="18"/>
      <c r="AQ130" s="18"/>
      <c r="AR130" s="18"/>
      <c r="AS130" s="18"/>
      <c r="AT130" s="18"/>
      <c r="AU130" s="18"/>
      <c r="AV130" s="18"/>
      <c r="AW130" s="18"/>
      <c r="AX130" s="18"/>
      <c r="AY130" s="18"/>
      <c r="AZ130" s="18"/>
      <c r="BA130" s="18"/>
      <c r="BB130" s="18"/>
      <c r="BC130" s="18"/>
    </row>
    <row r="131" spans="1:55" ht="135" x14ac:dyDescent="0.25">
      <c r="A131" s="153"/>
      <c r="B131" s="146"/>
      <c r="C131" s="87">
        <v>128</v>
      </c>
      <c r="D131" s="83" t="s">
        <v>408</v>
      </c>
      <c r="E131" s="84" t="s">
        <v>260</v>
      </c>
      <c r="F131" s="97" t="s">
        <v>64</v>
      </c>
      <c r="G131" s="97" t="s">
        <v>133</v>
      </c>
      <c r="H131" s="97" t="s">
        <v>70</v>
      </c>
      <c r="I131" s="86">
        <v>9.0500000000000007</v>
      </c>
      <c r="J131" s="119">
        <v>5</v>
      </c>
      <c r="K131" s="41">
        <f t="shared" si="5"/>
        <v>5</v>
      </c>
      <c r="L131" s="42" t="str">
        <f t="shared" si="4"/>
        <v>OK</v>
      </c>
      <c r="M131" s="18">
        <v>0</v>
      </c>
      <c r="N131" s="18">
        <v>0</v>
      </c>
      <c r="O131" s="18">
        <v>0</v>
      </c>
      <c r="P131" s="18">
        <v>0</v>
      </c>
      <c r="Q131" s="18">
        <v>0</v>
      </c>
      <c r="R131" s="18">
        <v>0</v>
      </c>
      <c r="S131" s="18">
        <v>0</v>
      </c>
      <c r="T131" s="18">
        <v>0</v>
      </c>
      <c r="U131" s="18">
        <v>0</v>
      </c>
      <c r="V131" s="18">
        <v>0</v>
      </c>
      <c r="W131" s="18">
        <v>0</v>
      </c>
      <c r="X131" s="18">
        <v>0</v>
      </c>
      <c r="Y131" s="18">
        <v>0</v>
      </c>
      <c r="Z131" s="120"/>
      <c r="AA131" s="18">
        <v>0</v>
      </c>
      <c r="AB131" s="18">
        <v>0</v>
      </c>
      <c r="AC131" s="18">
        <v>0</v>
      </c>
      <c r="AD131" s="18">
        <v>0</v>
      </c>
      <c r="AE131" s="18">
        <v>0</v>
      </c>
      <c r="AF131" s="18">
        <v>0</v>
      </c>
      <c r="AG131" s="18">
        <v>0</v>
      </c>
      <c r="AH131" s="18">
        <v>0</v>
      </c>
      <c r="AI131" s="18">
        <v>0</v>
      </c>
      <c r="AJ131" s="18">
        <v>0</v>
      </c>
      <c r="AK131" s="18">
        <v>0</v>
      </c>
      <c r="AL131" s="18"/>
      <c r="AM131" s="18"/>
      <c r="AN131" s="18"/>
      <c r="AO131" s="18"/>
      <c r="AP131" s="18"/>
      <c r="AQ131" s="18"/>
      <c r="AR131" s="18"/>
      <c r="AS131" s="18"/>
      <c r="AT131" s="18"/>
      <c r="AU131" s="18"/>
      <c r="AV131" s="18"/>
      <c r="AW131" s="18"/>
      <c r="AX131" s="18"/>
      <c r="AY131" s="18">
        <v>3</v>
      </c>
      <c r="AZ131" s="120"/>
      <c r="BA131" s="18"/>
      <c r="BB131" s="18"/>
      <c r="BC131" s="18"/>
    </row>
    <row r="132" spans="1:55" ht="60" x14ac:dyDescent="0.25">
      <c r="A132" s="153"/>
      <c r="B132" s="146"/>
      <c r="C132" s="87">
        <v>129</v>
      </c>
      <c r="D132" s="83" t="s">
        <v>409</v>
      </c>
      <c r="E132" s="84" t="s">
        <v>261</v>
      </c>
      <c r="F132" s="97" t="s">
        <v>58</v>
      </c>
      <c r="G132" s="97" t="s">
        <v>81</v>
      </c>
      <c r="H132" s="97" t="s">
        <v>50</v>
      </c>
      <c r="I132" s="86">
        <v>2.42</v>
      </c>
      <c r="J132" s="119">
        <v>5</v>
      </c>
      <c r="K132" s="41">
        <f t="shared" ref="K132:K138" si="6">J132-(SUM(M132:AU132))</f>
        <v>5</v>
      </c>
      <c r="L132" s="42" t="str">
        <f t="shared" si="4"/>
        <v>OK</v>
      </c>
      <c r="M132" s="18">
        <v>0</v>
      </c>
      <c r="N132" s="18">
        <v>0</v>
      </c>
      <c r="O132" s="18">
        <v>0</v>
      </c>
      <c r="P132" s="18">
        <v>0</v>
      </c>
      <c r="Q132" s="18">
        <v>0</v>
      </c>
      <c r="R132" s="18">
        <v>0</v>
      </c>
      <c r="S132" s="18">
        <v>0</v>
      </c>
      <c r="T132" s="18">
        <v>0</v>
      </c>
      <c r="U132" s="18">
        <v>0</v>
      </c>
      <c r="V132" s="18">
        <v>0</v>
      </c>
      <c r="W132" s="18">
        <v>0</v>
      </c>
      <c r="X132" s="18">
        <v>0</v>
      </c>
      <c r="Y132" s="18">
        <v>0</v>
      </c>
      <c r="Z132" s="120"/>
      <c r="AA132" s="18">
        <v>0</v>
      </c>
      <c r="AB132" s="18">
        <v>0</v>
      </c>
      <c r="AC132" s="18">
        <v>0</v>
      </c>
      <c r="AD132" s="18">
        <v>0</v>
      </c>
      <c r="AE132" s="18">
        <v>0</v>
      </c>
      <c r="AF132" s="18">
        <v>0</v>
      </c>
      <c r="AG132" s="18">
        <v>0</v>
      </c>
      <c r="AH132" s="18">
        <v>0</v>
      </c>
      <c r="AI132" s="18">
        <v>0</v>
      </c>
      <c r="AJ132" s="18">
        <v>0</v>
      </c>
      <c r="AK132" s="18">
        <v>0</v>
      </c>
      <c r="AL132" s="18"/>
      <c r="AM132" s="18"/>
      <c r="AN132" s="18"/>
      <c r="AO132" s="18"/>
      <c r="AP132" s="18"/>
      <c r="AQ132" s="18"/>
      <c r="AR132" s="18"/>
      <c r="AS132" s="18"/>
      <c r="AT132" s="18"/>
      <c r="AU132" s="18"/>
      <c r="AV132" s="18"/>
      <c r="AW132" s="18"/>
      <c r="AX132" s="18"/>
      <c r="AY132" s="18"/>
      <c r="AZ132" s="18"/>
      <c r="BA132" s="18"/>
      <c r="BB132" s="18"/>
      <c r="BC132" s="18"/>
    </row>
    <row r="133" spans="1:55" ht="60" x14ac:dyDescent="0.25">
      <c r="A133" s="153"/>
      <c r="B133" s="147"/>
      <c r="C133" s="82">
        <v>130</v>
      </c>
      <c r="D133" s="83" t="s">
        <v>410</v>
      </c>
      <c r="E133" s="84" t="s">
        <v>262</v>
      </c>
      <c r="F133" s="97" t="s">
        <v>60</v>
      </c>
      <c r="G133" s="97" t="s">
        <v>125</v>
      </c>
      <c r="H133" s="97" t="s">
        <v>50</v>
      </c>
      <c r="I133" s="86">
        <v>3.6</v>
      </c>
      <c r="J133" s="119"/>
      <c r="K133" s="41">
        <f t="shared" si="6"/>
        <v>0</v>
      </c>
      <c r="L133" s="42" t="str">
        <f t="shared" si="4"/>
        <v>OK</v>
      </c>
      <c r="M133" s="18">
        <v>0</v>
      </c>
      <c r="N133" s="18">
        <v>0</v>
      </c>
      <c r="O133" s="18">
        <v>0</v>
      </c>
      <c r="P133" s="18">
        <v>0</v>
      </c>
      <c r="Q133" s="18">
        <v>0</v>
      </c>
      <c r="R133" s="18">
        <v>0</v>
      </c>
      <c r="S133" s="18">
        <v>0</v>
      </c>
      <c r="T133" s="18">
        <v>0</v>
      </c>
      <c r="U133" s="18">
        <v>0</v>
      </c>
      <c r="V133" s="18">
        <v>0</v>
      </c>
      <c r="W133" s="18">
        <v>0</v>
      </c>
      <c r="X133" s="18">
        <v>0</v>
      </c>
      <c r="Y133" s="18">
        <v>0</v>
      </c>
      <c r="Z133" s="120"/>
      <c r="AA133" s="18">
        <v>0</v>
      </c>
      <c r="AB133" s="18">
        <v>0</v>
      </c>
      <c r="AC133" s="18">
        <v>0</v>
      </c>
      <c r="AD133" s="18">
        <v>0</v>
      </c>
      <c r="AE133" s="18">
        <v>0</v>
      </c>
      <c r="AF133" s="18">
        <v>0</v>
      </c>
      <c r="AG133" s="18">
        <v>0</v>
      </c>
      <c r="AH133" s="18"/>
      <c r="AI133" s="18">
        <v>0</v>
      </c>
      <c r="AJ133" s="18">
        <v>0</v>
      </c>
      <c r="AK133" s="18">
        <v>0</v>
      </c>
      <c r="AL133" s="18"/>
      <c r="AM133" s="18"/>
      <c r="AN133" s="18"/>
      <c r="AO133" s="18"/>
      <c r="AP133" s="18"/>
      <c r="AQ133" s="18"/>
      <c r="AR133" s="18"/>
      <c r="AS133" s="18"/>
      <c r="AT133" s="18"/>
      <c r="AU133" s="18"/>
      <c r="AV133" s="18"/>
      <c r="AW133" s="18"/>
      <c r="AX133" s="18"/>
      <c r="AY133" s="18"/>
      <c r="AZ133" s="18"/>
      <c r="BA133" s="18"/>
      <c r="BB133" s="18"/>
      <c r="BC133" s="18"/>
    </row>
    <row r="134" spans="1:55" ht="60" x14ac:dyDescent="0.25">
      <c r="A134" s="152" t="s">
        <v>278</v>
      </c>
      <c r="B134" s="158">
        <v>47</v>
      </c>
      <c r="C134" s="76">
        <v>131</v>
      </c>
      <c r="D134" s="106" t="s">
        <v>411</v>
      </c>
      <c r="E134" s="78" t="s">
        <v>263</v>
      </c>
      <c r="F134" s="79" t="s">
        <v>30</v>
      </c>
      <c r="G134" s="79" t="s">
        <v>84</v>
      </c>
      <c r="H134" s="79" t="s">
        <v>50</v>
      </c>
      <c r="I134" s="80">
        <v>18.38</v>
      </c>
      <c r="J134" s="119">
        <v>20</v>
      </c>
      <c r="K134" s="41">
        <f t="shared" si="6"/>
        <v>15</v>
      </c>
      <c r="L134" s="42" t="str">
        <f t="shared" si="4"/>
        <v>OK</v>
      </c>
      <c r="M134" s="18">
        <v>0</v>
      </c>
      <c r="N134" s="18">
        <v>0</v>
      </c>
      <c r="O134" s="18">
        <v>0</v>
      </c>
      <c r="P134" s="18">
        <v>0</v>
      </c>
      <c r="Q134" s="18">
        <v>0</v>
      </c>
      <c r="R134" s="18">
        <v>0</v>
      </c>
      <c r="S134" s="18">
        <v>0</v>
      </c>
      <c r="T134" s="18">
        <v>5</v>
      </c>
      <c r="U134" s="18">
        <v>0</v>
      </c>
      <c r="V134" s="18">
        <v>0</v>
      </c>
      <c r="W134" s="18">
        <v>0</v>
      </c>
      <c r="X134" s="18">
        <v>0</v>
      </c>
      <c r="Y134" s="18">
        <v>0</v>
      </c>
      <c r="Z134" s="120"/>
      <c r="AA134" s="18">
        <v>0</v>
      </c>
      <c r="AB134" s="18">
        <v>0</v>
      </c>
      <c r="AC134" s="18">
        <v>0</v>
      </c>
      <c r="AD134" s="18">
        <v>0</v>
      </c>
      <c r="AE134" s="18">
        <v>0</v>
      </c>
      <c r="AF134" s="18">
        <v>0</v>
      </c>
      <c r="AG134" s="18">
        <v>0</v>
      </c>
      <c r="AH134" s="18">
        <v>0</v>
      </c>
      <c r="AI134" s="18">
        <v>0</v>
      </c>
      <c r="AJ134" s="18">
        <v>0</v>
      </c>
      <c r="AK134" s="18">
        <v>0</v>
      </c>
      <c r="AL134" s="18"/>
      <c r="AM134" s="18"/>
      <c r="AN134" s="18"/>
      <c r="AO134" s="18"/>
      <c r="AP134" s="18"/>
      <c r="AQ134" s="18"/>
      <c r="AR134" s="18"/>
      <c r="AS134" s="18"/>
      <c r="AT134" s="18"/>
      <c r="AU134" s="18"/>
      <c r="AV134" s="18"/>
      <c r="AW134" s="18"/>
      <c r="AX134" s="18"/>
      <c r="AY134" s="18"/>
      <c r="AZ134" s="18"/>
      <c r="BA134" s="18"/>
      <c r="BB134" s="18"/>
      <c r="BC134" s="18"/>
    </row>
    <row r="135" spans="1:55" ht="45" x14ac:dyDescent="0.25">
      <c r="A135" s="152"/>
      <c r="B135" s="159"/>
      <c r="C135" s="103">
        <v>132</v>
      </c>
      <c r="D135" s="77" t="s">
        <v>412</v>
      </c>
      <c r="E135" s="78" t="s">
        <v>264</v>
      </c>
      <c r="F135" s="79" t="s">
        <v>30</v>
      </c>
      <c r="G135" s="79" t="s">
        <v>134</v>
      </c>
      <c r="H135" s="79" t="s">
        <v>50</v>
      </c>
      <c r="I135" s="80">
        <v>2.17</v>
      </c>
      <c r="J135" s="119">
        <v>10</v>
      </c>
      <c r="K135" s="41">
        <f t="shared" si="6"/>
        <v>10</v>
      </c>
      <c r="L135" s="42" t="str">
        <f t="shared" si="4"/>
        <v>OK</v>
      </c>
      <c r="M135" s="18">
        <v>0</v>
      </c>
      <c r="N135" s="18">
        <v>0</v>
      </c>
      <c r="O135" s="18">
        <v>0</v>
      </c>
      <c r="P135" s="18">
        <v>0</v>
      </c>
      <c r="Q135" s="18">
        <v>0</v>
      </c>
      <c r="R135" s="18">
        <v>0</v>
      </c>
      <c r="S135" s="18">
        <v>0</v>
      </c>
      <c r="T135" s="18">
        <v>0</v>
      </c>
      <c r="U135" s="18">
        <v>0</v>
      </c>
      <c r="V135" s="18">
        <v>0</v>
      </c>
      <c r="W135" s="18">
        <v>0</v>
      </c>
      <c r="X135" s="18">
        <v>0</v>
      </c>
      <c r="Y135" s="18">
        <v>0</v>
      </c>
      <c r="Z135" s="120"/>
      <c r="AA135" s="18">
        <v>0</v>
      </c>
      <c r="AB135" s="18">
        <v>0</v>
      </c>
      <c r="AC135" s="18">
        <v>0</v>
      </c>
      <c r="AD135" s="18">
        <v>0</v>
      </c>
      <c r="AE135" s="18">
        <v>0</v>
      </c>
      <c r="AF135" s="18">
        <v>0</v>
      </c>
      <c r="AG135" s="18">
        <v>0</v>
      </c>
      <c r="AH135" s="18">
        <v>0</v>
      </c>
      <c r="AI135" s="18">
        <v>0</v>
      </c>
      <c r="AJ135" s="18">
        <v>0</v>
      </c>
      <c r="AK135" s="18">
        <v>0</v>
      </c>
      <c r="AL135" s="18"/>
      <c r="AM135" s="18"/>
      <c r="AN135" s="18"/>
      <c r="AO135" s="18"/>
      <c r="AP135" s="18"/>
      <c r="AQ135" s="18"/>
      <c r="AR135" s="18"/>
      <c r="AS135" s="18"/>
      <c r="AT135" s="18"/>
      <c r="AU135" s="18"/>
      <c r="AV135" s="18"/>
      <c r="AW135" s="18"/>
      <c r="AX135" s="18"/>
      <c r="AY135" s="18"/>
      <c r="AZ135" s="18"/>
      <c r="BA135" s="18"/>
      <c r="BB135" s="18"/>
      <c r="BC135" s="18"/>
    </row>
    <row r="136" spans="1:55" ht="45" x14ac:dyDescent="0.25">
      <c r="A136" s="152"/>
      <c r="B136" s="159"/>
      <c r="C136" s="76">
        <v>133</v>
      </c>
      <c r="D136" s="77" t="s">
        <v>413</v>
      </c>
      <c r="E136" s="78" t="s">
        <v>265</v>
      </c>
      <c r="F136" s="79" t="s">
        <v>30</v>
      </c>
      <c r="G136" s="79" t="s">
        <v>135</v>
      </c>
      <c r="H136" s="79" t="s">
        <v>50</v>
      </c>
      <c r="I136" s="80">
        <v>6.47</v>
      </c>
      <c r="J136" s="119">
        <v>30</v>
      </c>
      <c r="K136" s="41">
        <f t="shared" si="6"/>
        <v>20</v>
      </c>
      <c r="L136" s="42" t="str">
        <f t="shared" si="4"/>
        <v>OK</v>
      </c>
      <c r="M136" s="18">
        <v>0</v>
      </c>
      <c r="N136" s="18">
        <v>0</v>
      </c>
      <c r="O136" s="18">
        <v>0</v>
      </c>
      <c r="P136" s="18">
        <v>0</v>
      </c>
      <c r="Q136" s="18">
        <v>0</v>
      </c>
      <c r="R136" s="18">
        <v>0</v>
      </c>
      <c r="S136" s="18">
        <v>0</v>
      </c>
      <c r="T136" s="18">
        <v>10</v>
      </c>
      <c r="U136" s="18">
        <v>0</v>
      </c>
      <c r="V136" s="18">
        <v>0</v>
      </c>
      <c r="W136" s="18">
        <v>0</v>
      </c>
      <c r="X136" s="18">
        <v>0</v>
      </c>
      <c r="Y136" s="18">
        <v>0</v>
      </c>
      <c r="Z136" s="120"/>
      <c r="AA136" s="18">
        <v>0</v>
      </c>
      <c r="AB136" s="18">
        <v>0</v>
      </c>
      <c r="AC136" s="18">
        <v>0</v>
      </c>
      <c r="AD136" s="18">
        <v>0</v>
      </c>
      <c r="AE136" s="18">
        <v>0</v>
      </c>
      <c r="AF136" s="18">
        <v>0</v>
      </c>
      <c r="AG136" s="18">
        <v>0</v>
      </c>
      <c r="AH136" s="18">
        <v>0</v>
      </c>
      <c r="AI136" s="18">
        <v>0</v>
      </c>
      <c r="AJ136" s="18">
        <v>0</v>
      </c>
      <c r="AK136" s="18">
        <v>0</v>
      </c>
      <c r="AL136" s="18"/>
      <c r="AM136" s="18"/>
      <c r="AN136" s="18"/>
      <c r="AO136" s="18"/>
      <c r="AP136" s="18"/>
      <c r="AQ136" s="18"/>
      <c r="AR136" s="18"/>
      <c r="AS136" s="18"/>
      <c r="AT136" s="18"/>
      <c r="AU136" s="18"/>
      <c r="AV136" s="18"/>
      <c r="AW136" s="18"/>
      <c r="AX136" s="18"/>
      <c r="AY136" s="18"/>
      <c r="AZ136" s="18"/>
      <c r="BA136" s="18"/>
      <c r="BB136" s="18"/>
      <c r="BC136" s="18"/>
    </row>
    <row r="137" spans="1:55" ht="90" x14ac:dyDescent="0.25">
      <c r="A137" s="152"/>
      <c r="B137" s="159"/>
      <c r="C137" s="76">
        <v>134</v>
      </c>
      <c r="D137" s="77" t="s">
        <v>414</v>
      </c>
      <c r="E137" s="78" t="s">
        <v>266</v>
      </c>
      <c r="F137" s="104" t="s">
        <v>30</v>
      </c>
      <c r="G137" s="104" t="s">
        <v>136</v>
      </c>
      <c r="H137" s="104" t="s">
        <v>50</v>
      </c>
      <c r="I137" s="80">
        <v>7.12</v>
      </c>
      <c r="J137" s="119">
        <v>5</v>
      </c>
      <c r="K137" s="41">
        <f t="shared" si="6"/>
        <v>5</v>
      </c>
      <c r="L137" s="42" t="str">
        <f t="shared" ref="L137:L138" si="7">IF(K137&lt;0,"ATENÇÃO","OK")</f>
        <v>OK</v>
      </c>
      <c r="M137" s="18">
        <v>0</v>
      </c>
      <c r="N137" s="18">
        <v>0</v>
      </c>
      <c r="O137" s="18">
        <v>0</v>
      </c>
      <c r="P137" s="18">
        <v>0</v>
      </c>
      <c r="Q137" s="18">
        <v>0</v>
      </c>
      <c r="R137" s="18">
        <v>0</v>
      </c>
      <c r="S137" s="18">
        <v>0</v>
      </c>
      <c r="T137" s="18">
        <v>0</v>
      </c>
      <c r="U137" s="18">
        <v>0</v>
      </c>
      <c r="V137" s="18">
        <v>0</v>
      </c>
      <c r="W137" s="18">
        <v>0</v>
      </c>
      <c r="X137" s="18">
        <v>0</v>
      </c>
      <c r="Y137" s="18">
        <v>0</v>
      </c>
      <c r="Z137" s="120"/>
      <c r="AA137" s="18">
        <v>0</v>
      </c>
      <c r="AB137" s="18">
        <v>0</v>
      </c>
      <c r="AC137" s="18">
        <v>0</v>
      </c>
      <c r="AD137" s="18">
        <v>0</v>
      </c>
      <c r="AE137" s="18">
        <v>0</v>
      </c>
      <c r="AF137" s="18">
        <v>0</v>
      </c>
      <c r="AG137" s="18">
        <v>0</v>
      </c>
      <c r="AH137" s="18">
        <v>0</v>
      </c>
      <c r="AI137" s="18">
        <v>0</v>
      </c>
      <c r="AJ137" s="18">
        <v>0</v>
      </c>
      <c r="AK137" s="18">
        <v>0</v>
      </c>
      <c r="AL137" s="18"/>
      <c r="AM137" s="18"/>
      <c r="AN137" s="18"/>
      <c r="AO137" s="18"/>
      <c r="AP137" s="18"/>
      <c r="AQ137" s="18"/>
      <c r="AR137" s="18"/>
      <c r="AS137" s="18"/>
      <c r="AT137" s="18"/>
      <c r="AU137" s="18"/>
      <c r="AV137" s="18"/>
      <c r="AW137" s="18"/>
      <c r="AX137" s="18"/>
      <c r="AY137" s="18"/>
      <c r="AZ137" s="18"/>
      <c r="BA137" s="18"/>
      <c r="BB137" s="18"/>
      <c r="BC137" s="18"/>
    </row>
    <row r="138" spans="1:55" ht="30" x14ac:dyDescent="0.25">
      <c r="A138" s="152"/>
      <c r="B138" s="160"/>
      <c r="C138" s="103">
        <v>135</v>
      </c>
      <c r="D138" s="106" t="s">
        <v>415</v>
      </c>
      <c r="E138" s="78" t="s">
        <v>267</v>
      </c>
      <c r="F138" s="104" t="s">
        <v>30</v>
      </c>
      <c r="G138" s="104" t="s">
        <v>48</v>
      </c>
      <c r="H138" s="104" t="s">
        <v>50</v>
      </c>
      <c r="I138" s="80">
        <v>19.54</v>
      </c>
      <c r="J138" s="119">
        <v>5</v>
      </c>
      <c r="K138" s="41">
        <f t="shared" si="6"/>
        <v>5</v>
      </c>
      <c r="L138" s="42" t="str">
        <f t="shared" si="7"/>
        <v>OK</v>
      </c>
      <c r="M138" s="18">
        <v>0</v>
      </c>
      <c r="N138" s="18">
        <v>0</v>
      </c>
      <c r="O138" s="18">
        <v>0</v>
      </c>
      <c r="P138" s="18">
        <v>0</v>
      </c>
      <c r="Q138" s="18">
        <v>0</v>
      </c>
      <c r="R138" s="18">
        <v>0</v>
      </c>
      <c r="S138" s="18">
        <v>0</v>
      </c>
      <c r="T138" s="18">
        <v>0</v>
      </c>
      <c r="U138" s="18">
        <v>0</v>
      </c>
      <c r="V138" s="18">
        <v>0</v>
      </c>
      <c r="W138" s="18">
        <v>0</v>
      </c>
      <c r="X138" s="18">
        <v>0</v>
      </c>
      <c r="Y138" s="18">
        <v>0</v>
      </c>
      <c r="Z138" s="120"/>
      <c r="AA138" s="18">
        <v>0</v>
      </c>
      <c r="AB138" s="18">
        <v>0</v>
      </c>
      <c r="AC138" s="18">
        <v>0</v>
      </c>
      <c r="AD138" s="18">
        <v>0</v>
      </c>
      <c r="AE138" s="18">
        <v>0</v>
      </c>
      <c r="AF138" s="18">
        <v>0</v>
      </c>
      <c r="AG138" s="18">
        <v>0</v>
      </c>
      <c r="AH138" s="18">
        <v>0</v>
      </c>
      <c r="AI138" s="18">
        <v>0</v>
      </c>
      <c r="AJ138" s="18">
        <v>0</v>
      </c>
      <c r="AK138" s="18">
        <v>0</v>
      </c>
      <c r="AL138" s="18"/>
      <c r="AM138" s="18"/>
      <c r="AN138" s="18"/>
      <c r="AO138" s="18"/>
      <c r="AP138" s="18"/>
      <c r="AQ138" s="18"/>
      <c r="AR138" s="18"/>
      <c r="AS138" s="18"/>
      <c r="AT138" s="18"/>
      <c r="AU138" s="18"/>
      <c r="AV138" s="18"/>
      <c r="AW138" s="18"/>
      <c r="AX138" s="18"/>
      <c r="AY138" s="18"/>
      <c r="AZ138" s="18"/>
      <c r="BA138" s="18"/>
      <c r="BB138" s="18"/>
      <c r="BC138" s="18"/>
    </row>
    <row r="139" spans="1:55" x14ac:dyDescent="0.25">
      <c r="AE139" s="122"/>
      <c r="AF139" s="122"/>
      <c r="AG139" s="122"/>
      <c r="AH139" s="122"/>
      <c r="AI139" s="122"/>
    </row>
    <row r="141" spans="1:55" x14ac:dyDescent="0.25">
      <c r="AI141" s="123"/>
      <c r="AM141" s="122"/>
      <c r="AO141" s="123"/>
      <c r="AP141" s="123"/>
      <c r="AQ141" s="122"/>
      <c r="AR141" s="122"/>
      <c r="AS141" s="122"/>
      <c r="AT141" s="122"/>
      <c r="AU141" s="122"/>
      <c r="AV141" s="122"/>
      <c r="AW141" s="122"/>
      <c r="AX141" s="122"/>
      <c r="AY141" s="122"/>
      <c r="AZ141" s="122"/>
      <c r="BA141" s="122"/>
      <c r="BB141" s="122"/>
      <c r="BC141" s="122"/>
    </row>
    <row r="142" spans="1:55" x14ac:dyDescent="0.25">
      <c r="AJ142" s="123"/>
    </row>
    <row r="143" spans="1:55" x14ac:dyDescent="0.25">
      <c r="A143" s="142"/>
      <c r="B143" s="142"/>
      <c r="C143" s="142"/>
      <c r="AH143" s="123"/>
      <c r="BB143" s="123"/>
    </row>
    <row r="144" spans="1:55" x14ac:dyDescent="0.25">
      <c r="A144" s="142"/>
      <c r="B144" s="142"/>
      <c r="C144" s="142"/>
      <c r="AG144" s="123"/>
      <c r="AH144" s="123"/>
    </row>
    <row r="145" spans="1:34" x14ac:dyDescent="0.25">
      <c r="A145" s="142"/>
      <c r="B145" s="142"/>
      <c r="C145" s="142"/>
      <c r="AG145" s="123">
        <f>AG33*I33</f>
        <v>0</v>
      </c>
      <c r="AH145" s="123"/>
    </row>
    <row r="146" spans="1:34" x14ac:dyDescent="0.25">
      <c r="A146" s="142"/>
      <c r="B146" s="142"/>
      <c r="C146" s="142"/>
    </row>
    <row r="147" spans="1:34" x14ac:dyDescent="0.25">
      <c r="A147" s="142"/>
      <c r="B147" s="142"/>
      <c r="C147" s="142"/>
    </row>
    <row r="148" spans="1:34" x14ac:dyDescent="0.25">
      <c r="A148" s="142"/>
      <c r="B148" s="142"/>
      <c r="C148" s="142"/>
    </row>
    <row r="149" spans="1:34" x14ac:dyDescent="0.25">
      <c r="A149" s="142"/>
      <c r="B149" s="142"/>
      <c r="C149" s="142"/>
    </row>
    <row r="150" spans="1:34" x14ac:dyDescent="0.25">
      <c r="A150" s="142"/>
      <c r="B150" s="142"/>
      <c r="C150" s="142"/>
    </row>
    <row r="151" spans="1:34" x14ac:dyDescent="0.25">
      <c r="A151" s="142"/>
      <c r="B151" s="142"/>
      <c r="C151" s="142"/>
    </row>
    <row r="152" spans="1:34" x14ac:dyDescent="0.25">
      <c r="A152" s="142"/>
      <c r="B152" s="142"/>
      <c r="C152" s="142"/>
    </row>
    <row r="153" spans="1:34" x14ac:dyDescent="0.25">
      <c r="A153" s="142"/>
      <c r="B153" s="142"/>
      <c r="C153" s="142"/>
    </row>
    <row r="154" spans="1:34" x14ac:dyDescent="0.25">
      <c r="A154" s="142"/>
      <c r="B154" s="142"/>
      <c r="C154" s="142"/>
    </row>
    <row r="155" spans="1:34" x14ac:dyDescent="0.25">
      <c r="A155" s="142"/>
      <c r="B155" s="142"/>
      <c r="C155" s="142"/>
    </row>
    <row r="156" spans="1:34" x14ac:dyDescent="0.25">
      <c r="A156" s="142"/>
      <c r="B156" s="142"/>
      <c r="C156" s="142"/>
    </row>
    <row r="157" spans="1:34" x14ac:dyDescent="0.25">
      <c r="A157" s="142"/>
      <c r="B157" s="142"/>
      <c r="C157" s="142"/>
    </row>
    <row r="158" spans="1:34" x14ac:dyDescent="0.25">
      <c r="A158" s="142"/>
      <c r="B158" s="142"/>
      <c r="C158" s="142"/>
    </row>
    <row r="159" spans="1:34" x14ac:dyDescent="0.25">
      <c r="A159" s="142"/>
      <c r="B159" s="142"/>
      <c r="C159" s="142"/>
    </row>
    <row r="160" spans="1:34" x14ac:dyDescent="0.25">
      <c r="A160" s="142"/>
      <c r="B160" s="142"/>
      <c r="C160" s="142"/>
    </row>
    <row r="161" spans="1:3" x14ac:dyDescent="0.25">
      <c r="A161" s="142"/>
      <c r="B161" s="142"/>
      <c r="C161" s="142"/>
    </row>
    <row r="162" spans="1:3" x14ac:dyDescent="0.25">
      <c r="A162" s="142"/>
      <c r="B162" s="142"/>
      <c r="C162" s="142"/>
    </row>
    <row r="163" spans="1:3" x14ac:dyDescent="0.25">
      <c r="A163" s="142"/>
      <c r="B163" s="142"/>
      <c r="C163" s="142"/>
    </row>
    <row r="164" spans="1:3" x14ac:dyDescent="0.25">
      <c r="A164" s="142"/>
      <c r="B164" s="142"/>
      <c r="C164" s="142"/>
    </row>
    <row r="165" spans="1:3" x14ac:dyDescent="0.25">
      <c r="A165" s="142"/>
      <c r="B165" s="142"/>
      <c r="C165" s="142"/>
    </row>
    <row r="166" spans="1:3" x14ac:dyDescent="0.25">
      <c r="A166" s="142"/>
      <c r="B166" s="142"/>
      <c r="C166" s="142"/>
    </row>
    <row r="167" spans="1:3" x14ac:dyDescent="0.25">
      <c r="A167" s="142"/>
      <c r="B167" s="142"/>
      <c r="C167" s="142"/>
    </row>
    <row r="168" spans="1:3" x14ac:dyDescent="0.25">
      <c r="A168" s="142"/>
      <c r="B168" s="142"/>
      <c r="C168" s="142"/>
    </row>
    <row r="169" spans="1:3" x14ac:dyDescent="0.25">
      <c r="A169" s="142"/>
      <c r="B169" s="142"/>
      <c r="C169" s="142"/>
    </row>
  </sheetData>
  <mergeCells count="92">
    <mergeCell ref="A47:A52"/>
    <mergeCell ref="B47:B52"/>
    <mergeCell ref="A22:A23"/>
    <mergeCell ref="B22:B23"/>
    <mergeCell ref="A29:A36"/>
    <mergeCell ref="B29:B36"/>
    <mergeCell ref="A37:A46"/>
    <mergeCell ref="B37:B46"/>
    <mergeCell ref="A1:C1"/>
    <mergeCell ref="D1:I1"/>
    <mergeCell ref="J1:L1"/>
    <mergeCell ref="A27:A28"/>
    <mergeCell ref="B27:B28"/>
    <mergeCell ref="A2:L2"/>
    <mergeCell ref="A8:A9"/>
    <mergeCell ref="B8:B9"/>
    <mergeCell ref="A11:A14"/>
    <mergeCell ref="B11:B14"/>
    <mergeCell ref="A15:A19"/>
    <mergeCell ref="B15:B19"/>
    <mergeCell ref="A24:A25"/>
    <mergeCell ref="B24:B25"/>
    <mergeCell ref="A20:A21"/>
    <mergeCell ref="B20:B21"/>
    <mergeCell ref="A53:A55"/>
    <mergeCell ref="B53:B55"/>
    <mergeCell ref="A56:A59"/>
    <mergeCell ref="B56:B59"/>
    <mergeCell ref="A60:A63"/>
    <mergeCell ref="B60:B63"/>
    <mergeCell ref="A82:A85"/>
    <mergeCell ref="B82:B85"/>
    <mergeCell ref="A86:A88"/>
    <mergeCell ref="B86:B88"/>
    <mergeCell ref="A89:A90"/>
    <mergeCell ref="B89:B90"/>
    <mergeCell ref="A64:A67"/>
    <mergeCell ref="B64:B67"/>
    <mergeCell ref="A68:A74"/>
    <mergeCell ref="B68:B74"/>
    <mergeCell ref="A75:A80"/>
    <mergeCell ref="B75:B80"/>
    <mergeCell ref="F118:I121"/>
    <mergeCell ref="A100:A104"/>
    <mergeCell ref="B100:B104"/>
    <mergeCell ref="A106:A107"/>
    <mergeCell ref="B106:B107"/>
    <mergeCell ref="A109:A112"/>
    <mergeCell ref="B109:B112"/>
    <mergeCell ref="A113:A116"/>
    <mergeCell ref="B113:B116"/>
    <mergeCell ref="A118:A121"/>
    <mergeCell ref="B118:B121"/>
    <mergeCell ref="A92:A94"/>
    <mergeCell ref="B92:B94"/>
    <mergeCell ref="A96:A97"/>
    <mergeCell ref="B96:B97"/>
    <mergeCell ref="A98:A99"/>
    <mergeCell ref="B98:B99"/>
    <mergeCell ref="A123:A128"/>
    <mergeCell ref="B123:B128"/>
    <mergeCell ref="A129:A133"/>
    <mergeCell ref="B129:B133"/>
    <mergeCell ref="A134:A138"/>
    <mergeCell ref="B134:B138"/>
    <mergeCell ref="A148:C148"/>
    <mergeCell ref="A149:C149"/>
    <mergeCell ref="A150:C150"/>
    <mergeCell ref="A151:C151"/>
    <mergeCell ref="A152:C152"/>
    <mergeCell ref="A143:C143"/>
    <mergeCell ref="A144:C144"/>
    <mergeCell ref="A145:C145"/>
    <mergeCell ref="A146:C146"/>
    <mergeCell ref="A147:C147"/>
    <mergeCell ref="A168:C168"/>
    <mergeCell ref="A169:C169"/>
    <mergeCell ref="A163:C163"/>
    <mergeCell ref="A164:C164"/>
    <mergeCell ref="A165:C165"/>
    <mergeCell ref="A166:C166"/>
    <mergeCell ref="A167:C167"/>
    <mergeCell ref="A158:C158"/>
    <mergeCell ref="A159:C159"/>
    <mergeCell ref="A160:C160"/>
    <mergeCell ref="A161:C161"/>
    <mergeCell ref="A162:C162"/>
    <mergeCell ref="A153:C153"/>
    <mergeCell ref="A154:C154"/>
    <mergeCell ref="A155:C155"/>
    <mergeCell ref="A156:C156"/>
    <mergeCell ref="A157:C157"/>
  </mergeCells>
  <conditionalFormatting sqref="AE4:BC138">
    <cfRule type="cellIs" dxfId="377" priority="61" stopIfTrue="1" operator="greaterThan">
      <formula>0</formula>
    </cfRule>
    <cfRule type="cellIs" dxfId="376" priority="62" stopIfTrue="1" operator="greaterThan">
      <formula>0</formula>
    </cfRule>
    <cfRule type="cellIs" dxfId="375" priority="63" stopIfTrue="1" operator="greaterThan">
      <formula>0</formula>
    </cfRule>
  </conditionalFormatting>
  <conditionalFormatting sqref="Z4:AD6 Z10:AD21 AA7:AD9 Z24:AD138 AA22:AD23">
    <cfRule type="cellIs" dxfId="374" priority="31" stopIfTrue="1" operator="greaterThan">
      <formula>0</formula>
    </cfRule>
    <cfRule type="cellIs" dxfId="373" priority="32" stopIfTrue="1" operator="greaterThan">
      <formula>0</formula>
    </cfRule>
    <cfRule type="cellIs" dxfId="372" priority="33" stopIfTrue="1" operator="greaterThan">
      <formula>0</formula>
    </cfRule>
  </conditionalFormatting>
  <conditionalFormatting sqref="Z7:Z9">
    <cfRule type="cellIs" dxfId="371" priority="25" stopIfTrue="1" operator="greaterThan">
      <formula>0</formula>
    </cfRule>
    <cfRule type="cellIs" dxfId="370" priority="26" stopIfTrue="1" operator="greaterThan">
      <formula>0</formula>
    </cfRule>
    <cfRule type="cellIs" dxfId="369" priority="27" stopIfTrue="1" operator="greaterThan">
      <formula>0</formula>
    </cfRule>
  </conditionalFormatting>
  <conditionalFormatting sqref="Z22">
    <cfRule type="cellIs" dxfId="368" priority="22" stopIfTrue="1" operator="greaterThan">
      <formula>0</formula>
    </cfRule>
    <cfRule type="cellIs" dxfId="367" priority="23" stopIfTrue="1" operator="greaterThan">
      <formula>0</formula>
    </cfRule>
    <cfRule type="cellIs" dxfId="366" priority="24" stopIfTrue="1" operator="greaterThan">
      <formula>0</formula>
    </cfRule>
  </conditionalFormatting>
  <conditionalFormatting sqref="Z23">
    <cfRule type="cellIs" dxfId="365" priority="19" stopIfTrue="1" operator="greaterThan">
      <formula>0</formula>
    </cfRule>
    <cfRule type="cellIs" dxfId="364" priority="20" stopIfTrue="1" operator="greaterThan">
      <formula>0</formula>
    </cfRule>
    <cfRule type="cellIs" dxfId="363" priority="21" stopIfTrue="1" operator="greaterThan">
      <formula>0</formula>
    </cfRule>
  </conditionalFormatting>
  <conditionalFormatting sqref="V4:V138">
    <cfRule type="cellIs" dxfId="362" priority="4" stopIfTrue="1" operator="greaterThan">
      <formula>0</formula>
    </cfRule>
    <cfRule type="cellIs" dxfId="361" priority="5" stopIfTrue="1" operator="greaterThan">
      <formula>0</formula>
    </cfRule>
    <cfRule type="cellIs" dxfId="360" priority="6" stopIfTrue="1" operator="greaterThan">
      <formula>0</formula>
    </cfRule>
  </conditionalFormatting>
  <conditionalFormatting sqref="W4:Y138">
    <cfRule type="cellIs" dxfId="359" priority="1" stopIfTrue="1" operator="greaterThan">
      <formula>0</formula>
    </cfRule>
    <cfRule type="cellIs" dxfId="358" priority="2" stopIfTrue="1" operator="greaterThan">
      <formula>0</formula>
    </cfRule>
    <cfRule type="cellIs" dxfId="357" priority="3" stopIfTrue="1" operator="greaterThan">
      <formula>0</formula>
    </cfRule>
  </conditionalFormatting>
  <conditionalFormatting sqref="M4:R138">
    <cfRule type="cellIs" dxfId="356" priority="16" stopIfTrue="1" operator="greaterThan">
      <formula>0</formula>
    </cfRule>
    <cfRule type="cellIs" dxfId="355" priority="17" stopIfTrue="1" operator="greaterThan">
      <formula>0</formula>
    </cfRule>
    <cfRule type="cellIs" dxfId="354" priority="18" stopIfTrue="1" operator="greaterThan">
      <formula>0</formula>
    </cfRule>
  </conditionalFormatting>
  <conditionalFormatting sqref="S4:S138">
    <cfRule type="cellIs" dxfId="353" priority="13" stopIfTrue="1" operator="greaterThan">
      <formula>0</formula>
    </cfRule>
    <cfRule type="cellIs" dxfId="352" priority="14" stopIfTrue="1" operator="greaterThan">
      <formula>0</formula>
    </cfRule>
    <cfRule type="cellIs" dxfId="351" priority="15" stopIfTrue="1" operator="greaterThan">
      <formula>0</formula>
    </cfRule>
  </conditionalFormatting>
  <conditionalFormatting sqref="T4:T138">
    <cfRule type="cellIs" dxfId="350" priority="10" stopIfTrue="1" operator="greaterThan">
      <formula>0</formula>
    </cfRule>
    <cfRule type="cellIs" dxfId="349" priority="11" stopIfTrue="1" operator="greaterThan">
      <formula>0</formula>
    </cfRule>
    <cfRule type="cellIs" dxfId="348" priority="12" stopIfTrue="1" operator="greaterThan">
      <formula>0</formula>
    </cfRule>
  </conditionalFormatting>
  <conditionalFormatting sqref="U4:U138">
    <cfRule type="cellIs" dxfId="347" priority="7" stopIfTrue="1" operator="greaterThan">
      <formula>0</formula>
    </cfRule>
    <cfRule type="cellIs" dxfId="346" priority="8" stopIfTrue="1" operator="greaterThan">
      <formula>0</formula>
    </cfRule>
    <cfRule type="cellIs" dxfId="345" priority="9"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69"/>
  <sheetViews>
    <sheetView topLeftCell="A25" zoomScale="80" zoomScaleNormal="80" workbookViewId="0">
      <selection activeCell="C26" sqref="C26"/>
    </sheetView>
  </sheetViews>
  <sheetFormatPr defaultColWidth="9.7109375" defaultRowHeight="15" x14ac:dyDescent="0.25"/>
  <cols>
    <col min="1" max="1" width="14.5703125" style="49" customWidth="1"/>
    <col min="2" max="2" width="7.140625" style="71" customWidth="1"/>
    <col min="3" max="3" width="6" style="43" bestFit="1" customWidth="1"/>
    <col min="4" max="4" width="53.85546875" style="71" bestFit="1" customWidth="1"/>
    <col min="5" max="5" width="18.7109375" style="71" customWidth="1"/>
    <col min="6" max="6" width="9.85546875" style="71" bestFit="1" customWidth="1"/>
    <col min="7" max="7" width="13.140625" style="71" customWidth="1"/>
    <col min="8" max="8" width="13.42578125" style="71" customWidth="1"/>
    <col min="9" max="9" width="12.7109375" style="71" bestFit="1" customWidth="1"/>
    <col min="10" max="10" width="12.5703125" style="19" customWidth="1"/>
    <col min="11" max="11" width="13.28515625" style="44" customWidth="1"/>
    <col min="12" max="12" width="12.5703125" style="16" customWidth="1"/>
    <col min="13" max="13" width="13.85546875" style="24" customWidth="1"/>
    <col min="14" max="55" width="13.85546875" style="17" customWidth="1"/>
    <col min="56" max="16384" width="9.7109375" style="14"/>
  </cols>
  <sheetData>
    <row r="1" spans="1:55" ht="33" customHeight="1" x14ac:dyDescent="0.25">
      <c r="A1" s="151" t="s">
        <v>270</v>
      </c>
      <c r="B1" s="151"/>
      <c r="C1" s="151"/>
      <c r="D1" s="151" t="s">
        <v>37</v>
      </c>
      <c r="E1" s="151"/>
      <c r="F1" s="151"/>
      <c r="G1" s="151"/>
      <c r="H1" s="151"/>
      <c r="I1" s="151"/>
      <c r="J1" s="151" t="s">
        <v>271</v>
      </c>
      <c r="K1" s="151"/>
      <c r="L1" s="151"/>
      <c r="M1" s="170" t="s">
        <v>438</v>
      </c>
      <c r="N1" s="170" t="s">
        <v>439</v>
      </c>
      <c r="O1" s="170" t="s">
        <v>440</v>
      </c>
      <c r="P1" s="170" t="s">
        <v>441</v>
      </c>
      <c r="Q1" s="170" t="s">
        <v>442</v>
      </c>
      <c r="R1" s="170" t="s">
        <v>443</v>
      </c>
      <c r="S1" s="170" t="s">
        <v>444</v>
      </c>
      <c r="T1" s="170" t="s">
        <v>445</v>
      </c>
      <c r="U1" s="170" t="s">
        <v>446</v>
      </c>
      <c r="V1" s="170" t="s">
        <v>447</v>
      </c>
      <c r="W1" s="170" t="s">
        <v>448</v>
      </c>
      <c r="X1" s="170" t="s">
        <v>449</v>
      </c>
      <c r="Y1" s="170" t="s">
        <v>450</v>
      </c>
      <c r="Z1" s="170" t="s">
        <v>451</v>
      </c>
      <c r="AA1" s="170" t="s">
        <v>452</v>
      </c>
      <c r="AB1" s="170" t="s">
        <v>453</v>
      </c>
      <c r="AC1" s="170" t="s">
        <v>454</v>
      </c>
      <c r="AD1" s="170" t="s">
        <v>455</v>
      </c>
      <c r="AE1" s="170" t="s">
        <v>456</v>
      </c>
      <c r="AF1" s="170" t="s">
        <v>457</v>
      </c>
      <c r="AG1" s="170" t="s">
        <v>458</v>
      </c>
      <c r="AH1" s="170" t="s">
        <v>459</v>
      </c>
      <c r="AI1" s="170" t="s">
        <v>460</v>
      </c>
      <c r="AJ1" s="170" t="s">
        <v>461</v>
      </c>
      <c r="AK1" s="170" t="s">
        <v>462</v>
      </c>
      <c r="AL1" s="170" t="s">
        <v>463</v>
      </c>
      <c r="AM1" s="170" t="s">
        <v>464</v>
      </c>
      <c r="AN1" s="170" t="s">
        <v>465</v>
      </c>
      <c r="AO1" s="170" t="s">
        <v>466</v>
      </c>
      <c r="AP1" s="170" t="s">
        <v>467</v>
      </c>
      <c r="AQ1" s="170" t="s">
        <v>667</v>
      </c>
      <c r="AR1" s="170" t="s">
        <v>668</v>
      </c>
      <c r="AS1" s="170" t="s">
        <v>669</v>
      </c>
      <c r="AT1" s="170" t="s">
        <v>670</v>
      </c>
      <c r="AU1" s="170" t="s">
        <v>671</v>
      </c>
      <c r="AV1" s="170" t="s">
        <v>672</v>
      </c>
      <c r="AW1" s="170" t="s">
        <v>673</v>
      </c>
      <c r="AX1" s="170" t="s">
        <v>674</v>
      </c>
      <c r="AY1" s="170" t="s">
        <v>675</v>
      </c>
      <c r="AZ1" s="170" t="s">
        <v>676</v>
      </c>
      <c r="BA1" s="170" t="s">
        <v>677</v>
      </c>
      <c r="BB1" s="170" t="s">
        <v>678</v>
      </c>
      <c r="BC1" s="170" t="s">
        <v>679</v>
      </c>
    </row>
    <row r="2" spans="1:55" ht="21.75" customHeight="1" x14ac:dyDescent="0.25">
      <c r="A2" s="151" t="s">
        <v>437</v>
      </c>
      <c r="B2" s="151"/>
      <c r="C2" s="151"/>
      <c r="D2" s="151"/>
      <c r="E2" s="151"/>
      <c r="F2" s="151"/>
      <c r="G2" s="151"/>
      <c r="H2" s="151"/>
      <c r="I2" s="151"/>
      <c r="J2" s="151"/>
      <c r="K2" s="151"/>
      <c r="L2" s="151"/>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c r="AZ2" s="170"/>
      <c r="BA2" s="170"/>
      <c r="BB2" s="170"/>
      <c r="BC2" s="170"/>
    </row>
    <row r="3" spans="1:55" s="15" customFormat="1" ht="45" x14ac:dyDescent="0.2">
      <c r="A3" s="48" t="s">
        <v>2</v>
      </c>
      <c r="B3" s="36" t="s">
        <v>1</v>
      </c>
      <c r="C3" s="37" t="s">
        <v>3</v>
      </c>
      <c r="D3" s="37" t="s">
        <v>5</v>
      </c>
      <c r="E3" s="37" t="s">
        <v>137</v>
      </c>
      <c r="F3" s="37" t="s">
        <v>28</v>
      </c>
      <c r="G3" s="37" t="s">
        <v>29</v>
      </c>
      <c r="H3" s="37" t="s">
        <v>34</v>
      </c>
      <c r="I3" s="38" t="s">
        <v>4</v>
      </c>
      <c r="J3" s="39" t="s">
        <v>27</v>
      </c>
      <c r="K3" s="40" t="s">
        <v>0</v>
      </c>
      <c r="L3" s="36" t="s">
        <v>6</v>
      </c>
      <c r="M3" s="35">
        <v>42649</v>
      </c>
      <c r="N3" s="35">
        <v>42649</v>
      </c>
      <c r="O3" s="35">
        <v>42649</v>
      </c>
      <c r="P3" s="35">
        <v>42649</v>
      </c>
      <c r="Q3" s="35">
        <v>42649</v>
      </c>
      <c r="R3" s="35">
        <v>42649</v>
      </c>
      <c r="S3" s="35">
        <v>42649</v>
      </c>
      <c r="T3" s="35">
        <v>42649</v>
      </c>
      <c r="U3" s="35">
        <v>42649</v>
      </c>
      <c r="V3" s="35">
        <v>42649</v>
      </c>
      <c r="W3" s="35">
        <v>42649</v>
      </c>
      <c r="X3" s="35">
        <v>42649</v>
      </c>
      <c r="Y3" s="35" t="s">
        <v>269</v>
      </c>
      <c r="Z3" s="35" t="s">
        <v>269</v>
      </c>
      <c r="AA3" s="35" t="s">
        <v>269</v>
      </c>
      <c r="AB3" s="35" t="s">
        <v>269</v>
      </c>
      <c r="AC3" s="35" t="s">
        <v>269</v>
      </c>
      <c r="AD3" s="35" t="s">
        <v>269</v>
      </c>
      <c r="AE3" s="35" t="s">
        <v>269</v>
      </c>
      <c r="AF3" s="35" t="s">
        <v>269</v>
      </c>
      <c r="AG3" s="35" t="s">
        <v>269</v>
      </c>
      <c r="AH3" s="35">
        <v>42797</v>
      </c>
      <c r="AI3" s="35">
        <v>42797</v>
      </c>
      <c r="AJ3" s="35">
        <v>42800</v>
      </c>
      <c r="AK3" s="35">
        <v>42800</v>
      </c>
      <c r="AL3" s="35">
        <v>42800</v>
      </c>
      <c r="AM3" s="35">
        <v>42800</v>
      </c>
      <c r="AN3" s="35">
        <v>42800</v>
      </c>
      <c r="AO3" s="35">
        <v>42800</v>
      </c>
      <c r="AP3" s="35">
        <v>42808</v>
      </c>
      <c r="AQ3" s="35">
        <v>42906</v>
      </c>
      <c r="AR3" s="35">
        <v>42906</v>
      </c>
      <c r="AS3" s="35">
        <v>42906</v>
      </c>
      <c r="AT3" s="35">
        <v>42906</v>
      </c>
      <c r="AU3" s="35">
        <v>42906</v>
      </c>
      <c r="AV3" s="35">
        <v>42937</v>
      </c>
      <c r="AW3" s="35" t="s">
        <v>269</v>
      </c>
      <c r="AX3" s="35">
        <v>42983</v>
      </c>
      <c r="AY3" s="35" t="s">
        <v>269</v>
      </c>
      <c r="AZ3" s="35">
        <v>42983</v>
      </c>
      <c r="BA3" s="35">
        <v>42983</v>
      </c>
      <c r="BB3" s="35">
        <v>42983</v>
      </c>
      <c r="BC3" s="35" t="s">
        <v>269</v>
      </c>
    </row>
    <row r="4" spans="1:55" ht="195" x14ac:dyDescent="0.25">
      <c r="A4" s="50" t="s">
        <v>272</v>
      </c>
      <c r="B4" s="76">
        <v>1</v>
      </c>
      <c r="C4" s="76">
        <v>1</v>
      </c>
      <c r="D4" s="77" t="s">
        <v>417</v>
      </c>
      <c r="E4" s="78" t="s">
        <v>138</v>
      </c>
      <c r="F4" s="79" t="s">
        <v>58</v>
      </c>
      <c r="G4" s="79" t="s">
        <v>67</v>
      </c>
      <c r="H4" s="79" t="s">
        <v>50</v>
      </c>
      <c r="I4" s="80">
        <v>44.27</v>
      </c>
      <c r="J4" s="124">
        <v>512</v>
      </c>
      <c r="K4" s="41">
        <f>J4-(SUM(M4:BC4))</f>
        <v>162</v>
      </c>
      <c r="L4" s="42" t="str">
        <f>IF(K4&lt;0,"ATENÇÃO","OK")</f>
        <v>OK</v>
      </c>
      <c r="M4" s="18">
        <v>50</v>
      </c>
      <c r="N4" s="18">
        <v>0</v>
      </c>
      <c r="O4" s="18">
        <v>0</v>
      </c>
      <c r="P4" s="18">
        <v>0</v>
      </c>
      <c r="Q4" s="18">
        <v>0</v>
      </c>
      <c r="R4" s="18">
        <v>0</v>
      </c>
      <c r="S4" s="18">
        <v>0</v>
      </c>
      <c r="T4" s="18">
        <v>0</v>
      </c>
      <c r="U4" s="18">
        <v>0</v>
      </c>
      <c r="V4" s="18">
        <v>0</v>
      </c>
      <c r="W4" s="18">
        <v>0</v>
      </c>
      <c r="X4" s="18">
        <v>0</v>
      </c>
      <c r="Y4" s="18">
        <v>50</v>
      </c>
      <c r="Z4" s="18">
        <v>0</v>
      </c>
      <c r="AA4" s="18">
        <v>0</v>
      </c>
      <c r="AB4" s="18">
        <v>0</v>
      </c>
      <c r="AC4" s="18">
        <v>0</v>
      </c>
      <c r="AD4" s="18">
        <v>0</v>
      </c>
      <c r="AE4" s="18">
        <v>0</v>
      </c>
      <c r="AF4" s="18">
        <v>0</v>
      </c>
      <c r="AG4" s="18">
        <v>0</v>
      </c>
      <c r="AH4" s="18">
        <v>250</v>
      </c>
      <c r="AI4" s="18">
        <v>0</v>
      </c>
      <c r="AJ4" s="18">
        <v>0</v>
      </c>
      <c r="AK4" s="18">
        <v>0</v>
      </c>
      <c r="AL4" s="18">
        <v>0</v>
      </c>
      <c r="AM4" s="18">
        <v>0</v>
      </c>
      <c r="AN4" s="18">
        <v>0</v>
      </c>
      <c r="AO4" s="18">
        <v>0</v>
      </c>
      <c r="AP4" s="18">
        <v>0</v>
      </c>
      <c r="AQ4" s="18">
        <v>0</v>
      </c>
      <c r="AR4" s="18">
        <v>0</v>
      </c>
      <c r="AS4" s="18">
        <v>0</v>
      </c>
      <c r="AT4" s="18">
        <v>0</v>
      </c>
      <c r="AU4" s="18">
        <v>0</v>
      </c>
      <c r="AV4" s="18">
        <v>0</v>
      </c>
      <c r="AW4" s="18">
        <v>0</v>
      </c>
      <c r="AX4" s="18">
        <v>0</v>
      </c>
      <c r="AY4" s="18">
        <v>0</v>
      </c>
      <c r="AZ4" s="18">
        <v>0</v>
      </c>
      <c r="BA4" s="18">
        <v>0</v>
      </c>
      <c r="BB4" s="18">
        <v>0</v>
      </c>
      <c r="BC4" s="18">
        <v>0</v>
      </c>
    </row>
    <row r="5" spans="1:55" ht="195" x14ac:dyDescent="0.25">
      <c r="A5" s="69" t="s">
        <v>273</v>
      </c>
      <c r="B5" s="87">
        <v>2</v>
      </c>
      <c r="C5" s="82">
        <v>2</v>
      </c>
      <c r="D5" s="83" t="s">
        <v>418</v>
      </c>
      <c r="E5" s="84" t="s">
        <v>139</v>
      </c>
      <c r="F5" s="85" t="s">
        <v>59</v>
      </c>
      <c r="G5" s="85" t="s">
        <v>68</v>
      </c>
      <c r="H5" s="85" t="s">
        <v>50</v>
      </c>
      <c r="I5" s="86">
        <v>30.3</v>
      </c>
      <c r="J5" s="124"/>
      <c r="K5" s="41">
        <f t="shared" ref="K5:K68" si="0">J5-(SUM(M5:BC5))</f>
        <v>0</v>
      </c>
      <c r="L5" s="42" t="str">
        <f t="shared" ref="L5:L68" si="1">IF(K5&lt;0,"ATENÇÃO","OK")</f>
        <v>OK</v>
      </c>
      <c r="M5" s="18">
        <v>0</v>
      </c>
      <c r="N5" s="18">
        <v>0</v>
      </c>
      <c r="O5" s="18">
        <v>0</v>
      </c>
      <c r="P5" s="18">
        <v>0</v>
      </c>
      <c r="Q5" s="18">
        <v>0</v>
      </c>
      <c r="R5" s="18">
        <v>0</v>
      </c>
      <c r="S5" s="18">
        <v>0</v>
      </c>
      <c r="T5" s="18">
        <v>0</v>
      </c>
      <c r="U5" s="18">
        <v>0</v>
      </c>
      <c r="V5" s="18">
        <v>0</v>
      </c>
      <c r="W5" s="18">
        <v>0</v>
      </c>
      <c r="X5" s="18">
        <v>0</v>
      </c>
      <c r="Y5" s="18">
        <v>0</v>
      </c>
      <c r="Z5" s="18">
        <v>0</v>
      </c>
      <c r="AA5" s="18">
        <v>0</v>
      </c>
      <c r="AB5" s="18">
        <v>0</v>
      </c>
      <c r="AC5" s="18">
        <v>0</v>
      </c>
      <c r="AD5" s="18">
        <v>0</v>
      </c>
      <c r="AE5" s="18">
        <v>0</v>
      </c>
      <c r="AF5" s="18">
        <v>0</v>
      </c>
      <c r="AG5" s="18">
        <v>0</v>
      </c>
      <c r="AH5" s="18">
        <v>0</v>
      </c>
      <c r="AI5" s="18">
        <v>0</v>
      </c>
      <c r="AJ5" s="18">
        <v>0</v>
      </c>
      <c r="AK5" s="18">
        <v>0</v>
      </c>
      <c r="AL5" s="18">
        <v>0</v>
      </c>
      <c r="AM5" s="18">
        <v>0</v>
      </c>
      <c r="AN5" s="18">
        <v>0</v>
      </c>
      <c r="AO5" s="18">
        <v>0</v>
      </c>
      <c r="AP5" s="18">
        <v>0</v>
      </c>
      <c r="AQ5" s="18">
        <v>0</v>
      </c>
      <c r="AR5" s="18">
        <v>0</v>
      </c>
      <c r="AS5" s="18">
        <v>0</v>
      </c>
      <c r="AT5" s="18">
        <v>0</v>
      </c>
      <c r="AU5" s="18">
        <v>0</v>
      </c>
      <c r="AV5" s="18">
        <v>0</v>
      </c>
      <c r="AW5" s="18">
        <v>0</v>
      </c>
      <c r="AX5" s="18">
        <v>0</v>
      </c>
      <c r="AY5" s="18">
        <v>0</v>
      </c>
      <c r="AZ5" s="18">
        <v>0</v>
      </c>
      <c r="BA5" s="18">
        <v>0</v>
      </c>
      <c r="BB5" s="18">
        <v>0</v>
      </c>
      <c r="BC5" s="18">
        <v>0</v>
      </c>
    </row>
    <row r="6" spans="1:55" ht="240" x14ac:dyDescent="0.25">
      <c r="A6" s="72" t="s">
        <v>273</v>
      </c>
      <c r="B6" s="76">
        <v>3</v>
      </c>
      <c r="C6" s="76">
        <v>3</v>
      </c>
      <c r="D6" s="77" t="s">
        <v>419</v>
      </c>
      <c r="E6" s="78" t="s">
        <v>140</v>
      </c>
      <c r="F6" s="79" t="s">
        <v>60</v>
      </c>
      <c r="G6" s="79" t="s">
        <v>68</v>
      </c>
      <c r="H6" s="79" t="s">
        <v>50</v>
      </c>
      <c r="I6" s="80">
        <v>9.3000000000000007</v>
      </c>
      <c r="J6" s="124">
        <v>2100</v>
      </c>
      <c r="K6" s="41">
        <f t="shared" si="0"/>
        <v>570</v>
      </c>
      <c r="L6" s="42" t="str">
        <f t="shared" si="1"/>
        <v>OK</v>
      </c>
      <c r="M6" s="18">
        <v>0</v>
      </c>
      <c r="N6" s="18">
        <v>500</v>
      </c>
      <c r="O6" s="18">
        <v>0</v>
      </c>
      <c r="P6" s="18">
        <v>0</v>
      </c>
      <c r="Q6" s="18">
        <v>0</v>
      </c>
      <c r="R6" s="18">
        <v>0</v>
      </c>
      <c r="S6" s="18">
        <v>0</v>
      </c>
      <c r="T6" s="18">
        <v>0</v>
      </c>
      <c r="U6" s="18">
        <v>0</v>
      </c>
      <c r="V6" s="18">
        <v>0</v>
      </c>
      <c r="W6" s="18">
        <v>0</v>
      </c>
      <c r="X6" s="18">
        <v>0</v>
      </c>
      <c r="Y6" s="18">
        <v>0</v>
      </c>
      <c r="Z6" s="18">
        <v>500</v>
      </c>
      <c r="AA6" s="18">
        <v>0</v>
      </c>
      <c r="AB6" s="18">
        <v>0</v>
      </c>
      <c r="AC6" s="18">
        <v>0</v>
      </c>
      <c r="AD6" s="18">
        <v>0</v>
      </c>
      <c r="AE6" s="18">
        <v>0</v>
      </c>
      <c r="AF6" s="18">
        <v>0</v>
      </c>
      <c r="AG6" s="18">
        <v>0</v>
      </c>
      <c r="AH6" s="18">
        <v>0</v>
      </c>
      <c r="AI6" s="18">
        <v>400</v>
      </c>
      <c r="AJ6" s="18">
        <v>0</v>
      </c>
      <c r="AK6" s="18">
        <v>0</v>
      </c>
      <c r="AL6" s="18">
        <v>0</v>
      </c>
      <c r="AM6" s="18">
        <v>0</v>
      </c>
      <c r="AN6" s="18">
        <v>0</v>
      </c>
      <c r="AO6" s="18">
        <v>0</v>
      </c>
      <c r="AP6" s="18">
        <v>0</v>
      </c>
      <c r="AQ6" s="18">
        <v>0</v>
      </c>
      <c r="AR6" s="18">
        <v>0</v>
      </c>
      <c r="AS6" s="18">
        <v>0</v>
      </c>
      <c r="AT6" s="18">
        <v>0</v>
      </c>
      <c r="AU6" s="18">
        <v>0</v>
      </c>
      <c r="AV6" s="18">
        <v>0</v>
      </c>
      <c r="AW6" s="18">
        <v>130</v>
      </c>
      <c r="AX6" s="18">
        <v>0</v>
      </c>
      <c r="AY6" s="18">
        <v>0</v>
      </c>
      <c r="AZ6" s="18">
        <v>0</v>
      </c>
      <c r="BA6" s="18">
        <v>0</v>
      </c>
      <c r="BB6" s="18">
        <v>0</v>
      </c>
      <c r="BC6" s="18">
        <v>0</v>
      </c>
    </row>
    <row r="7" spans="1:55" ht="240" x14ac:dyDescent="0.25">
      <c r="A7" s="69" t="s">
        <v>274</v>
      </c>
      <c r="B7" s="87">
        <v>4</v>
      </c>
      <c r="C7" s="87">
        <v>4</v>
      </c>
      <c r="D7" s="83" t="s">
        <v>297</v>
      </c>
      <c r="E7" s="84" t="s">
        <v>141</v>
      </c>
      <c r="F7" s="85" t="s">
        <v>39</v>
      </c>
      <c r="G7" s="85" t="s">
        <v>69</v>
      </c>
      <c r="H7" s="85" t="s">
        <v>50</v>
      </c>
      <c r="I7" s="86">
        <v>1.81</v>
      </c>
      <c r="J7" s="124">
        <v>1200</v>
      </c>
      <c r="K7" s="41">
        <f t="shared" si="0"/>
        <v>0</v>
      </c>
      <c r="L7" s="42" t="str">
        <f t="shared" si="1"/>
        <v>OK</v>
      </c>
      <c r="M7" s="18">
        <v>0</v>
      </c>
      <c r="N7" s="18">
        <v>0</v>
      </c>
      <c r="O7" s="18">
        <v>300</v>
      </c>
      <c r="P7" s="18">
        <v>0</v>
      </c>
      <c r="Q7" s="18">
        <v>0</v>
      </c>
      <c r="R7" s="18">
        <v>0</v>
      </c>
      <c r="S7" s="18">
        <v>0</v>
      </c>
      <c r="T7" s="18">
        <v>0</v>
      </c>
      <c r="U7" s="18">
        <v>0</v>
      </c>
      <c r="V7" s="18">
        <v>0</v>
      </c>
      <c r="W7" s="18">
        <v>0</v>
      </c>
      <c r="X7" s="18">
        <v>0</v>
      </c>
      <c r="Y7" s="18">
        <v>0</v>
      </c>
      <c r="Z7" s="18">
        <v>0</v>
      </c>
      <c r="AA7" s="18">
        <v>480</v>
      </c>
      <c r="AB7" s="18">
        <v>0</v>
      </c>
      <c r="AC7" s="18">
        <v>0</v>
      </c>
      <c r="AD7" s="18">
        <v>0</v>
      </c>
      <c r="AE7" s="18">
        <v>0</v>
      </c>
      <c r="AF7" s="18">
        <v>0</v>
      </c>
      <c r="AG7" s="18">
        <v>0</v>
      </c>
      <c r="AH7" s="18">
        <v>0</v>
      </c>
      <c r="AI7" s="18">
        <v>0</v>
      </c>
      <c r="AJ7" s="18">
        <v>240</v>
      </c>
      <c r="AK7" s="18">
        <v>0</v>
      </c>
      <c r="AL7" s="18">
        <v>0</v>
      </c>
      <c r="AM7" s="18">
        <v>0</v>
      </c>
      <c r="AN7" s="18">
        <v>0</v>
      </c>
      <c r="AO7" s="18">
        <v>0</v>
      </c>
      <c r="AP7" s="18">
        <v>0</v>
      </c>
      <c r="AQ7" s="18">
        <v>180</v>
      </c>
      <c r="AR7" s="18">
        <v>0</v>
      </c>
      <c r="AS7" s="18">
        <v>0</v>
      </c>
      <c r="AT7" s="18">
        <v>0</v>
      </c>
      <c r="AU7" s="18">
        <v>0</v>
      </c>
      <c r="AV7" s="18">
        <v>0</v>
      </c>
      <c r="AW7" s="18">
        <v>0</v>
      </c>
      <c r="AX7" s="18">
        <v>0</v>
      </c>
      <c r="AY7" s="18">
        <v>0</v>
      </c>
      <c r="AZ7" s="18">
        <v>0</v>
      </c>
      <c r="BA7" s="18">
        <v>0</v>
      </c>
      <c r="BB7" s="18">
        <v>0</v>
      </c>
      <c r="BC7" s="18">
        <v>0</v>
      </c>
    </row>
    <row r="8" spans="1:55" ht="330" x14ac:dyDescent="0.25">
      <c r="A8" s="152" t="s">
        <v>275</v>
      </c>
      <c r="B8" s="148">
        <v>5</v>
      </c>
      <c r="C8" s="88">
        <v>5</v>
      </c>
      <c r="D8" s="89" t="s">
        <v>298</v>
      </c>
      <c r="E8" s="90" t="s">
        <v>142</v>
      </c>
      <c r="F8" s="20" t="s">
        <v>61</v>
      </c>
      <c r="G8" s="20" t="s">
        <v>43</v>
      </c>
      <c r="H8" s="20" t="s">
        <v>70</v>
      </c>
      <c r="I8" s="91">
        <v>4.13</v>
      </c>
      <c r="J8" s="124">
        <v>480</v>
      </c>
      <c r="K8" s="41">
        <f t="shared" si="0"/>
        <v>0</v>
      </c>
      <c r="L8" s="42" t="str">
        <f t="shared" si="1"/>
        <v>OK</v>
      </c>
      <c r="M8" s="18">
        <v>0</v>
      </c>
      <c r="N8" s="18">
        <v>0</v>
      </c>
      <c r="O8" s="18">
        <v>0</v>
      </c>
      <c r="P8" s="18">
        <v>0</v>
      </c>
      <c r="Q8" s="18">
        <v>0</v>
      </c>
      <c r="R8" s="18">
        <v>0</v>
      </c>
      <c r="S8" s="18">
        <v>0</v>
      </c>
      <c r="T8" s="18">
        <v>0</v>
      </c>
      <c r="U8" s="18">
        <v>0</v>
      </c>
      <c r="V8" s="18">
        <v>0</v>
      </c>
      <c r="W8" s="18">
        <v>0</v>
      </c>
      <c r="X8" s="18">
        <v>0</v>
      </c>
      <c r="Y8" s="18">
        <v>0</v>
      </c>
      <c r="Z8" s="18">
        <v>0</v>
      </c>
      <c r="AA8" s="18">
        <v>0</v>
      </c>
      <c r="AB8" s="18">
        <v>120</v>
      </c>
      <c r="AC8" s="18">
        <v>0</v>
      </c>
      <c r="AD8" s="18">
        <v>0</v>
      </c>
      <c r="AE8" s="18">
        <v>0</v>
      </c>
      <c r="AF8" s="18">
        <v>0</v>
      </c>
      <c r="AG8" s="18">
        <v>0</v>
      </c>
      <c r="AH8" s="18">
        <v>0</v>
      </c>
      <c r="AI8" s="18">
        <v>0</v>
      </c>
      <c r="AJ8" s="18">
        <v>0</v>
      </c>
      <c r="AK8" s="18">
        <v>360</v>
      </c>
      <c r="AL8" s="18">
        <v>0</v>
      </c>
      <c r="AM8" s="18">
        <v>0</v>
      </c>
      <c r="AN8" s="18">
        <v>0</v>
      </c>
      <c r="AO8" s="18">
        <v>0</v>
      </c>
      <c r="AP8" s="18">
        <v>0</v>
      </c>
      <c r="AQ8" s="18">
        <v>0</v>
      </c>
      <c r="AR8" s="18">
        <v>0</v>
      </c>
      <c r="AS8" s="18">
        <v>0</v>
      </c>
      <c r="AT8" s="18">
        <v>0</v>
      </c>
      <c r="AU8" s="18">
        <v>0</v>
      </c>
      <c r="AV8" s="18">
        <v>0</v>
      </c>
      <c r="AW8" s="18">
        <v>0</v>
      </c>
      <c r="AX8" s="18">
        <v>0</v>
      </c>
      <c r="AY8" s="18">
        <v>0</v>
      </c>
      <c r="AZ8" s="18">
        <v>0</v>
      </c>
      <c r="BA8" s="18">
        <v>0</v>
      </c>
      <c r="BB8" s="18">
        <v>0</v>
      </c>
      <c r="BC8" s="18">
        <v>0</v>
      </c>
    </row>
    <row r="9" spans="1:55" ht="345" x14ac:dyDescent="0.25">
      <c r="A9" s="152"/>
      <c r="B9" s="150"/>
      <c r="C9" s="92">
        <v>6</v>
      </c>
      <c r="D9" s="89" t="s">
        <v>299</v>
      </c>
      <c r="E9" s="90" t="s">
        <v>143</v>
      </c>
      <c r="F9" s="20" t="s">
        <v>60</v>
      </c>
      <c r="G9" s="20" t="s">
        <v>43</v>
      </c>
      <c r="H9" s="20" t="s">
        <v>70</v>
      </c>
      <c r="I9" s="91">
        <v>3.7</v>
      </c>
      <c r="J9" s="124">
        <v>600</v>
      </c>
      <c r="K9" s="41">
        <f t="shared" si="0"/>
        <v>180</v>
      </c>
      <c r="L9" s="42" t="str">
        <f t="shared" si="1"/>
        <v>OK</v>
      </c>
      <c r="M9" s="18">
        <v>0</v>
      </c>
      <c r="N9" s="18">
        <v>0</v>
      </c>
      <c r="O9" s="18">
        <v>0</v>
      </c>
      <c r="P9" s="18">
        <v>0</v>
      </c>
      <c r="Q9" s="18">
        <v>0</v>
      </c>
      <c r="R9" s="18">
        <v>0</v>
      </c>
      <c r="S9" s="18">
        <v>0</v>
      </c>
      <c r="T9" s="18">
        <v>0</v>
      </c>
      <c r="U9" s="18">
        <v>0</v>
      </c>
      <c r="V9" s="18">
        <v>0</v>
      </c>
      <c r="W9" s="18">
        <v>0</v>
      </c>
      <c r="X9" s="18">
        <v>0</v>
      </c>
      <c r="Y9" s="18">
        <v>0</v>
      </c>
      <c r="Z9" s="18">
        <v>0</v>
      </c>
      <c r="AA9" s="18">
        <v>0</v>
      </c>
      <c r="AB9" s="18">
        <v>60</v>
      </c>
      <c r="AC9" s="18">
        <v>0</v>
      </c>
      <c r="AD9" s="18">
        <v>0</v>
      </c>
      <c r="AE9" s="18">
        <v>0</v>
      </c>
      <c r="AF9" s="18">
        <v>0</v>
      </c>
      <c r="AG9" s="18">
        <v>0</v>
      </c>
      <c r="AH9" s="18">
        <v>0</v>
      </c>
      <c r="AI9" s="18">
        <v>0</v>
      </c>
      <c r="AJ9" s="18">
        <v>0</v>
      </c>
      <c r="AK9" s="18">
        <v>360</v>
      </c>
      <c r="AL9" s="18">
        <v>0</v>
      </c>
      <c r="AM9" s="18">
        <v>0</v>
      </c>
      <c r="AN9" s="18">
        <v>0</v>
      </c>
      <c r="AO9" s="18">
        <v>0</v>
      </c>
      <c r="AP9" s="18">
        <v>0</v>
      </c>
      <c r="AQ9" s="18">
        <v>0</v>
      </c>
      <c r="AR9" s="18">
        <v>0</v>
      </c>
      <c r="AS9" s="18">
        <v>0</v>
      </c>
      <c r="AT9" s="18">
        <v>0</v>
      </c>
      <c r="AU9" s="18">
        <v>0</v>
      </c>
      <c r="AV9" s="18">
        <v>0</v>
      </c>
      <c r="AW9" s="18">
        <v>0</v>
      </c>
      <c r="AX9" s="18">
        <v>0</v>
      </c>
      <c r="AY9" s="18">
        <v>0</v>
      </c>
      <c r="AZ9" s="18">
        <v>0</v>
      </c>
      <c r="BA9" s="18">
        <v>0</v>
      </c>
      <c r="BB9" s="18">
        <v>0</v>
      </c>
      <c r="BC9" s="18">
        <v>0</v>
      </c>
    </row>
    <row r="10" spans="1:55" ht="285" x14ac:dyDescent="0.25">
      <c r="A10" s="69" t="s">
        <v>275</v>
      </c>
      <c r="B10" s="87">
        <v>6</v>
      </c>
      <c r="C10" s="87">
        <v>7</v>
      </c>
      <c r="D10" s="93" t="s">
        <v>300</v>
      </c>
      <c r="E10" s="84" t="s">
        <v>144</v>
      </c>
      <c r="F10" s="85" t="s">
        <v>30</v>
      </c>
      <c r="G10" s="85" t="s">
        <v>43</v>
      </c>
      <c r="H10" s="85" t="s">
        <v>50</v>
      </c>
      <c r="I10" s="86">
        <v>1.98</v>
      </c>
      <c r="J10" s="124">
        <v>1200</v>
      </c>
      <c r="K10" s="41">
        <f t="shared" si="0"/>
        <v>0</v>
      </c>
      <c r="L10" s="42" t="str">
        <f t="shared" si="1"/>
        <v>OK</v>
      </c>
      <c r="M10" s="18">
        <v>0</v>
      </c>
      <c r="N10" s="18">
        <v>0</v>
      </c>
      <c r="O10" s="18">
        <v>0</v>
      </c>
      <c r="P10" s="18">
        <v>300</v>
      </c>
      <c r="Q10" s="18">
        <v>0</v>
      </c>
      <c r="R10" s="18">
        <v>0</v>
      </c>
      <c r="S10" s="18">
        <v>0</v>
      </c>
      <c r="T10" s="18">
        <v>0</v>
      </c>
      <c r="U10" s="18">
        <v>0</v>
      </c>
      <c r="V10" s="18">
        <v>0</v>
      </c>
      <c r="W10" s="18">
        <v>0</v>
      </c>
      <c r="X10" s="18">
        <v>0</v>
      </c>
      <c r="Y10" s="18">
        <v>0</v>
      </c>
      <c r="Z10" s="18">
        <v>0</v>
      </c>
      <c r="AA10" s="18">
        <v>0</v>
      </c>
      <c r="AB10" s="18">
        <v>480</v>
      </c>
      <c r="AC10" s="18">
        <v>0</v>
      </c>
      <c r="AD10" s="18">
        <v>0</v>
      </c>
      <c r="AE10" s="18">
        <v>0</v>
      </c>
      <c r="AF10" s="18">
        <v>0</v>
      </c>
      <c r="AG10" s="18">
        <v>0</v>
      </c>
      <c r="AH10" s="18">
        <v>0</v>
      </c>
      <c r="AI10" s="18">
        <v>0</v>
      </c>
      <c r="AJ10" s="18">
        <v>0</v>
      </c>
      <c r="AK10" s="18">
        <v>420</v>
      </c>
      <c r="AL10" s="18">
        <v>0</v>
      </c>
      <c r="AM10" s="18">
        <v>0</v>
      </c>
      <c r="AN10" s="18">
        <v>0</v>
      </c>
      <c r="AO10" s="18">
        <v>0</v>
      </c>
      <c r="AP10" s="18">
        <v>0</v>
      </c>
      <c r="AQ10" s="18">
        <v>0</v>
      </c>
      <c r="AR10" s="18">
        <v>0</v>
      </c>
      <c r="AS10" s="18">
        <v>0</v>
      </c>
      <c r="AT10" s="18">
        <v>0</v>
      </c>
      <c r="AU10" s="18">
        <v>0</v>
      </c>
      <c r="AV10" s="18">
        <v>0</v>
      </c>
      <c r="AW10" s="18">
        <v>0</v>
      </c>
      <c r="AX10" s="18">
        <v>0</v>
      </c>
      <c r="AY10" s="18">
        <v>0</v>
      </c>
      <c r="AZ10" s="18">
        <v>0</v>
      </c>
      <c r="BA10" s="18">
        <v>0</v>
      </c>
      <c r="BB10" s="18">
        <v>0</v>
      </c>
      <c r="BC10" s="18">
        <v>0</v>
      </c>
    </row>
    <row r="11" spans="1:55" ht="120" x14ac:dyDescent="0.25">
      <c r="A11" s="152" t="s">
        <v>276</v>
      </c>
      <c r="B11" s="148">
        <v>7</v>
      </c>
      <c r="C11" s="92">
        <v>8</v>
      </c>
      <c r="D11" s="89" t="s">
        <v>301</v>
      </c>
      <c r="E11" s="90" t="s">
        <v>145</v>
      </c>
      <c r="F11" s="94" t="s">
        <v>62</v>
      </c>
      <c r="G11" s="94" t="s">
        <v>71</v>
      </c>
      <c r="H11" s="94" t="s">
        <v>50</v>
      </c>
      <c r="I11" s="91">
        <v>36.5</v>
      </c>
      <c r="J11" s="124">
        <v>15</v>
      </c>
      <c r="K11" s="41">
        <f t="shared" si="0"/>
        <v>10</v>
      </c>
      <c r="L11" s="42" t="str">
        <f t="shared" si="1"/>
        <v>OK</v>
      </c>
      <c r="M11" s="18">
        <v>0</v>
      </c>
      <c r="N11" s="18">
        <v>0</v>
      </c>
      <c r="O11" s="18">
        <v>0</v>
      </c>
      <c r="P11" s="18">
        <v>0</v>
      </c>
      <c r="Q11" s="18">
        <v>0</v>
      </c>
      <c r="R11" s="18">
        <v>0</v>
      </c>
      <c r="S11" s="18">
        <v>0</v>
      </c>
      <c r="T11" s="18">
        <v>0</v>
      </c>
      <c r="U11" s="18">
        <v>0</v>
      </c>
      <c r="V11" s="18">
        <v>0</v>
      </c>
      <c r="W11" s="18">
        <v>0</v>
      </c>
      <c r="X11" s="18">
        <v>0</v>
      </c>
      <c r="Y11" s="18">
        <v>0</v>
      </c>
      <c r="Z11" s="18">
        <v>0</v>
      </c>
      <c r="AA11" s="18">
        <v>0</v>
      </c>
      <c r="AB11" s="18">
        <v>0</v>
      </c>
      <c r="AC11" s="18">
        <v>0</v>
      </c>
      <c r="AD11" s="18">
        <v>0</v>
      </c>
      <c r="AE11" s="18">
        <v>0</v>
      </c>
      <c r="AF11" s="18">
        <v>0</v>
      </c>
      <c r="AG11" s="18">
        <v>0</v>
      </c>
      <c r="AH11" s="18">
        <v>0</v>
      </c>
      <c r="AI11" s="18">
        <v>0</v>
      </c>
      <c r="AJ11" s="18">
        <v>0</v>
      </c>
      <c r="AK11" s="18">
        <v>0</v>
      </c>
      <c r="AL11" s="18">
        <v>5</v>
      </c>
      <c r="AM11" s="18">
        <v>0</v>
      </c>
      <c r="AN11" s="18">
        <v>0</v>
      </c>
      <c r="AO11" s="18">
        <v>0</v>
      </c>
      <c r="AP11" s="18">
        <v>0</v>
      </c>
      <c r="AQ11" s="18">
        <v>0</v>
      </c>
      <c r="AR11" s="18">
        <v>0</v>
      </c>
      <c r="AS11" s="18">
        <v>0</v>
      </c>
      <c r="AT11" s="18">
        <v>0</v>
      </c>
      <c r="AU11" s="18">
        <v>0</v>
      </c>
      <c r="AV11" s="18">
        <v>0</v>
      </c>
      <c r="AW11" s="18">
        <v>0</v>
      </c>
      <c r="AX11" s="18">
        <v>0</v>
      </c>
      <c r="AY11" s="18">
        <v>0</v>
      </c>
      <c r="AZ11" s="18">
        <v>0</v>
      </c>
      <c r="BA11" s="18">
        <v>0</v>
      </c>
      <c r="BB11" s="18">
        <v>0</v>
      </c>
      <c r="BC11" s="18">
        <v>0</v>
      </c>
    </row>
    <row r="12" spans="1:55" ht="105" x14ac:dyDescent="0.25">
      <c r="A12" s="152"/>
      <c r="B12" s="149"/>
      <c r="C12" s="92">
        <v>9</v>
      </c>
      <c r="D12" s="89" t="s">
        <v>302</v>
      </c>
      <c r="E12" s="90" t="s">
        <v>146</v>
      </c>
      <c r="F12" s="94" t="s">
        <v>62</v>
      </c>
      <c r="G12" s="94" t="s">
        <v>71</v>
      </c>
      <c r="H12" s="94" t="s">
        <v>50</v>
      </c>
      <c r="I12" s="91">
        <v>45.1</v>
      </c>
      <c r="J12" s="124">
        <v>15</v>
      </c>
      <c r="K12" s="41">
        <f t="shared" si="0"/>
        <v>10</v>
      </c>
      <c r="L12" s="42" t="str">
        <f t="shared" si="1"/>
        <v>OK</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8">
        <v>0</v>
      </c>
      <c r="AD12" s="18">
        <v>0</v>
      </c>
      <c r="AE12" s="18">
        <v>0</v>
      </c>
      <c r="AF12" s="18">
        <v>0</v>
      </c>
      <c r="AG12" s="18">
        <v>0</v>
      </c>
      <c r="AH12" s="18">
        <v>0</v>
      </c>
      <c r="AI12" s="18">
        <v>0</v>
      </c>
      <c r="AJ12" s="18">
        <v>0</v>
      </c>
      <c r="AK12" s="18">
        <v>0</v>
      </c>
      <c r="AL12" s="18">
        <v>5</v>
      </c>
      <c r="AM12" s="18">
        <v>0</v>
      </c>
      <c r="AN12" s="18">
        <v>0</v>
      </c>
      <c r="AO12" s="18">
        <v>0</v>
      </c>
      <c r="AP12" s="18">
        <v>0</v>
      </c>
      <c r="AQ12" s="18">
        <v>0</v>
      </c>
      <c r="AR12" s="18">
        <v>0</v>
      </c>
      <c r="AS12" s="18">
        <v>0</v>
      </c>
      <c r="AT12" s="18">
        <v>0</v>
      </c>
      <c r="AU12" s="18">
        <v>0</v>
      </c>
      <c r="AV12" s="18">
        <v>0</v>
      </c>
      <c r="AW12" s="18">
        <v>0</v>
      </c>
      <c r="AX12" s="18">
        <v>0</v>
      </c>
      <c r="AY12" s="18">
        <v>0</v>
      </c>
      <c r="AZ12" s="18">
        <v>0</v>
      </c>
      <c r="BA12" s="18">
        <v>0</v>
      </c>
      <c r="BB12" s="18">
        <v>0</v>
      </c>
      <c r="BC12" s="18">
        <v>0</v>
      </c>
    </row>
    <row r="13" spans="1:55" ht="105" x14ac:dyDescent="0.25">
      <c r="A13" s="152"/>
      <c r="B13" s="149"/>
      <c r="C13" s="88">
        <v>10</v>
      </c>
      <c r="D13" s="95" t="s">
        <v>303</v>
      </c>
      <c r="E13" s="90" t="s">
        <v>147</v>
      </c>
      <c r="F13" s="96" t="s">
        <v>60</v>
      </c>
      <c r="G13" s="94" t="s">
        <v>71</v>
      </c>
      <c r="H13" s="94" t="s">
        <v>50</v>
      </c>
      <c r="I13" s="91">
        <v>40.299999999999997</v>
      </c>
      <c r="J13" s="125"/>
      <c r="K13" s="41">
        <f t="shared" si="0"/>
        <v>0</v>
      </c>
      <c r="L13" s="42" t="str">
        <f t="shared" si="1"/>
        <v>OK</v>
      </c>
      <c r="M13" s="18">
        <v>0</v>
      </c>
      <c r="N13" s="18">
        <v>0</v>
      </c>
      <c r="O13" s="18">
        <v>0</v>
      </c>
      <c r="P13" s="18">
        <v>0</v>
      </c>
      <c r="Q13" s="18">
        <v>0</v>
      </c>
      <c r="R13" s="18">
        <v>0</v>
      </c>
      <c r="S13" s="18">
        <v>0</v>
      </c>
      <c r="T13" s="18">
        <v>0</v>
      </c>
      <c r="U13" s="18">
        <v>0</v>
      </c>
      <c r="V13" s="18">
        <v>0</v>
      </c>
      <c r="W13" s="18">
        <v>0</v>
      </c>
      <c r="X13" s="18">
        <v>0</v>
      </c>
      <c r="Y13" s="18">
        <v>0</v>
      </c>
      <c r="Z13" s="18">
        <v>0</v>
      </c>
      <c r="AA13" s="18">
        <v>0</v>
      </c>
      <c r="AB13" s="18">
        <v>0</v>
      </c>
      <c r="AC13" s="18">
        <v>0</v>
      </c>
      <c r="AD13" s="18">
        <v>0</v>
      </c>
      <c r="AE13" s="18">
        <v>0</v>
      </c>
      <c r="AF13" s="18">
        <v>0</v>
      </c>
      <c r="AG13" s="18">
        <v>0</v>
      </c>
      <c r="AH13" s="18">
        <v>0</v>
      </c>
      <c r="AI13" s="18">
        <v>0</v>
      </c>
      <c r="AJ13" s="18">
        <v>0</v>
      </c>
      <c r="AK13" s="18">
        <v>0</v>
      </c>
      <c r="AL13" s="18">
        <v>0</v>
      </c>
      <c r="AM13" s="18">
        <v>0</v>
      </c>
      <c r="AN13" s="18">
        <v>0</v>
      </c>
      <c r="AO13" s="18">
        <v>0</v>
      </c>
      <c r="AP13" s="18">
        <v>0</v>
      </c>
      <c r="AQ13" s="18">
        <v>0</v>
      </c>
      <c r="AR13" s="18">
        <v>0</v>
      </c>
      <c r="AS13" s="18">
        <v>0</v>
      </c>
      <c r="AT13" s="18">
        <v>0</v>
      </c>
      <c r="AU13" s="18">
        <v>0</v>
      </c>
      <c r="AV13" s="18">
        <v>0</v>
      </c>
      <c r="AW13" s="18">
        <v>0</v>
      </c>
      <c r="AX13" s="18">
        <v>0</v>
      </c>
      <c r="AY13" s="18">
        <v>0</v>
      </c>
      <c r="AZ13" s="18">
        <v>0</v>
      </c>
      <c r="BA13" s="18">
        <v>0</v>
      </c>
      <c r="BB13" s="18">
        <v>0</v>
      </c>
      <c r="BC13" s="18">
        <v>0</v>
      </c>
    </row>
    <row r="14" spans="1:55" ht="75" x14ac:dyDescent="0.25">
      <c r="A14" s="152"/>
      <c r="B14" s="150"/>
      <c r="C14" s="92">
        <v>11</v>
      </c>
      <c r="D14" s="89" t="s">
        <v>304</v>
      </c>
      <c r="E14" s="90" t="s">
        <v>148</v>
      </c>
      <c r="F14" s="94" t="s">
        <v>60</v>
      </c>
      <c r="G14" s="94" t="s">
        <v>72</v>
      </c>
      <c r="H14" s="94" t="s">
        <v>70</v>
      </c>
      <c r="I14" s="91">
        <v>12.5</v>
      </c>
      <c r="J14" s="124"/>
      <c r="K14" s="41">
        <f t="shared" si="0"/>
        <v>0</v>
      </c>
      <c r="L14" s="42" t="str">
        <f t="shared" si="1"/>
        <v>OK</v>
      </c>
      <c r="M14" s="18">
        <v>0</v>
      </c>
      <c r="N14" s="18">
        <v>0</v>
      </c>
      <c r="O14" s="18">
        <v>0</v>
      </c>
      <c r="P14" s="18">
        <v>0</v>
      </c>
      <c r="Q14" s="18">
        <v>0</v>
      </c>
      <c r="R14" s="18">
        <v>0</v>
      </c>
      <c r="S14" s="18">
        <v>0</v>
      </c>
      <c r="T14" s="18">
        <v>0</v>
      </c>
      <c r="U14" s="18">
        <v>0</v>
      </c>
      <c r="V14" s="18">
        <v>0</v>
      </c>
      <c r="W14" s="18">
        <v>0</v>
      </c>
      <c r="X14" s="18">
        <v>0</v>
      </c>
      <c r="Y14" s="18">
        <v>0</v>
      </c>
      <c r="Z14" s="18">
        <v>0</v>
      </c>
      <c r="AA14" s="18">
        <v>0</v>
      </c>
      <c r="AB14" s="18">
        <v>0</v>
      </c>
      <c r="AC14" s="18">
        <v>0</v>
      </c>
      <c r="AD14" s="18">
        <v>0</v>
      </c>
      <c r="AE14" s="18">
        <v>0</v>
      </c>
      <c r="AF14" s="18">
        <v>0</v>
      </c>
      <c r="AG14" s="18">
        <v>0</v>
      </c>
      <c r="AH14" s="18">
        <v>0</v>
      </c>
      <c r="AI14" s="18">
        <v>0</v>
      </c>
      <c r="AJ14" s="18">
        <v>0</v>
      </c>
      <c r="AK14" s="18">
        <v>0</v>
      </c>
      <c r="AL14" s="18">
        <v>0</v>
      </c>
      <c r="AM14" s="18">
        <v>0</v>
      </c>
      <c r="AN14" s="18">
        <v>0</v>
      </c>
      <c r="AO14" s="18">
        <v>0</v>
      </c>
      <c r="AP14" s="18">
        <v>0</v>
      </c>
      <c r="AQ14" s="18">
        <v>0</v>
      </c>
      <c r="AR14" s="18">
        <v>0</v>
      </c>
      <c r="AS14" s="18">
        <v>0</v>
      </c>
      <c r="AT14" s="18">
        <v>0</v>
      </c>
      <c r="AU14" s="18">
        <v>0</v>
      </c>
      <c r="AV14" s="18">
        <v>0</v>
      </c>
      <c r="AW14" s="18">
        <v>0</v>
      </c>
      <c r="AX14" s="18">
        <v>0</v>
      </c>
      <c r="AY14" s="18">
        <v>0</v>
      </c>
      <c r="AZ14" s="18">
        <v>0</v>
      </c>
      <c r="BA14" s="18">
        <v>0</v>
      </c>
      <c r="BB14" s="18">
        <v>0</v>
      </c>
      <c r="BC14" s="18">
        <v>0</v>
      </c>
    </row>
    <row r="15" spans="1:55" ht="75" x14ac:dyDescent="0.25">
      <c r="A15" s="153" t="s">
        <v>276</v>
      </c>
      <c r="B15" s="145">
        <v>8</v>
      </c>
      <c r="C15" s="87">
        <v>12</v>
      </c>
      <c r="D15" s="83" t="s">
        <v>305</v>
      </c>
      <c r="E15" s="84" t="s">
        <v>149</v>
      </c>
      <c r="F15" s="97" t="s">
        <v>60</v>
      </c>
      <c r="G15" s="97" t="s">
        <v>73</v>
      </c>
      <c r="H15" s="97" t="s">
        <v>50</v>
      </c>
      <c r="I15" s="86">
        <v>12.5</v>
      </c>
      <c r="J15" s="124"/>
      <c r="K15" s="41">
        <f t="shared" si="0"/>
        <v>0</v>
      </c>
      <c r="L15" s="42" t="str">
        <f t="shared" si="1"/>
        <v>OK</v>
      </c>
      <c r="M15" s="18">
        <v>0</v>
      </c>
      <c r="N15" s="18">
        <v>0</v>
      </c>
      <c r="O15" s="18">
        <v>0</v>
      </c>
      <c r="P15" s="18">
        <v>0</v>
      </c>
      <c r="Q15" s="18">
        <v>0</v>
      </c>
      <c r="R15" s="18">
        <v>0</v>
      </c>
      <c r="S15" s="18">
        <v>0</v>
      </c>
      <c r="T15" s="18">
        <v>0</v>
      </c>
      <c r="U15" s="18">
        <v>0</v>
      </c>
      <c r="V15" s="18">
        <v>0</v>
      </c>
      <c r="W15" s="18">
        <v>0</v>
      </c>
      <c r="X15" s="18">
        <v>0</v>
      </c>
      <c r="Y15" s="18">
        <v>0</v>
      </c>
      <c r="Z15" s="18">
        <v>0</v>
      </c>
      <c r="AA15" s="18">
        <v>0</v>
      </c>
      <c r="AB15" s="18">
        <v>0</v>
      </c>
      <c r="AC15" s="18">
        <v>0</v>
      </c>
      <c r="AD15" s="18">
        <v>0</v>
      </c>
      <c r="AE15" s="18">
        <v>0</v>
      </c>
      <c r="AF15" s="18">
        <v>0</v>
      </c>
      <c r="AG15" s="18">
        <v>0</v>
      </c>
      <c r="AH15" s="18">
        <v>0</v>
      </c>
      <c r="AI15" s="18">
        <v>0</v>
      </c>
      <c r="AJ15" s="18">
        <v>0</v>
      </c>
      <c r="AK15" s="18">
        <v>0</v>
      </c>
      <c r="AL15" s="18">
        <v>0</v>
      </c>
      <c r="AM15" s="18">
        <v>0</v>
      </c>
      <c r="AN15" s="18">
        <v>0</v>
      </c>
      <c r="AO15" s="18">
        <v>0</v>
      </c>
      <c r="AP15" s="18">
        <v>0</v>
      </c>
      <c r="AQ15" s="18">
        <v>0</v>
      </c>
      <c r="AR15" s="18">
        <v>0</v>
      </c>
      <c r="AS15" s="18">
        <v>0</v>
      </c>
      <c r="AT15" s="18">
        <v>0</v>
      </c>
      <c r="AU15" s="18">
        <v>0</v>
      </c>
      <c r="AV15" s="18">
        <v>0</v>
      </c>
      <c r="AW15" s="18">
        <v>0</v>
      </c>
      <c r="AX15" s="18">
        <v>0</v>
      </c>
      <c r="AY15" s="18">
        <v>0</v>
      </c>
      <c r="AZ15" s="18">
        <v>0</v>
      </c>
      <c r="BA15" s="18">
        <v>0</v>
      </c>
      <c r="BB15" s="18">
        <v>0</v>
      </c>
      <c r="BC15" s="18">
        <v>0</v>
      </c>
    </row>
    <row r="16" spans="1:55" ht="90" x14ac:dyDescent="0.25">
      <c r="A16" s="153"/>
      <c r="B16" s="146"/>
      <c r="C16" s="82">
        <v>13</v>
      </c>
      <c r="D16" s="83" t="s">
        <v>306</v>
      </c>
      <c r="E16" s="84" t="s">
        <v>150</v>
      </c>
      <c r="F16" s="97" t="s">
        <v>38</v>
      </c>
      <c r="G16" s="97" t="s">
        <v>42</v>
      </c>
      <c r="H16" s="97" t="s">
        <v>50</v>
      </c>
      <c r="I16" s="86">
        <v>13.59</v>
      </c>
      <c r="J16" s="124">
        <v>10</v>
      </c>
      <c r="K16" s="41">
        <f t="shared" si="0"/>
        <v>0</v>
      </c>
      <c r="L16" s="42" t="str">
        <f t="shared" si="1"/>
        <v>OK</v>
      </c>
      <c r="M16" s="18">
        <v>0</v>
      </c>
      <c r="N16" s="18">
        <v>0</v>
      </c>
      <c r="O16" s="18">
        <v>0</v>
      </c>
      <c r="P16" s="18">
        <v>0</v>
      </c>
      <c r="Q16" s="18">
        <v>0</v>
      </c>
      <c r="R16" s="18">
        <v>0</v>
      </c>
      <c r="S16" s="18">
        <v>0</v>
      </c>
      <c r="T16" s="18">
        <v>0</v>
      </c>
      <c r="U16" s="18">
        <v>0</v>
      </c>
      <c r="V16" s="18">
        <v>0</v>
      </c>
      <c r="W16" s="18">
        <v>0</v>
      </c>
      <c r="X16" s="18">
        <v>0</v>
      </c>
      <c r="Y16" s="18">
        <v>0</v>
      </c>
      <c r="Z16" s="18">
        <v>0</v>
      </c>
      <c r="AA16" s="18">
        <v>0</v>
      </c>
      <c r="AB16" s="18">
        <v>0</v>
      </c>
      <c r="AC16" s="18">
        <v>5</v>
      </c>
      <c r="AD16" s="18">
        <v>0</v>
      </c>
      <c r="AE16" s="18">
        <v>0</v>
      </c>
      <c r="AF16" s="18">
        <v>0</v>
      </c>
      <c r="AG16" s="18">
        <v>0</v>
      </c>
      <c r="AH16" s="18">
        <v>0</v>
      </c>
      <c r="AI16" s="18">
        <v>0</v>
      </c>
      <c r="AJ16" s="18">
        <v>0</v>
      </c>
      <c r="AK16" s="18">
        <v>0</v>
      </c>
      <c r="AL16" s="18">
        <v>0</v>
      </c>
      <c r="AM16" s="18">
        <v>0</v>
      </c>
      <c r="AN16" s="18">
        <v>0</v>
      </c>
      <c r="AO16" s="18">
        <v>0</v>
      </c>
      <c r="AP16" s="18">
        <v>0</v>
      </c>
      <c r="AQ16" s="18">
        <v>0</v>
      </c>
      <c r="AR16" s="18">
        <v>0</v>
      </c>
      <c r="AS16" s="18">
        <v>0</v>
      </c>
      <c r="AT16" s="18">
        <v>0</v>
      </c>
      <c r="AU16" s="18">
        <v>0</v>
      </c>
      <c r="AV16" s="18">
        <v>0</v>
      </c>
      <c r="AW16" s="18">
        <v>0</v>
      </c>
      <c r="AX16" s="18">
        <v>5</v>
      </c>
      <c r="AY16" s="18">
        <v>0</v>
      </c>
      <c r="AZ16" s="18">
        <v>0</v>
      </c>
      <c r="BA16" s="18">
        <v>0</v>
      </c>
      <c r="BB16" s="18">
        <v>0</v>
      </c>
      <c r="BC16" s="18">
        <v>0</v>
      </c>
    </row>
    <row r="17" spans="1:55" ht="60" x14ac:dyDescent="0.25">
      <c r="A17" s="153"/>
      <c r="B17" s="146"/>
      <c r="C17" s="82">
        <v>14</v>
      </c>
      <c r="D17" s="83" t="s">
        <v>307</v>
      </c>
      <c r="E17" s="84" t="s">
        <v>151</v>
      </c>
      <c r="F17" s="97" t="s">
        <v>62</v>
      </c>
      <c r="G17" s="97" t="s">
        <v>74</v>
      </c>
      <c r="H17" s="97" t="s">
        <v>70</v>
      </c>
      <c r="I17" s="86">
        <v>28.07</v>
      </c>
      <c r="J17" s="124">
        <v>10</v>
      </c>
      <c r="K17" s="41">
        <f t="shared" si="0"/>
        <v>3</v>
      </c>
      <c r="L17" s="42" t="str">
        <f t="shared" si="1"/>
        <v>OK</v>
      </c>
      <c r="M17" s="18">
        <v>0</v>
      </c>
      <c r="N17" s="18">
        <v>0</v>
      </c>
      <c r="O17" s="18">
        <v>0</v>
      </c>
      <c r="P17" s="18">
        <v>0</v>
      </c>
      <c r="Q17" s="18">
        <v>0</v>
      </c>
      <c r="R17" s="18">
        <v>0</v>
      </c>
      <c r="S17" s="18">
        <v>0</v>
      </c>
      <c r="T17" s="18">
        <v>0</v>
      </c>
      <c r="U17" s="18">
        <v>0</v>
      </c>
      <c r="V17" s="18">
        <v>0</v>
      </c>
      <c r="W17" s="18">
        <v>0</v>
      </c>
      <c r="X17" s="18">
        <v>0</v>
      </c>
      <c r="Y17" s="18">
        <v>0</v>
      </c>
      <c r="Z17" s="18">
        <v>0</v>
      </c>
      <c r="AA17" s="18">
        <v>0</v>
      </c>
      <c r="AB17" s="18">
        <v>0</v>
      </c>
      <c r="AC17" s="18">
        <v>4</v>
      </c>
      <c r="AD17" s="18">
        <v>0</v>
      </c>
      <c r="AE17" s="18">
        <v>0</v>
      </c>
      <c r="AF17" s="18">
        <v>0</v>
      </c>
      <c r="AG17" s="18">
        <v>0</v>
      </c>
      <c r="AH17" s="18">
        <v>0</v>
      </c>
      <c r="AI17" s="18">
        <v>0</v>
      </c>
      <c r="AJ17" s="18">
        <v>0</v>
      </c>
      <c r="AK17" s="18">
        <v>0</v>
      </c>
      <c r="AL17" s="18">
        <v>3</v>
      </c>
      <c r="AM17" s="18">
        <v>0</v>
      </c>
      <c r="AN17" s="18">
        <v>0</v>
      </c>
      <c r="AO17" s="18">
        <v>0</v>
      </c>
      <c r="AP17" s="18">
        <v>0</v>
      </c>
      <c r="AQ17" s="18">
        <v>0</v>
      </c>
      <c r="AR17" s="18">
        <v>0</v>
      </c>
      <c r="AS17" s="18">
        <v>0</v>
      </c>
      <c r="AT17" s="18">
        <v>0</v>
      </c>
      <c r="AU17" s="18">
        <v>0</v>
      </c>
      <c r="AV17" s="18">
        <v>0</v>
      </c>
      <c r="AW17" s="18">
        <v>0</v>
      </c>
      <c r="AX17" s="18">
        <v>0</v>
      </c>
      <c r="AY17" s="18">
        <v>0</v>
      </c>
      <c r="AZ17" s="18">
        <v>0</v>
      </c>
      <c r="BA17" s="18">
        <v>0</v>
      </c>
      <c r="BB17" s="18">
        <v>0</v>
      </c>
      <c r="BC17" s="18">
        <v>0</v>
      </c>
    </row>
    <row r="18" spans="1:55" ht="195" x14ac:dyDescent="0.25">
      <c r="A18" s="153"/>
      <c r="B18" s="146"/>
      <c r="C18" s="82">
        <v>15</v>
      </c>
      <c r="D18" s="83" t="s">
        <v>308</v>
      </c>
      <c r="E18" s="84" t="s">
        <v>152</v>
      </c>
      <c r="F18" s="85" t="s">
        <v>60</v>
      </c>
      <c r="G18" s="85" t="s">
        <v>75</v>
      </c>
      <c r="H18" s="85" t="s">
        <v>50</v>
      </c>
      <c r="I18" s="86">
        <v>10.5</v>
      </c>
      <c r="J18" s="124">
        <v>5</v>
      </c>
      <c r="K18" s="41">
        <f t="shared" si="0"/>
        <v>5</v>
      </c>
      <c r="L18" s="42" t="str">
        <f t="shared" si="1"/>
        <v>OK</v>
      </c>
      <c r="M18" s="18">
        <v>0</v>
      </c>
      <c r="N18" s="18">
        <v>0</v>
      </c>
      <c r="O18" s="18">
        <v>0</v>
      </c>
      <c r="P18" s="18">
        <v>0</v>
      </c>
      <c r="Q18" s="18">
        <v>0</v>
      </c>
      <c r="R18" s="18">
        <v>0</v>
      </c>
      <c r="S18" s="18">
        <v>0</v>
      </c>
      <c r="T18" s="18">
        <v>0</v>
      </c>
      <c r="U18" s="18">
        <v>0</v>
      </c>
      <c r="V18" s="18">
        <v>0</v>
      </c>
      <c r="W18" s="18">
        <v>0</v>
      </c>
      <c r="X18" s="18">
        <v>0</v>
      </c>
      <c r="Y18" s="18">
        <v>0</v>
      </c>
      <c r="Z18" s="18">
        <v>0</v>
      </c>
      <c r="AA18" s="18">
        <v>0</v>
      </c>
      <c r="AB18" s="18">
        <v>0</v>
      </c>
      <c r="AC18" s="18">
        <v>0</v>
      </c>
      <c r="AD18" s="18">
        <v>0</v>
      </c>
      <c r="AE18" s="18">
        <v>0</v>
      </c>
      <c r="AF18" s="18">
        <v>0</v>
      </c>
      <c r="AG18" s="18">
        <v>0</v>
      </c>
      <c r="AH18" s="18">
        <v>0</v>
      </c>
      <c r="AI18" s="18">
        <v>0</v>
      </c>
      <c r="AJ18" s="18">
        <v>0</v>
      </c>
      <c r="AK18" s="18">
        <v>0</v>
      </c>
      <c r="AL18" s="18">
        <v>0</v>
      </c>
      <c r="AM18" s="18">
        <v>0</v>
      </c>
      <c r="AN18" s="18">
        <v>0</v>
      </c>
      <c r="AO18" s="18">
        <v>0</v>
      </c>
      <c r="AP18" s="18">
        <v>0</v>
      </c>
      <c r="AQ18" s="18">
        <v>0</v>
      </c>
      <c r="AR18" s="18">
        <v>0</v>
      </c>
      <c r="AS18" s="18">
        <v>0</v>
      </c>
      <c r="AT18" s="18">
        <v>0</v>
      </c>
      <c r="AU18" s="18">
        <v>0</v>
      </c>
      <c r="AV18" s="18">
        <v>0</v>
      </c>
      <c r="AW18" s="18">
        <v>0</v>
      </c>
      <c r="AX18" s="18">
        <v>0</v>
      </c>
      <c r="AY18" s="18">
        <v>0</v>
      </c>
      <c r="AZ18" s="18">
        <v>0</v>
      </c>
      <c r="BA18" s="18">
        <v>0</v>
      </c>
      <c r="BB18" s="18">
        <v>0</v>
      </c>
      <c r="BC18" s="18">
        <v>0</v>
      </c>
    </row>
    <row r="19" spans="1:55" ht="135" x14ac:dyDescent="0.25">
      <c r="A19" s="153"/>
      <c r="B19" s="147"/>
      <c r="C19" s="87">
        <v>16</v>
      </c>
      <c r="D19" s="83" t="s">
        <v>309</v>
      </c>
      <c r="E19" s="84" t="s">
        <v>153</v>
      </c>
      <c r="F19" s="97" t="s">
        <v>60</v>
      </c>
      <c r="G19" s="97" t="s">
        <v>76</v>
      </c>
      <c r="H19" s="97" t="s">
        <v>50</v>
      </c>
      <c r="I19" s="86">
        <v>47.3</v>
      </c>
      <c r="J19" s="124">
        <v>20</v>
      </c>
      <c r="K19" s="41">
        <f t="shared" si="0"/>
        <v>15</v>
      </c>
      <c r="L19" s="42" t="str">
        <f t="shared" si="1"/>
        <v>OK</v>
      </c>
      <c r="M19" s="18">
        <v>0</v>
      </c>
      <c r="N19" s="18">
        <v>0</v>
      </c>
      <c r="O19" s="18">
        <v>0</v>
      </c>
      <c r="P19" s="18">
        <v>0</v>
      </c>
      <c r="Q19" s="18">
        <v>0</v>
      </c>
      <c r="R19" s="18">
        <v>0</v>
      </c>
      <c r="S19" s="18">
        <v>0</v>
      </c>
      <c r="T19" s="18">
        <v>0</v>
      </c>
      <c r="U19" s="18">
        <v>0</v>
      </c>
      <c r="V19" s="18">
        <v>0</v>
      </c>
      <c r="W19" s="18">
        <v>0</v>
      </c>
      <c r="X19" s="18">
        <v>0</v>
      </c>
      <c r="Y19" s="18">
        <v>0</v>
      </c>
      <c r="Z19" s="18">
        <v>0</v>
      </c>
      <c r="AA19" s="18">
        <v>0</v>
      </c>
      <c r="AB19" s="18">
        <v>0</v>
      </c>
      <c r="AC19" s="18">
        <v>0</v>
      </c>
      <c r="AD19" s="18">
        <v>0</v>
      </c>
      <c r="AE19" s="18">
        <v>0</v>
      </c>
      <c r="AF19" s="18">
        <v>0</v>
      </c>
      <c r="AG19" s="18">
        <v>0</v>
      </c>
      <c r="AH19" s="18">
        <v>0</v>
      </c>
      <c r="AI19" s="18">
        <v>0</v>
      </c>
      <c r="AJ19" s="18">
        <v>0</v>
      </c>
      <c r="AK19" s="18">
        <v>0</v>
      </c>
      <c r="AL19" s="18">
        <v>5</v>
      </c>
      <c r="AM19" s="18">
        <v>0</v>
      </c>
      <c r="AN19" s="18">
        <v>0</v>
      </c>
      <c r="AO19" s="18">
        <v>0</v>
      </c>
      <c r="AP19" s="18">
        <v>0</v>
      </c>
      <c r="AQ19" s="18">
        <v>0</v>
      </c>
      <c r="AR19" s="18">
        <v>0</v>
      </c>
      <c r="AS19" s="18">
        <v>0</v>
      </c>
      <c r="AT19" s="18">
        <v>0</v>
      </c>
      <c r="AU19" s="18">
        <v>0</v>
      </c>
      <c r="AV19" s="18">
        <v>0</v>
      </c>
      <c r="AW19" s="18">
        <v>0</v>
      </c>
      <c r="AX19" s="18">
        <v>0</v>
      </c>
      <c r="AY19" s="18">
        <v>0</v>
      </c>
      <c r="AZ19" s="18">
        <v>0</v>
      </c>
      <c r="BA19" s="18">
        <v>0</v>
      </c>
      <c r="BB19" s="18">
        <v>0</v>
      </c>
      <c r="BC19" s="18">
        <v>0</v>
      </c>
    </row>
    <row r="20" spans="1:55" ht="195" x14ac:dyDescent="0.25">
      <c r="A20" s="157" t="s">
        <v>272</v>
      </c>
      <c r="B20" s="148">
        <v>9</v>
      </c>
      <c r="C20" s="92">
        <v>17</v>
      </c>
      <c r="D20" s="89" t="s">
        <v>420</v>
      </c>
      <c r="E20" s="90" t="s">
        <v>154</v>
      </c>
      <c r="F20" s="20" t="s">
        <v>40</v>
      </c>
      <c r="G20" s="20" t="s">
        <v>77</v>
      </c>
      <c r="H20" s="20" t="s">
        <v>51</v>
      </c>
      <c r="I20" s="91">
        <v>2.66</v>
      </c>
      <c r="J20" s="124">
        <v>2500</v>
      </c>
      <c r="K20" s="41">
        <f t="shared" si="0"/>
        <v>1800</v>
      </c>
      <c r="L20" s="42" t="str">
        <f t="shared" si="1"/>
        <v>OK</v>
      </c>
      <c r="M20" s="18">
        <v>0</v>
      </c>
      <c r="N20" s="18">
        <v>0</v>
      </c>
      <c r="O20" s="18">
        <v>0</v>
      </c>
      <c r="P20" s="18">
        <v>0</v>
      </c>
      <c r="Q20" s="18">
        <v>0</v>
      </c>
      <c r="R20" s="18">
        <v>0</v>
      </c>
      <c r="S20" s="18">
        <v>0</v>
      </c>
      <c r="T20" s="18">
        <v>0</v>
      </c>
      <c r="U20" s="18">
        <v>0</v>
      </c>
      <c r="V20" s="18">
        <v>0</v>
      </c>
      <c r="W20" s="18">
        <v>0</v>
      </c>
      <c r="X20" s="18">
        <v>0</v>
      </c>
      <c r="Y20" s="18">
        <v>250</v>
      </c>
      <c r="Z20" s="18">
        <v>0</v>
      </c>
      <c r="AA20" s="18">
        <v>0</v>
      </c>
      <c r="AB20" s="18">
        <v>0</v>
      </c>
      <c r="AC20" s="18">
        <v>0</v>
      </c>
      <c r="AD20" s="18">
        <v>0</v>
      </c>
      <c r="AE20" s="18">
        <v>0</v>
      </c>
      <c r="AF20" s="18">
        <v>0</v>
      </c>
      <c r="AG20" s="18">
        <v>0</v>
      </c>
      <c r="AH20" s="18">
        <v>300</v>
      </c>
      <c r="AI20" s="18">
        <v>0</v>
      </c>
      <c r="AJ20" s="18">
        <v>0</v>
      </c>
      <c r="AK20" s="18">
        <v>0</v>
      </c>
      <c r="AL20" s="18">
        <v>0</v>
      </c>
      <c r="AM20" s="18">
        <v>0</v>
      </c>
      <c r="AN20" s="18">
        <v>0</v>
      </c>
      <c r="AO20" s="18">
        <v>0</v>
      </c>
      <c r="AP20" s="18">
        <v>0</v>
      </c>
      <c r="AQ20" s="18">
        <v>0</v>
      </c>
      <c r="AR20" s="18">
        <v>0</v>
      </c>
      <c r="AS20" s="18">
        <v>0</v>
      </c>
      <c r="AT20" s="18">
        <v>0</v>
      </c>
      <c r="AU20" s="18">
        <v>0</v>
      </c>
      <c r="AV20" s="18">
        <v>0</v>
      </c>
      <c r="AW20" s="18">
        <v>0</v>
      </c>
      <c r="AX20" s="18">
        <v>0</v>
      </c>
      <c r="AY20" s="18">
        <v>150</v>
      </c>
      <c r="AZ20" s="18">
        <v>0</v>
      </c>
      <c r="BA20" s="18">
        <v>0</v>
      </c>
      <c r="BB20" s="18">
        <v>0</v>
      </c>
      <c r="BC20" s="18">
        <v>0</v>
      </c>
    </row>
    <row r="21" spans="1:55" ht="195" x14ac:dyDescent="0.25">
      <c r="A21" s="157"/>
      <c r="B21" s="150"/>
      <c r="C21" s="88">
        <v>18</v>
      </c>
      <c r="D21" s="89" t="s">
        <v>421</v>
      </c>
      <c r="E21" s="90" t="s">
        <v>155</v>
      </c>
      <c r="F21" s="20" t="s">
        <v>40</v>
      </c>
      <c r="G21" s="20" t="s">
        <v>78</v>
      </c>
      <c r="H21" s="20" t="s">
        <v>51</v>
      </c>
      <c r="I21" s="91">
        <v>0.9</v>
      </c>
      <c r="J21" s="124"/>
      <c r="K21" s="41">
        <f t="shared" si="0"/>
        <v>0</v>
      </c>
      <c r="L21" s="42" t="str">
        <f t="shared" si="1"/>
        <v>OK</v>
      </c>
      <c r="M21" s="18">
        <v>0</v>
      </c>
      <c r="N21" s="18">
        <v>0</v>
      </c>
      <c r="O21" s="18">
        <v>0</v>
      </c>
      <c r="P21" s="18">
        <v>0</v>
      </c>
      <c r="Q21" s="18">
        <v>0</v>
      </c>
      <c r="R21" s="18">
        <v>0</v>
      </c>
      <c r="S21" s="18">
        <v>0</v>
      </c>
      <c r="T21" s="18">
        <v>0</v>
      </c>
      <c r="U21" s="18">
        <v>0</v>
      </c>
      <c r="V21" s="18">
        <v>0</v>
      </c>
      <c r="W21" s="18">
        <v>0</v>
      </c>
      <c r="X21" s="18">
        <v>0</v>
      </c>
      <c r="Y21" s="18">
        <v>0</v>
      </c>
      <c r="Z21" s="18">
        <v>0</v>
      </c>
      <c r="AA21" s="18">
        <v>0</v>
      </c>
      <c r="AB21" s="18">
        <v>0</v>
      </c>
      <c r="AC21" s="18">
        <v>0</v>
      </c>
      <c r="AD21" s="18">
        <v>0</v>
      </c>
      <c r="AE21" s="18">
        <v>0</v>
      </c>
      <c r="AF21" s="18">
        <v>0</v>
      </c>
      <c r="AG21" s="18">
        <v>0</v>
      </c>
      <c r="AH21" s="18">
        <v>0</v>
      </c>
      <c r="AI21" s="18">
        <v>0</v>
      </c>
      <c r="AJ21" s="18">
        <v>0</v>
      </c>
      <c r="AK21" s="18">
        <v>0</v>
      </c>
      <c r="AL21" s="18">
        <v>0</v>
      </c>
      <c r="AM21" s="18">
        <v>0</v>
      </c>
      <c r="AN21" s="18">
        <v>0</v>
      </c>
      <c r="AO21" s="18">
        <v>0</v>
      </c>
      <c r="AP21" s="18">
        <v>0</v>
      </c>
      <c r="AQ21" s="18">
        <v>0</v>
      </c>
      <c r="AR21" s="18">
        <v>0</v>
      </c>
      <c r="AS21" s="18">
        <v>0</v>
      </c>
      <c r="AT21" s="18">
        <v>0</v>
      </c>
      <c r="AU21" s="18">
        <v>0</v>
      </c>
      <c r="AV21" s="18">
        <v>0</v>
      </c>
      <c r="AW21" s="18">
        <v>0</v>
      </c>
      <c r="AX21" s="18">
        <v>0</v>
      </c>
      <c r="AY21" s="18">
        <v>0</v>
      </c>
      <c r="AZ21" s="18">
        <v>0</v>
      </c>
      <c r="BA21" s="18">
        <v>0</v>
      </c>
      <c r="BB21" s="18">
        <v>0</v>
      </c>
      <c r="BC21" s="18">
        <v>0</v>
      </c>
    </row>
    <row r="22" spans="1:55" ht="105" x14ac:dyDescent="0.25">
      <c r="A22" s="153" t="s">
        <v>274</v>
      </c>
      <c r="B22" s="145">
        <v>10</v>
      </c>
      <c r="C22" s="87">
        <v>19</v>
      </c>
      <c r="D22" s="83" t="s">
        <v>310</v>
      </c>
      <c r="E22" s="84" t="s">
        <v>156</v>
      </c>
      <c r="F22" s="85" t="s">
        <v>62</v>
      </c>
      <c r="G22" s="85" t="s">
        <v>69</v>
      </c>
      <c r="H22" s="85" t="s">
        <v>50</v>
      </c>
      <c r="I22" s="86">
        <v>10.09</v>
      </c>
      <c r="J22" s="124"/>
      <c r="K22" s="41">
        <f t="shared" si="0"/>
        <v>0</v>
      </c>
      <c r="L22" s="42" t="str">
        <f t="shared" si="1"/>
        <v>OK</v>
      </c>
      <c r="M22" s="18">
        <v>0</v>
      </c>
      <c r="N22" s="18">
        <v>0</v>
      </c>
      <c r="O22" s="18">
        <v>0</v>
      </c>
      <c r="P22" s="18">
        <v>0</v>
      </c>
      <c r="Q22" s="18">
        <v>0</v>
      </c>
      <c r="R22" s="18">
        <v>0</v>
      </c>
      <c r="S22" s="18">
        <v>0</v>
      </c>
      <c r="T22" s="18">
        <v>0</v>
      </c>
      <c r="U22" s="18">
        <v>0</v>
      </c>
      <c r="V22" s="18">
        <v>0</v>
      </c>
      <c r="W22" s="18">
        <v>0</v>
      </c>
      <c r="X22" s="18">
        <v>0</v>
      </c>
      <c r="Y22" s="18">
        <v>0</v>
      </c>
      <c r="Z22" s="18">
        <v>0</v>
      </c>
      <c r="AA22" s="18">
        <v>0</v>
      </c>
      <c r="AB22" s="18">
        <v>0</v>
      </c>
      <c r="AC22" s="18">
        <v>0</v>
      </c>
      <c r="AD22" s="18">
        <v>0</v>
      </c>
      <c r="AE22" s="18">
        <v>0</v>
      </c>
      <c r="AF22" s="18">
        <v>0</v>
      </c>
      <c r="AG22" s="18">
        <v>0</v>
      </c>
      <c r="AH22" s="18">
        <v>0</v>
      </c>
      <c r="AI22" s="18">
        <v>0</v>
      </c>
      <c r="AJ22" s="18">
        <v>0</v>
      </c>
      <c r="AK22" s="18">
        <v>0</v>
      </c>
      <c r="AL22" s="18">
        <v>0</v>
      </c>
      <c r="AM22" s="18">
        <v>0</v>
      </c>
      <c r="AN22" s="18">
        <v>0</v>
      </c>
      <c r="AO22" s="18">
        <v>0</v>
      </c>
      <c r="AP22" s="18">
        <v>0</v>
      </c>
      <c r="AQ22" s="18">
        <v>0</v>
      </c>
      <c r="AR22" s="18">
        <v>0</v>
      </c>
      <c r="AS22" s="18">
        <v>0</v>
      </c>
      <c r="AT22" s="18">
        <v>0</v>
      </c>
      <c r="AU22" s="18">
        <v>0</v>
      </c>
      <c r="AV22" s="18">
        <v>0</v>
      </c>
      <c r="AW22" s="18">
        <v>0</v>
      </c>
      <c r="AX22" s="18">
        <v>0</v>
      </c>
      <c r="AY22" s="18">
        <v>0</v>
      </c>
      <c r="AZ22" s="18">
        <v>0</v>
      </c>
      <c r="BA22" s="18">
        <v>0</v>
      </c>
      <c r="BB22" s="18">
        <v>0</v>
      </c>
      <c r="BC22" s="18">
        <v>0</v>
      </c>
    </row>
    <row r="23" spans="1:55" ht="195" x14ac:dyDescent="0.25">
      <c r="A23" s="153"/>
      <c r="B23" s="147"/>
      <c r="C23" s="87">
        <v>20</v>
      </c>
      <c r="D23" s="83" t="s">
        <v>311</v>
      </c>
      <c r="E23" s="84" t="s">
        <v>157</v>
      </c>
      <c r="F23" s="85" t="s">
        <v>60</v>
      </c>
      <c r="G23" s="85" t="s">
        <v>79</v>
      </c>
      <c r="H23" s="85" t="s">
        <v>50</v>
      </c>
      <c r="I23" s="86">
        <v>3.5</v>
      </c>
      <c r="J23" s="124">
        <v>1536</v>
      </c>
      <c r="K23" s="41">
        <f t="shared" si="0"/>
        <v>516</v>
      </c>
      <c r="L23" s="42" t="str">
        <f t="shared" si="1"/>
        <v>OK</v>
      </c>
      <c r="M23" s="18">
        <v>0</v>
      </c>
      <c r="N23" s="18">
        <v>0</v>
      </c>
      <c r="O23" s="18">
        <v>300</v>
      </c>
      <c r="P23" s="18">
        <v>0</v>
      </c>
      <c r="Q23" s="18">
        <v>0</v>
      </c>
      <c r="R23" s="18">
        <v>0</v>
      </c>
      <c r="S23" s="18">
        <v>0</v>
      </c>
      <c r="T23" s="18">
        <v>0</v>
      </c>
      <c r="U23" s="18">
        <v>0</v>
      </c>
      <c r="V23" s="18">
        <v>0</v>
      </c>
      <c r="W23" s="18">
        <v>0</v>
      </c>
      <c r="X23" s="18">
        <v>0</v>
      </c>
      <c r="Y23" s="18">
        <v>0</v>
      </c>
      <c r="Z23" s="18">
        <v>0</v>
      </c>
      <c r="AA23" s="18">
        <v>0</v>
      </c>
      <c r="AB23" s="18">
        <v>0</v>
      </c>
      <c r="AC23" s="18">
        <v>0</v>
      </c>
      <c r="AD23" s="18">
        <v>0</v>
      </c>
      <c r="AE23" s="18">
        <v>0</v>
      </c>
      <c r="AF23" s="18">
        <v>0</v>
      </c>
      <c r="AG23" s="18">
        <v>0</v>
      </c>
      <c r="AH23" s="18">
        <v>0</v>
      </c>
      <c r="AI23" s="18"/>
      <c r="AJ23" s="18">
        <v>300</v>
      </c>
      <c r="AK23" s="18">
        <v>0</v>
      </c>
      <c r="AL23" s="18">
        <v>0</v>
      </c>
      <c r="AM23" s="18">
        <v>0</v>
      </c>
      <c r="AN23" s="18">
        <v>0</v>
      </c>
      <c r="AO23" s="18">
        <v>0</v>
      </c>
      <c r="AP23" s="18">
        <v>0</v>
      </c>
      <c r="AQ23" s="18">
        <v>300</v>
      </c>
      <c r="AR23" s="18">
        <v>0</v>
      </c>
      <c r="AS23" s="18">
        <v>0</v>
      </c>
      <c r="AT23" s="18">
        <v>0</v>
      </c>
      <c r="AU23" s="18">
        <v>0</v>
      </c>
      <c r="AV23" s="18">
        <v>0</v>
      </c>
      <c r="AW23" s="18">
        <v>0</v>
      </c>
      <c r="AX23" s="18">
        <v>0</v>
      </c>
      <c r="AY23" s="18">
        <v>0</v>
      </c>
      <c r="AZ23" s="18">
        <v>120</v>
      </c>
      <c r="BA23" s="18">
        <v>0</v>
      </c>
      <c r="BB23" s="18">
        <v>0</v>
      </c>
      <c r="BC23" s="18">
        <v>0</v>
      </c>
    </row>
    <row r="24" spans="1:55" ht="90" x14ac:dyDescent="0.25">
      <c r="A24" s="152" t="s">
        <v>276</v>
      </c>
      <c r="B24" s="148">
        <v>11</v>
      </c>
      <c r="C24" s="92">
        <v>21</v>
      </c>
      <c r="D24" s="89" t="s">
        <v>312</v>
      </c>
      <c r="E24" s="90" t="s">
        <v>158</v>
      </c>
      <c r="F24" s="94" t="s">
        <v>63</v>
      </c>
      <c r="G24" s="94" t="s">
        <v>80</v>
      </c>
      <c r="H24" s="94" t="s">
        <v>50</v>
      </c>
      <c r="I24" s="91">
        <v>8.1300000000000008</v>
      </c>
      <c r="J24" s="124"/>
      <c r="K24" s="41">
        <f t="shared" si="0"/>
        <v>0</v>
      </c>
      <c r="L24" s="42" t="str">
        <f t="shared" si="1"/>
        <v>OK</v>
      </c>
      <c r="M24" s="18">
        <v>0</v>
      </c>
      <c r="N24" s="18">
        <v>0</v>
      </c>
      <c r="O24" s="18">
        <v>0</v>
      </c>
      <c r="P24" s="18">
        <v>0</v>
      </c>
      <c r="Q24" s="18">
        <v>0</v>
      </c>
      <c r="R24" s="18">
        <v>0</v>
      </c>
      <c r="S24" s="18">
        <v>0</v>
      </c>
      <c r="T24" s="18">
        <v>0</v>
      </c>
      <c r="U24" s="18">
        <v>0</v>
      </c>
      <c r="V24" s="18">
        <v>0</v>
      </c>
      <c r="W24" s="18">
        <v>0</v>
      </c>
      <c r="X24" s="18">
        <v>0</v>
      </c>
      <c r="Y24" s="18">
        <v>0</v>
      </c>
      <c r="Z24" s="18">
        <v>0</v>
      </c>
      <c r="AA24" s="18">
        <v>0</v>
      </c>
      <c r="AB24" s="18">
        <v>0</v>
      </c>
      <c r="AC24" s="18">
        <v>0</v>
      </c>
      <c r="AD24" s="18">
        <v>0</v>
      </c>
      <c r="AE24" s="18">
        <v>0</v>
      </c>
      <c r="AF24" s="18">
        <v>0</v>
      </c>
      <c r="AG24" s="18">
        <v>0</v>
      </c>
      <c r="AH24" s="18">
        <v>0</v>
      </c>
      <c r="AI24" s="18">
        <v>0</v>
      </c>
      <c r="AJ24" s="18">
        <v>0</v>
      </c>
      <c r="AK24" s="18">
        <v>0</v>
      </c>
      <c r="AL24" s="18">
        <v>0</v>
      </c>
      <c r="AM24" s="18">
        <v>0</v>
      </c>
      <c r="AN24" s="18">
        <v>0</v>
      </c>
      <c r="AO24" s="18">
        <v>0</v>
      </c>
      <c r="AP24" s="18">
        <v>0</v>
      </c>
      <c r="AQ24" s="18">
        <v>0</v>
      </c>
      <c r="AR24" s="18">
        <v>0</v>
      </c>
      <c r="AS24" s="18">
        <v>0</v>
      </c>
      <c r="AT24" s="18">
        <v>0</v>
      </c>
      <c r="AU24" s="18">
        <v>0</v>
      </c>
      <c r="AV24" s="18">
        <v>0</v>
      </c>
      <c r="AW24" s="18">
        <v>0</v>
      </c>
      <c r="AX24" s="18">
        <v>0</v>
      </c>
      <c r="AY24" s="18">
        <v>0</v>
      </c>
      <c r="AZ24" s="18">
        <v>0</v>
      </c>
      <c r="BA24" s="18">
        <v>0</v>
      </c>
      <c r="BB24" s="18">
        <v>0</v>
      </c>
      <c r="BC24" s="18">
        <v>0</v>
      </c>
    </row>
    <row r="25" spans="1:55" ht="270" x14ac:dyDescent="0.25">
      <c r="A25" s="152"/>
      <c r="B25" s="149"/>
      <c r="C25" s="88">
        <v>22</v>
      </c>
      <c r="D25" s="89" t="s">
        <v>313</v>
      </c>
      <c r="E25" s="90" t="s">
        <v>159</v>
      </c>
      <c r="F25" s="20" t="s">
        <v>30</v>
      </c>
      <c r="G25" s="20" t="s">
        <v>81</v>
      </c>
      <c r="H25" s="20" t="s">
        <v>50</v>
      </c>
      <c r="I25" s="91">
        <v>1.0900000000000001</v>
      </c>
      <c r="J25" s="124">
        <v>700</v>
      </c>
      <c r="K25" s="41">
        <f t="shared" si="0"/>
        <v>364</v>
      </c>
      <c r="L25" s="42" t="str">
        <f t="shared" si="1"/>
        <v>OK</v>
      </c>
      <c r="M25" s="18">
        <v>0</v>
      </c>
      <c r="N25" s="18">
        <v>0</v>
      </c>
      <c r="O25" s="18">
        <v>0</v>
      </c>
      <c r="P25" s="18">
        <v>0</v>
      </c>
      <c r="Q25" s="18">
        <v>0</v>
      </c>
      <c r="R25" s="18">
        <v>0</v>
      </c>
      <c r="S25" s="18">
        <v>0</v>
      </c>
      <c r="T25" s="18">
        <v>0</v>
      </c>
      <c r="U25" s="18">
        <v>0</v>
      </c>
      <c r="V25" s="18">
        <v>0</v>
      </c>
      <c r="W25" s="18">
        <v>0</v>
      </c>
      <c r="X25" s="18">
        <v>0</v>
      </c>
      <c r="Y25" s="18">
        <v>0</v>
      </c>
      <c r="Z25" s="18">
        <v>0</v>
      </c>
      <c r="AA25" s="18">
        <v>0</v>
      </c>
      <c r="AB25" s="18">
        <v>0</v>
      </c>
      <c r="AC25" s="18">
        <v>0</v>
      </c>
      <c r="AD25" s="18">
        <v>0</v>
      </c>
      <c r="AE25" s="18">
        <v>0</v>
      </c>
      <c r="AF25" s="18">
        <v>0</v>
      </c>
      <c r="AG25" s="18">
        <v>0</v>
      </c>
      <c r="AH25" s="18">
        <v>0</v>
      </c>
      <c r="AI25" s="18">
        <v>0</v>
      </c>
      <c r="AJ25" s="18">
        <v>0</v>
      </c>
      <c r="AK25" s="18">
        <v>0</v>
      </c>
      <c r="AL25" s="18">
        <v>120</v>
      </c>
      <c r="AM25" s="18">
        <v>0</v>
      </c>
      <c r="AN25" s="18">
        <v>0</v>
      </c>
      <c r="AO25" s="18">
        <v>0</v>
      </c>
      <c r="AP25" s="18">
        <v>120</v>
      </c>
      <c r="AQ25" s="18">
        <v>0</v>
      </c>
      <c r="AR25" s="18">
        <v>0</v>
      </c>
      <c r="AS25" s="18">
        <v>0</v>
      </c>
      <c r="AT25" s="18">
        <v>0</v>
      </c>
      <c r="AU25" s="18">
        <v>0</v>
      </c>
      <c r="AV25" s="18">
        <v>0</v>
      </c>
      <c r="AW25" s="18">
        <v>0</v>
      </c>
      <c r="AX25" s="18">
        <v>96</v>
      </c>
      <c r="AY25" s="18">
        <v>0</v>
      </c>
      <c r="AZ25" s="18">
        <v>0</v>
      </c>
      <c r="BA25" s="18">
        <v>0</v>
      </c>
      <c r="BB25" s="18">
        <v>0</v>
      </c>
      <c r="BC25" s="18">
        <v>0</v>
      </c>
    </row>
    <row r="26" spans="1:55" ht="75" x14ac:dyDescent="0.25">
      <c r="A26" s="69" t="s">
        <v>277</v>
      </c>
      <c r="B26" s="87">
        <v>12</v>
      </c>
      <c r="C26" s="87">
        <v>23</v>
      </c>
      <c r="D26" s="98" t="s">
        <v>314</v>
      </c>
      <c r="E26" s="84" t="s">
        <v>160</v>
      </c>
      <c r="F26" s="85" t="s">
        <v>30</v>
      </c>
      <c r="G26" s="85" t="s">
        <v>82</v>
      </c>
      <c r="H26" s="85" t="s">
        <v>50</v>
      </c>
      <c r="I26" s="86">
        <v>6.61</v>
      </c>
      <c r="J26" s="124"/>
      <c r="K26" s="41">
        <f t="shared" si="0"/>
        <v>0</v>
      </c>
      <c r="L26" s="42" t="str">
        <f t="shared" si="1"/>
        <v>OK</v>
      </c>
      <c r="M26" s="18">
        <v>0</v>
      </c>
      <c r="N26" s="18">
        <v>0</v>
      </c>
      <c r="O26" s="18">
        <v>0</v>
      </c>
      <c r="P26" s="18">
        <v>0</v>
      </c>
      <c r="Q26" s="18">
        <v>0</v>
      </c>
      <c r="R26" s="18">
        <v>0</v>
      </c>
      <c r="S26" s="18">
        <v>0</v>
      </c>
      <c r="T26" s="18">
        <v>0</v>
      </c>
      <c r="U26" s="18">
        <v>0</v>
      </c>
      <c r="V26" s="18">
        <v>0</v>
      </c>
      <c r="W26" s="18">
        <v>0</v>
      </c>
      <c r="X26" s="18">
        <v>0</v>
      </c>
      <c r="Y26" s="18">
        <v>0</v>
      </c>
      <c r="Z26" s="18">
        <v>0</v>
      </c>
      <c r="AA26" s="18">
        <v>0</v>
      </c>
      <c r="AB26" s="18">
        <v>0</v>
      </c>
      <c r="AC26" s="18">
        <v>0</v>
      </c>
      <c r="AD26" s="18">
        <v>0</v>
      </c>
      <c r="AE26" s="18">
        <v>0</v>
      </c>
      <c r="AF26" s="18">
        <v>0</v>
      </c>
      <c r="AG26" s="18">
        <v>0</v>
      </c>
      <c r="AH26" s="18">
        <v>0</v>
      </c>
      <c r="AI26" s="18">
        <v>0</v>
      </c>
      <c r="AJ26" s="18">
        <v>0</v>
      </c>
      <c r="AK26" s="18">
        <v>0</v>
      </c>
      <c r="AL26" s="18">
        <v>0</v>
      </c>
      <c r="AM26" s="18">
        <v>0</v>
      </c>
      <c r="AN26" s="18">
        <v>0</v>
      </c>
      <c r="AO26" s="18">
        <v>0</v>
      </c>
      <c r="AP26" s="18">
        <v>0</v>
      </c>
      <c r="AQ26" s="18">
        <v>0</v>
      </c>
      <c r="AR26" s="18">
        <v>0</v>
      </c>
      <c r="AS26" s="18">
        <v>0</v>
      </c>
      <c r="AT26" s="18">
        <v>0</v>
      </c>
      <c r="AU26" s="18">
        <v>0</v>
      </c>
      <c r="AV26" s="18">
        <v>0</v>
      </c>
      <c r="AW26" s="18">
        <v>0</v>
      </c>
      <c r="AX26" s="18">
        <v>0</v>
      </c>
      <c r="AY26" s="18">
        <v>0</v>
      </c>
      <c r="AZ26" s="18">
        <v>0</v>
      </c>
      <c r="BA26" s="18">
        <v>0</v>
      </c>
      <c r="BB26" s="18">
        <v>0</v>
      </c>
      <c r="BC26" s="18">
        <v>0</v>
      </c>
    </row>
    <row r="27" spans="1:55" ht="210" x14ac:dyDescent="0.25">
      <c r="A27" s="152" t="s">
        <v>276</v>
      </c>
      <c r="B27" s="148">
        <v>13</v>
      </c>
      <c r="C27" s="92">
        <v>24</v>
      </c>
      <c r="D27" s="89" t="s">
        <v>422</v>
      </c>
      <c r="E27" s="90" t="s">
        <v>161</v>
      </c>
      <c r="F27" s="20" t="s">
        <v>64</v>
      </c>
      <c r="G27" s="20" t="s">
        <v>83</v>
      </c>
      <c r="H27" s="20" t="s">
        <v>50</v>
      </c>
      <c r="I27" s="91">
        <v>2.79</v>
      </c>
      <c r="J27" s="124">
        <v>840</v>
      </c>
      <c r="K27" s="41">
        <f t="shared" si="0"/>
        <v>360</v>
      </c>
      <c r="L27" s="42" t="str">
        <f t="shared" si="1"/>
        <v>OK</v>
      </c>
      <c r="M27" s="18">
        <v>0</v>
      </c>
      <c r="N27" s="18">
        <v>0</v>
      </c>
      <c r="O27" s="18">
        <v>0</v>
      </c>
      <c r="P27" s="18">
        <v>0</v>
      </c>
      <c r="Q27" s="18">
        <v>120</v>
      </c>
      <c r="R27" s="18">
        <v>0</v>
      </c>
      <c r="S27" s="18">
        <v>0</v>
      </c>
      <c r="T27" s="18">
        <v>0</v>
      </c>
      <c r="U27" s="18">
        <v>0</v>
      </c>
      <c r="V27" s="18">
        <v>0</v>
      </c>
      <c r="W27" s="18">
        <v>0</v>
      </c>
      <c r="X27" s="18">
        <v>0</v>
      </c>
      <c r="Y27" s="18">
        <v>0</v>
      </c>
      <c r="Z27" s="18">
        <v>0</v>
      </c>
      <c r="AA27" s="18">
        <v>0</v>
      </c>
      <c r="AB27" s="18">
        <v>0</v>
      </c>
      <c r="AC27" s="18">
        <v>120</v>
      </c>
      <c r="AD27" s="18">
        <v>0</v>
      </c>
      <c r="AE27" s="18">
        <v>0</v>
      </c>
      <c r="AF27" s="18">
        <v>0</v>
      </c>
      <c r="AG27" s="18">
        <v>0</v>
      </c>
      <c r="AH27" s="18">
        <v>0</v>
      </c>
      <c r="AI27" s="18">
        <v>0</v>
      </c>
      <c r="AJ27" s="18">
        <v>0</v>
      </c>
      <c r="AK27" s="18">
        <v>0</v>
      </c>
      <c r="AL27" s="18">
        <v>240</v>
      </c>
      <c r="AM27" s="18">
        <v>0</v>
      </c>
      <c r="AN27" s="18">
        <v>0</v>
      </c>
      <c r="AO27" s="18">
        <v>0</v>
      </c>
      <c r="AP27" s="18">
        <v>0</v>
      </c>
      <c r="AQ27" s="18">
        <v>0</v>
      </c>
      <c r="AR27" s="18">
        <v>0</v>
      </c>
      <c r="AS27" s="18">
        <v>0</v>
      </c>
      <c r="AT27" s="18">
        <v>0</v>
      </c>
      <c r="AU27" s="18">
        <v>0</v>
      </c>
      <c r="AV27" s="18">
        <v>0</v>
      </c>
      <c r="AW27" s="18">
        <v>0</v>
      </c>
      <c r="AX27" s="18">
        <v>0</v>
      </c>
      <c r="AY27" s="18">
        <v>0</v>
      </c>
      <c r="AZ27" s="18">
        <v>0</v>
      </c>
      <c r="BA27" s="18">
        <v>0</v>
      </c>
      <c r="BB27" s="18">
        <v>0</v>
      </c>
      <c r="BC27" s="18">
        <v>0</v>
      </c>
    </row>
    <row r="28" spans="1:55" ht="300" x14ac:dyDescent="0.25">
      <c r="A28" s="152"/>
      <c r="B28" s="150"/>
      <c r="C28" s="88">
        <v>25</v>
      </c>
      <c r="D28" s="89" t="s">
        <v>423</v>
      </c>
      <c r="E28" s="90" t="s">
        <v>162</v>
      </c>
      <c r="F28" s="20" t="s">
        <v>32</v>
      </c>
      <c r="G28" s="20" t="s">
        <v>69</v>
      </c>
      <c r="H28" s="20" t="s">
        <v>50</v>
      </c>
      <c r="I28" s="91">
        <v>1.44</v>
      </c>
      <c r="J28" s="124">
        <v>1344</v>
      </c>
      <c r="K28" s="41">
        <f t="shared" si="0"/>
        <v>348</v>
      </c>
      <c r="L28" s="42" t="str">
        <f t="shared" si="1"/>
        <v>OK</v>
      </c>
      <c r="M28" s="18">
        <v>0</v>
      </c>
      <c r="N28" s="18">
        <v>0</v>
      </c>
      <c r="O28" s="18">
        <v>0</v>
      </c>
      <c r="P28" s="18">
        <v>0</v>
      </c>
      <c r="Q28" s="18">
        <v>156</v>
      </c>
      <c r="R28" s="18">
        <v>0</v>
      </c>
      <c r="S28" s="18">
        <v>0</v>
      </c>
      <c r="T28" s="18">
        <v>0</v>
      </c>
      <c r="U28" s="18">
        <v>0</v>
      </c>
      <c r="V28" s="18">
        <v>0</v>
      </c>
      <c r="W28" s="18">
        <v>0</v>
      </c>
      <c r="X28" s="18">
        <v>0</v>
      </c>
      <c r="Y28" s="18">
        <v>0</v>
      </c>
      <c r="Z28" s="18">
        <v>0</v>
      </c>
      <c r="AA28" s="18">
        <v>0</v>
      </c>
      <c r="AB28" s="18">
        <v>0</v>
      </c>
      <c r="AC28" s="18">
        <v>360</v>
      </c>
      <c r="AD28" s="18">
        <v>0</v>
      </c>
      <c r="AE28" s="18">
        <v>0</v>
      </c>
      <c r="AF28" s="18">
        <v>0</v>
      </c>
      <c r="AG28" s="18">
        <v>0</v>
      </c>
      <c r="AH28" s="18">
        <v>0</v>
      </c>
      <c r="AI28" s="18">
        <v>0</v>
      </c>
      <c r="AJ28" s="18">
        <v>0</v>
      </c>
      <c r="AK28" s="18">
        <v>0</v>
      </c>
      <c r="AL28" s="18">
        <v>480</v>
      </c>
      <c r="AM28" s="18">
        <v>0</v>
      </c>
      <c r="AN28" s="18">
        <v>0</v>
      </c>
      <c r="AO28" s="18">
        <v>0</v>
      </c>
      <c r="AP28" s="18">
        <v>0</v>
      </c>
      <c r="AQ28" s="18">
        <v>0</v>
      </c>
      <c r="AR28" s="18">
        <v>0</v>
      </c>
      <c r="AS28" s="18">
        <v>0</v>
      </c>
      <c r="AT28" s="18">
        <v>0</v>
      </c>
      <c r="AU28" s="18">
        <v>0</v>
      </c>
      <c r="AV28" s="18">
        <v>0</v>
      </c>
      <c r="AW28" s="18">
        <v>0</v>
      </c>
      <c r="AX28" s="18">
        <v>0</v>
      </c>
      <c r="AY28" s="18">
        <v>0</v>
      </c>
      <c r="AZ28" s="18">
        <v>0</v>
      </c>
      <c r="BA28" s="18">
        <v>0</v>
      </c>
      <c r="BB28" s="18">
        <v>0</v>
      </c>
      <c r="BC28" s="18">
        <v>0</v>
      </c>
    </row>
    <row r="29" spans="1:55" ht="45" x14ac:dyDescent="0.25">
      <c r="A29" s="153" t="s">
        <v>278</v>
      </c>
      <c r="B29" s="145">
        <v>14</v>
      </c>
      <c r="C29" s="87">
        <v>26</v>
      </c>
      <c r="D29" s="98" t="s">
        <v>315</v>
      </c>
      <c r="E29" s="84" t="s">
        <v>163</v>
      </c>
      <c r="F29" s="85" t="s">
        <v>30</v>
      </c>
      <c r="G29" s="85" t="s">
        <v>84</v>
      </c>
      <c r="H29" s="85" t="s">
        <v>50</v>
      </c>
      <c r="I29" s="86">
        <v>35.549999999999997</v>
      </c>
      <c r="J29" s="124"/>
      <c r="K29" s="41">
        <f t="shared" si="0"/>
        <v>0</v>
      </c>
      <c r="L29" s="42" t="str">
        <f t="shared" si="1"/>
        <v>OK</v>
      </c>
      <c r="M29" s="18">
        <v>0</v>
      </c>
      <c r="N29" s="18">
        <v>0</v>
      </c>
      <c r="O29" s="18">
        <v>0</v>
      </c>
      <c r="P29" s="18">
        <v>0</v>
      </c>
      <c r="Q29" s="18">
        <v>0</v>
      </c>
      <c r="R29" s="18">
        <v>0</v>
      </c>
      <c r="S29" s="18">
        <v>0</v>
      </c>
      <c r="T29" s="18">
        <v>0</v>
      </c>
      <c r="U29" s="18">
        <v>0</v>
      </c>
      <c r="V29" s="18">
        <v>0</v>
      </c>
      <c r="W29" s="18">
        <v>0</v>
      </c>
      <c r="X29" s="18">
        <v>0</v>
      </c>
      <c r="Y29" s="18">
        <v>0</v>
      </c>
      <c r="Z29" s="18">
        <v>0</v>
      </c>
      <c r="AA29" s="18">
        <v>0</v>
      </c>
      <c r="AB29" s="18">
        <v>0</v>
      </c>
      <c r="AC29" s="18">
        <v>0</v>
      </c>
      <c r="AD29" s="18">
        <v>0</v>
      </c>
      <c r="AE29" s="18">
        <v>0</v>
      </c>
      <c r="AF29" s="18">
        <v>0</v>
      </c>
      <c r="AG29" s="18">
        <v>0</v>
      </c>
      <c r="AH29" s="18">
        <v>0</v>
      </c>
      <c r="AI29" s="18">
        <v>0</v>
      </c>
      <c r="AJ29" s="18">
        <v>0</v>
      </c>
      <c r="AK29" s="18">
        <v>0</v>
      </c>
      <c r="AL29" s="18">
        <v>0</v>
      </c>
      <c r="AM29" s="18">
        <v>0</v>
      </c>
      <c r="AN29" s="18">
        <v>0</v>
      </c>
      <c r="AO29" s="18">
        <v>0</v>
      </c>
      <c r="AP29" s="18">
        <v>0</v>
      </c>
      <c r="AQ29" s="18">
        <v>0</v>
      </c>
      <c r="AR29" s="18">
        <v>0</v>
      </c>
      <c r="AS29" s="18">
        <v>0</v>
      </c>
      <c r="AT29" s="18">
        <v>0</v>
      </c>
      <c r="AU29" s="18">
        <v>0</v>
      </c>
      <c r="AV29" s="18">
        <v>0</v>
      </c>
      <c r="AW29" s="18">
        <v>0</v>
      </c>
      <c r="AX29" s="18">
        <v>0</v>
      </c>
      <c r="AY29" s="18">
        <v>0</v>
      </c>
      <c r="AZ29" s="18">
        <v>0</v>
      </c>
      <c r="BA29" s="18">
        <v>0</v>
      </c>
      <c r="BB29" s="18">
        <v>0</v>
      </c>
      <c r="BC29" s="18">
        <v>0</v>
      </c>
    </row>
    <row r="30" spans="1:55" ht="45" x14ac:dyDescent="0.25">
      <c r="A30" s="153"/>
      <c r="B30" s="146"/>
      <c r="C30" s="87">
        <v>27</v>
      </c>
      <c r="D30" s="98" t="s">
        <v>316</v>
      </c>
      <c r="E30" s="84" t="s">
        <v>164</v>
      </c>
      <c r="F30" s="85" t="s">
        <v>30</v>
      </c>
      <c r="G30" s="85" t="s">
        <v>84</v>
      </c>
      <c r="H30" s="85" t="s">
        <v>50</v>
      </c>
      <c r="I30" s="86">
        <v>35.549999999999997</v>
      </c>
      <c r="J30" s="124">
        <v>5</v>
      </c>
      <c r="K30" s="41">
        <f t="shared" si="0"/>
        <v>5</v>
      </c>
      <c r="L30" s="42" t="str">
        <f t="shared" si="1"/>
        <v>OK</v>
      </c>
      <c r="M30" s="18">
        <v>0</v>
      </c>
      <c r="N30" s="18">
        <v>0</v>
      </c>
      <c r="O30" s="18">
        <v>0</v>
      </c>
      <c r="P30" s="18">
        <v>0</v>
      </c>
      <c r="Q30" s="18">
        <v>0</v>
      </c>
      <c r="R30" s="18">
        <v>0</v>
      </c>
      <c r="S30" s="18">
        <v>0</v>
      </c>
      <c r="T30" s="18">
        <v>0</v>
      </c>
      <c r="U30" s="18">
        <v>0</v>
      </c>
      <c r="V30" s="18">
        <v>0</v>
      </c>
      <c r="W30" s="18">
        <v>0</v>
      </c>
      <c r="X30" s="18">
        <v>0</v>
      </c>
      <c r="Y30" s="18">
        <v>0</v>
      </c>
      <c r="Z30" s="18">
        <v>0</v>
      </c>
      <c r="AA30" s="18">
        <v>0</v>
      </c>
      <c r="AB30" s="18">
        <v>0</v>
      </c>
      <c r="AC30" s="18">
        <v>0</v>
      </c>
      <c r="AD30" s="18">
        <v>0</v>
      </c>
      <c r="AE30" s="18">
        <v>0</v>
      </c>
      <c r="AF30" s="18">
        <v>0</v>
      </c>
      <c r="AG30" s="18">
        <v>0</v>
      </c>
      <c r="AH30" s="18">
        <v>0</v>
      </c>
      <c r="AI30" s="18">
        <v>0</v>
      </c>
      <c r="AJ30" s="18">
        <v>0</v>
      </c>
      <c r="AK30" s="18">
        <v>0</v>
      </c>
      <c r="AL30" s="18">
        <v>0</v>
      </c>
      <c r="AM30" s="18">
        <v>0</v>
      </c>
      <c r="AN30" s="18">
        <v>0</v>
      </c>
      <c r="AO30" s="18">
        <v>0</v>
      </c>
      <c r="AP30" s="18">
        <v>0</v>
      </c>
      <c r="AQ30" s="18">
        <v>0</v>
      </c>
      <c r="AR30" s="18">
        <v>0</v>
      </c>
      <c r="AS30" s="18">
        <v>0</v>
      </c>
      <c r="AT30" s="18">
        <v>0</v>
      </c>
      <c r="AU30" s="18">
        <v>0</v>
      </c>
      <c r="AV30" s="18">
        <v>0</v>
      </c>
      <c r="AW30" s="18">
        <v>0</v>
      </c>
      <c r="AX30" s="18">
        <v>0</v>
      </c>
      <c r="AY30" s="18">
        <v>0</v>
      </c>
      <c r="AZ30" s="18">
        <v>0</v>
      </c>
      <c r="BA30" s="18">
        <v>0</v>
      </c>
      <c r="BB30" s="18">
        <v>0</v>
      </c>
      <c r="BC30" s="18">
        <v>0</v>
      </c>
    </row>
    <row r="31" spans="1:55" ht="45" x14ac:dyDescent="0.25">
      <c r="A31" s="153"/>
      <c r="B31" s="146"/>
      <c r="C31" s="82">
        <v>28</v>
      </c>
      <c r="D31" s="98" t="s">
        <v>317</v>
      </c>
      <c r="E31" s="84" t="s">
        <v>165</v>
      </c>
      <c r="F31" s="85" t="s">
        <v>30</v>
      </c>
      <c r="G31" s="85" t="s">
        <v>84</v>
      </c>
      <c r="H31" s="85" t="s">
        <v>50</v>
      </c>
      <c r="I31" s="86">
        <v>35.549999999999997</v>
      </c>
      <c r="J31" s="124"/>
      <c r="K31" s="41">
        <f t="shared" si="0"/>
        <v>0</v>
      </c>
      <c r="L31" s="42" t="str">
        <f t="shared" si="1"/>
        <v>OK</v>
      </c>
      <c r="M31" s="18">
        <v>0</v>
      </c>
      <c r="N31" s="18">
        <v>0</v>
      </c>
      <c r="O31" s="18">
        <v>0</v>
      </c>
      <c r="P31" s="18">
        <v>0</v>
      </c>
      <c r="Q31" s="18">
        <v>0</v>
      </c>
      <c r="R31" s="18">
        <v>0</v>
      </c>
      <c r="S31" s="18">
        <v>0</v>
      </c>
      <c r="T31" s="18">
        <v>0</v>
      </c>
      <c r="U31" s="18">
        <v>0</v>
      </c>
      <c r="V31" s="18">
        <v>0</v>
      </c>
      <c r="W31" s="18">
        <v>0</v>
      </c>
      <c r="X31" s="18">
        <v>0</v>
      </c>
      <c r="Y31" s="18">
        <v>0</v>
      </c>
      <c r="Z31" s="18">
        <v>0</v>
      </c>
      <c r="AA31" s="18">
        <v>0</v>
      </c>
      <c r="AB31" s="18">
        <v>0</v>
      </c>
      <c r="AC31" s="18">
        <v>0</v>
      </c>
      <c r="AD31" s="18">
        <v>0</v>
      </c>
      <c r="AE31" s="18">
        <v>0</v>
      </c>
      <c r="AF31" s="18">
        <v>0</v>
      </c>
      <c r="AG31" s="18">
        <v>0</v>
      </c>
      <c r="AH31" s="18">
        <v>0</v>
      </c>
      <c r="AI31" s="18">
        <v>0</v>
      </c>
      <c r="AJ31" s="18">
        <v>0</v>
      </c>
      <c r="AK31" s="18">
        <v>0</v>
      </c>
      <c r="AL31" s="18">
        <v>0</v>
      </c>
      <c r="AM31" s="18">
        <v>0</v>
      </c>
      <c r="AN31" s="18">
        <v>0</v>
      </c>
      <c r="AO31" s="18">
        <v>0</v>
      </c>
      <c r="AP31" s="18">
        <v>0</v>
      </c>
      <c r="AQ31" s="18">
        <v>0</v>
      </c>
      <c r="AR31" s="18">
        <v>0</v>
      </c>
      <c r="AS31" s="18">
        <v>0</v>
      </c>
      <c r="AT31" s="18">
        <v>0</v>
      </c>
      <c r="AU31" s="18">
        <v>0</v>
      </c>
      <c r="AV31" s="18">
        <v>0</v>
      </c>
      <c r="AW31" s="18">
        <v>0</v>
      </c>
      <c r="AX31" s="18">
        <v>0</v>
      </c>
      <c r="AY31" s="18">
        <v>0</v>
      </c>
      <c r="AZ31" s="18">
        <v>0</v>
      </c>
      <c r="BA31" s="18">
        <v>0</v>
      </c>
      <c r="BB31" s="18">
        <v>0</v>
      </c>
      <c r="BC31" s="18">
        <v>0</v>
      </c>
    </row>
    <row r="32" spans="1:55" ht="30" x14ac:dyDescent="0.25">
      <c r="A32" s="153"/>
      <c r="B32" s="146"/>
      <c r="C32" s="87">
        <v>29</v>
      </c>
      <c r="D32" s="98" t="s">
        <v>318</v>
      </c>
      <c r="E32" s="84" t="s">
        <v>166</v>
      </c>
      <c r="F32" s="85" t="s">
        <v>30</v>
      </c>
      <c r="G32" s="85" t="s">
        <v>84</v>
      </c>
      <c r="H32" s="85" t="s">
        <v>50</v>
      </c>
      <c r="I32" s="86">
        <v>81.96</v>
      </c>
      <c r="J32" s="124">
        <v>5</v>
      </c>
      <c r="K32" s="41">
        <f t="shared" si="0"/>
        <v>5</v>
      </c>
      <c r="L32" s="42" t="str">
        <f t="shared" si="1"/>
        <v>OK</v>
      </c>
      <c r="M32" s="18">
        <v>0</v>
      </c>
      <c r="N32" s="18">
        <v>0</v>
      </c>
      <c r="O32" s="18">
        <v>0</v>
      </c>
      <c r="P32" s="18">
        <v>0</v>
      </c>
      <c r="Q32" s="18">
        <v>0</v>
      </c>
      <c r="R32" s="18">
        <v>0</v>
      </c>
      <c r="S32" s="18">
        <v>0</v>
      </c>
      <c r="T32" s="18">
        <v>0</v>
      </c>
      <c r="U32" s="18">
        <v>0</v>
      </c>
      <c r="V32" s="18">
        <v>0</v>
      </c>
      <c r="W32" s="18">
        <v>0</v>
      </c>
      <c r="X32" s="18">
        <v>0</v>
      </c>
      <c r="Y32" s="18">
        <v>0</v>
      </c>
      <c r="Z32" s="18">
        <v>0</v>
      </c>
      <c r="AA32" s="18">
        <v>0</v>
      </c>
      <c r="AB32" s="18">
        <v>0</v>
      </c>
      <c r="AC32" s="18">
        <v>0</v>
      </c>
      <c r="AD32" s="18">
        <v>0</v>
      </c>
      <c r="AE32" s="18">
        <v>0</v>
      </c>
      <c r="AF32" s="18">
        <v>0</v>
      </c>
      <c r="AG32" s="18">
        <v>0</v>
      </c>
      <c r="AH32" s="18">
        <v>0</v>
      </c>
      <c r="AI32" s="18">
        <v>0</v>
      </c>
      <c r="AJ32" s="18">
        <v>0</v>
      </c>
      <c r="AK32" s="18">
        <v>0</v>
      </c>
      <c r="AL32" s="18">
        <v>0</v>
      </c>
      <c r="AM32" s="18">
        <v>0</v>
      </c>
      <c r="AN32" s="18">
        <v>0</v>
      </c>
      <c r="AO32" s="18">
        <v>0</v>
      </c>
      <c r="AP32" s="18">
        <v>0</v>
      </c>
      <c r="AQ32" s="18">
        <v>0</v>
      </c>
      <c r="AR32" s="18">
        <v>0</v>
      </c>
      <c r="AS32" s="18">
        <v>0</v>
      </c>
      <c r="AT32" s="18">
        <v>0</v>
      </c>
      <c r="AU32" s="18">
        <v>0</v>
      </c>
      <c r="AV32" s="18">
        <v>0</v>
      </c>
      <c r="AW32" s="18">
        <v>0</v>
      </c>
      <c r="AX32" s="18">
        <v>0</v>
      </c>
      <c r="AY32" s="18">
        <v>0</v>
      </c>
      <c r="AZ32" s="18">
        <v>0</v>
      </c>
      <c r="BA32" s="18">
        <v>0</v>
      </c>
      <c r="BB32" s="18">
        <v>0</v>
      </c>
      <c r="BC32" s="18">
        <v>0</v>
      </c>
    </row>
    <row r="33" spans="1:55" ht="45" x14ac:dyDescent="0.25">
      <c r="A33" s="153"/>
      <c r="B33" s="146"/>
      <c r="C33" s="87">
        <v>30</v>
      </c>
      <c r="D33" s="98" t="s">
        <v>319</v>
      </c>
      <c r="E33" s="84" t="s">
        <v>167</v>
      </c>
      <c r="F33" s="85" t="s">
        <v>30</v>
      </c>
      <c r="G33" s="85" t="s">
        <v>84</v>
      </c>
      <c r="H33" s="85" t="s">
        <v>50</v>
      </c>
      <c r="I33" s="86">
        <v>55.33</v>
      </c>
      <c r="J33" s="125"/>
      <c r="K33" s="41">
        <f t="shared" si="0"/>
        <v>0</v>
      </c>
      <c r="L33" s="42" t="str">
        <f t="shared" si="1"/>
        <v>OK</v>
      </c>
      <c r="M33" s="18">
        <v>0</v>
      </c>
      <c r="N33" s="18">
        <v>0</v>
      </c>
      <c r="O33" s="18">
        <v>0</v>
      </c>
      <c r="P33" s="18">
        <v>0</v>
      </c>
      <c r="Q33" s="18">
        <v>0</v>
      </c>
      <c r="R33" s="18">
        <v>0</v>
      </c>
      <c r="S33" s="18">
        <v>0</v>
      </c>
      <c r="T33" s="18">
        <v>0</v>
      </c>
      <c r="U33" s="18">
        <v>0</v>
      </c>
      <c r="V33" s="18">
        <v>0</v>
      </c>
      <c r="W33" s="18">
        <v>0</v>
      </c>
      <c r="X33" s="18">
        <v>0</v>
      </c>
      <c r="Y33" s="18">
        <v>0</v>
      </c>
      <c r="Z33" s="18">
        <v>0</v>
      </c>
      <c r="AA33" s="18">
        <v>0</v>
      </c>
      <c r="AB33" s="18">
        <v>0</v>
      </c>
      <c r="AC33" s="18">
        <v>0</v>
      </c>
      <c r="AD33" s="18">
        <v>0</v>
      </c>
      <c r="AE33" s="18">
        <v>0</v>
      </c>
      <c r="AF33" s="18">
        <v>0</v>
      </c>
      <c r="AG33" s="18">
        <v>0</v>
      </c>
      <c r="AH33" s="18">
        <v>0</v>
      </c>
      <c r="AI33" s="18">
        <v>0</v>
      </c>
      <c r="AJ33" s="18">
        <v>0</v>
      </c>
      <c r="AK33" s="18">
        <v>0</v>
      </c>
      <c r="AL33" s="18">
        <v>0</v>
      </c>
      <c r="AM33" s="18">
        <v>0</v>
      </c>
      <c r="AN33" s="18">
        <v>0</v>
      </c>
      <c r="AO33" s="18">
        <v>0</v>
      </c>
      <c r="AP33" s="18">
        <v>0</v>
      </c>
      <c r="AQ33" s="18">
        <v>0</v>
      </c>
      <c r="AR33" s="18">
        <v>0</v>
      </c>
      <c r="AS33" s="18">
        <v>0</v>
      </c>
      <c r="AT33" s="18">
        <v>0</v>
      </c>
      <c r="AU33" s="18">
        <v>0</v>
      </c>
      <c r="AV33" s="18">
        <v>0</v>
      </c>
      <c r="AW33" s="18">
        <v>0</v>
      </c>
      <c r="AX33" s="18">
        <v>0</v>
      </c>
      <c r="AY33" s="18">
        <v>0</v>
      </c>
      <c r="AZ33" s="18">
        <v>0</v>
      </c>
      <c r="BA33" s="18">
        <v>0</v>
      </c>
      <c r="BB33" s="18">
        <v>0</v>
      </c>
      <c r="BC33" s="18">
        <v>0</v>
      </c>
    </row>
    <row r="34" spans="1:55" ht="45" x14ac:dyDescent="0.25">
      <c r="A34" s="153"/>
      <c r="B34" s="146"/>
      <c r="C34" s="82">
        <v>31</v>
      </c>
      <c r="D34" s="98" t="s">
        <v>320</v>
      </c>
      <c r="E34" s="84" t="s">
        <v>168</v>
      </c>
      <c r="F34" s="85" t="s">
        <v>30</v>
      </c>
      <c r="G34" s="85" t="s">
        <v>84</v>
      </c>
      <c r="H34" s="85" t="s">
        <v>50</v>
      </c>
      <c r="I34" s="86">
        <v>19.16</v>
      </c>
      <c r="J34" s="125"/>
      <c r="K34" s="41">
        <f t="shared" si="0"/>
        <v>0</v>
      </c>
      <c r="L34" s="42" t="str">
        <f t="shared" si="1"/>
        <v>OK</v>
      </c>
      <c r="M34" s="18">
        <v>0</v>
      </c>
      <c r="N34" s="18">
        <v>0</v>
      </c>
      <c r="O34" s="18">
        <v>0</v>
      </c>
      <c r="P34" s="18">
        <v>0</v>
      </c>
      <c r="Q34" s="18">
        <v>0</v>
      </c>
      <c r="R34" s="18">
        <v>0</v>
      </c>
      <c r="S34" s="18">
        <v>0</v>
      </c>
      <c r="T34" s="18">
        <v>0</v>
      </c>
      <c r="U34" s="18">
        <v>0</v>
      </c>
      <c r="V34" s="18">
        <v>0</v>
      </c>
      <c r="W34" s="18">
        <v>0</v>
      </c>
      <c r="X34" s="18">
        <v>0</v>
      </c>
      <c r="Y34" s="18">
        <v>0</v>
      </c>
      <c r="Z34" s="18">
        <v>0</v>
      </c>
      <c r="AA34" s="18">
        <v>0</v>
      </c>
      <c r="AB34" s="18">
        <v>0</v>
      </c>
      <c r="AC34" s="18">
        <v>0</v>
      </c>
      <c r="AD34" s="18">
        <v>0</v>
      </c>
      <c r="AE34" s="18">
        <v>0</v>
      </c>
      <c r="AF34" s="18">
        <v>0</v>
      </c>
      <c r="AG34" s="18">
        <v>0</v>
      </c>
      <c r="AH34" s="18">
        <v>0</v>
      </c>
      <c r="AI34" s="18">
        <v>0</v>
      </c>
      <c r="AJ34" s="18">
        <v>0</v>
      </c>
      <c r="AK34" s="18">
        <v>0</v>
      </c>
      <c r="AL34" s="18">
        <v>0</v>
      </c>
      <c r="AM34" s="18">
        <v>0</v>
      </c>
      <c r="AN34" s="18">
        <v>0</v>
      </c>
      <c r="AO34" s="18">
        <v>0</v>
      </c>
      <c r="AP34" s="18">
        <v>0</v>
      </c>
      <c r="AQ34" s="18">
        <v>0</v>
      </c>
      <c r="AR34" s="18">
        <v>0</v>
      </c>
      <c r="AS34" s="18">
        <v>0</v>
      </c>
      <c r="AT34" s="18">
        <v>0</v>
      </c>
      <c r="AU34" s="18">
        <v>0</v>
      </c>
      <c r="AV34" s="18">
        <v>0</v>
      </c>
      <c r="AW34" s="18">
        <v>0</v>
      </c>
      <c r="AX34" s="18">
        <v>0</v>
      </c>
      <c r="AY34" s="18">
        <v>0</v>
      </c>
      <c r="AZ34" s="18">
        <v>0</v>
      </c>
      <c r="BA34" s="18">
        <v>0</v>
      </c>
      <c r="BB34" s="18">
        <v>0</v>
      </c>
      <c r="BC34" s="18">
        <v>0</v>
      </c>
    </row>
    <row r="35" spans="1:55" ht="30" x14ac:dyDescent="0.25">
      <c r="A35" s="153"/>
      <c r="B35" s="146"/>
      <c r="C35" s="87">
        <v>32</v>
      </c>
      <c r="D35" s="98" t="s">
        <v>433</v>
      </c>
      <c r="E35" s="84" t="s">
        <v>169</v>
      </c>
      <c r="F35" s="99" t="s">
        <v>30</v>
      </c>
      <c r="G35" s="85" t="s">
        <v>84</v>
      </c>
      <c r="H35" s="85" t="s">
        <v>50</v>
      </c>
      <c r="I35" s="86">
        <v>19.16</v>
      </c>
      <c r="J35" s="125"/>
      <c r="K35" s="41">
        <f t="shared" si="0"/>
        <v>0</v>
      </c>
      <c r="L35" s="42" t="str">
        <f t="shared" si="1"/>
        <v>OK</v>
      </c>
      <c r="M35" s="18">
        <v>0</v>
      </c>
      <c r="N35" s="18">
        <v>0</v>
      </c>
      <c r="O35" s="18">
        <v>0</v>
      </c>
      <c r="P35" s="18">
        <v>0</v>
      </c>
      <c r="Q35" s="18">
        <v>0</v>
      </c>
      <c r="R35" s="18">
        <v>0</v>
      </c>
      <c r="S35" s="18">
        <v>0</v>
      </c>
      <c r="T35" s="18">
        <v>0</v>
      </c>
      <c r="U35" s="18">
        <v>0</v>
      </c>
      <c r="V35" s="18">
        <v>0</v>
      </c>
      <c r="W35" s="18">
        <v>0</v>
      </c>
      <c r="X35" s="18">
        <v>0</v>
      </c>
      <c r="Y35" s="18">
        <v>0</v>
      </c>
      <c r="Z35" s="18">
        <v>0</v>
      </c>
      <c r="AA35" s="18">
        <v>0</v>
      </c>
      <c r="AB35" s="18">
        <v>0</v>
      </c>
      <c r="AC35" s="18">
        <v>0</v>
      </c>
      <c r="AD35" s="18">
        <v>0</v>
      </c>
      <c r="AE35" s="18">
        <v>0</v>
      </c>
      <c r="AF35" s="18">
        <v>0</v>
      </c>
      <c r="AG35" s="18">
        <v>0</v>
      </c>
      <c r="AH35" s="18">
        <v>0</v>
      </c>
      <c r="AI35" s="18">
        <v>0</v>
      </c>
      <c r="AJ35" s="18">
        <v>0</v>
      </c>
      <c r="AK35" s="18">
        <v>0</v>
      </c>
      <c r="AL35" s="18">
        <v>0</v>
      </c>
      <c r="AM35" s="18">
        <v>0</v>
      </c>
      <c r="AN35" s="18">
        <v>0</v>
      </c>
      <c r="AO35" s="18">
        <v>0</v>
      </c>
      <c r="AP35" s="18">
        <v>0</v>
      </c>
      <c r="AQ35" s="18">
        <v>0</v>
      </c>
      <c r="AR35" s="18">
        <v>0</v>
      </c>
      <c r="AS35" s="18">
        <v>0</v>
      </c>
      <c r="AT35" s="18">
        <v>0</v>
      </c>
      <c r="AU35" s="18">
        <v>0</v>
      </c>
      <c r="AV35" s="18">
        <v>0</v>
      </c>
      <c r="AW35" s="18">
        <v>0</v>
      </c>
      <c r="AX35" s="18">
        <v>0</v>
      </c>
      <c r="AY35" s="18">
        <v>0</v>
      </c>
      <c r="AZ35" s="18">
        <v>0</v>
      </c>
      <c r="BA35" s="18">
        <v>0</v>
      </c>
      <c r="BB35" s="18">
        <v>0</v>
      </c>
      <c r="BC35" s="18">
        <v>0</v>
      </c>
    </row>
    <row r="36" spans="1:55" ht="45" x14ac:dyDescent="0.25">
      <c r="A36" s="153"/>
      <c r="B36" s="147"/>
      <c r="C36" s="87">
        <v>33</v>
      </c>
      <c r="D36" s="98" t="s">
        <v>321</v>
      </c>
      <c r="E36" s="84" t="s">
        <v>166</v>
      </c>
      <c r="F36" s="85" t="s">
        <v>30</v>
      </c>
      <c r="G36" s="85" t="s">
        <v>84</v>
      </c>
      <c r="H36" s="85" t="s">
        <v>50</v>
      </c>
      <c r="I36" s="86">
        <v>65.760000000000005</v>
      </c>
      <c r="J36" s="125"/>
      <c r="K36" s="41">
        <f t="shared" si="0"/>
        <v>0</v>
      </c>
      <c r="L36" s="42" t="str">
        <f t="shared" si="1"/>
        <v>OK</v>
      </c>
      <c r="M36" s="18">
        <v>0</v>
      </c>
      <c r="N36" s="18">
        <v>0</v>
      </c>
      <c r="O36" s="18">
        <v>0</v>
      </c>
      <c r="P36" s="18">
        <v>0</v>
      </c>
      <c r="Q36" s="18">
        <v>0</v>
      </c>
      <c r="R36" s="18">
        <v>0</v>
      </c>
      <c r="S36" s="18">
        <v>0</v>
      </c>
      <c r="T36" s="18">
        <v>0</v>
      </c>
      <c r="U36" s="18">
        <v>0</v>
      </c>
      <c r="V36" s="18">
        <v>0</v>
      </c>
      <c r="W36" s="18">
        <v>0</v>
      </c>
      <c r="X36" s="18">
        <v>0</v>
      </c>
      <c r="Y36" s="18">
        <v>0</v>
      </c>
      <c r="Z36" s="18">
        <v>0</v>
      </c>
      <c r="AA36" s="18">
        <v>0</v>
      </c>
      <c r="AB36" s="18">
        <v>0</v>
      </c>
      <c r="AC36" s="18">
        <v>0</v>
      </c>
      <c r="AD36" s="18">
        <v>0</v>
      </c>
      <c r="AE36" s="18">
        <v>0</v>
      </c>
      <c r="AF36" s="18">
        <v>0</v>
      </c>
      <c r="AG36" s="18">
        <v>0</v>
      </c>
      <c r="AH36" s="18">
        <v>0</v>
      </c>
      <c r="AI36" s="18">
        <v>0</v>
      </c>
      <c r="AJ36" s="18">
        <v>0</v>
      </c>
      <c r="AK36" s="18">
        <v>0</v>
      </c>
      <c r="AL36" s="18">
        <v>0</v>
      </c>
      <c r="AM36" s="18">
        <v>0</v>
      </c>
      <c r="AN36" s="18">
        <v>0</v>
      </c>
      <c r="AO36" s="18">
        <v>0</v>
      </c>
      <c r="AP36" s="18">
        <v>0</v>
      </c>
      <c r="AQ36" s="18">
        <v>0</v>
      </c>
      <c r="AR36" s="18">
        <v>0</v>
      </c>
      <c r="AS36" s="18">
        <v>0</v>
      </c>
      <c r="AT36" s="18">
        <v>0</v>
      </c>
      <c r="AU36" s="18">
        <v>0</v>
      </c>
      <c r="AV36" s="18">
        <v>0</v>
      </c>
      <c r="AW36" s="18">
        <v>0</v>
      </c>
      <c r="AX36" s="18">
        <v>0</v>
      </c>
      <c r="AY36" s="18">
        <v>0</v>
      </c>
      <c r="AZ36" s="18">
        <v>0</v>
      </c>
      <c r="BA36" s="18">
        <v>0</v>
      </c>
      <c r="BB36" s="18">
        <v>0</v>
      </c>
      <c r="BC36" s="18">
        <v>0</v>
      </c>
    </row>
    <row r="37" spans="1:55" ht="60" x14ac:dyDescent="0.25">
      <c r="A37" s="152" t="s">
        <v>279</v>
      </c>
      <c r="B37" s="148">
        <v>15</v>
      </c>
      <c r="C37" s="88">
        <v>34</v>
      </c>
      <c r="D37" s="89" t="s">
        <v>322</v>
      </c>
      <c r="E37" s="90" t="s">
        <v>170</v>
      </c>
      <c r="F37" s="20" t="s">
        <v>30</v>
      </c>
      <c r="G37" s="20" t="s">
        <v>49</v>
      </c>
      <c r="H37" s="20" t="s">
        <v>50</v>
      </c>
      <c r="I37" s="91">
        <v>6.05</v>
      </c>
      <c r="J37" s="124">
        <v>48</v>
      </c>
      <c r="K37" s="41">
        <f t="shared" si="0"/>
        <v>24</v>
      </c>
      <c r="L37" s="42" t="str">
        <f t="shared" si="1"/>
        <v>OK</v>
      </c>
      <c r="M37" s="18">
        <v>0</v>
      </c>
      <c r="N37" s="18">
        <v>0</v>
      </c>
      <c r="O37" s="18">
        <v>0</v>
      </c>
      <c r="P37" s="18">
        <v>0</v>
      </c>
      <c r="Q37" s="18">
        <v>0</v>
      </c>
      <c r="R37" s="18">
        <v>0</v>
      </c>
      <c r="S37" s="18">
        <v>0</v>
      </c>
      <c r="T37" s="18">
        <v>0</v>
      </c>
      <c r="U37" s="18">
        <v>0</v>
      </c>
      <c r="V37" s="18">
        <v>0</v>
      </c>
      <c r="W37" s="18">
        <v>0</v>
      </c>
      <c r="X37" s="18">
        <v>0</v>
      </c>
      <c r="Y37" s="18">
        <v>0</v>
      </c>
      <c r="Z37" s="18">
        <v>0</v>
      </c>
      <c r="AA37" s="18">
        <v>0</v>
      </c>
      <c r="AB37" s="18">
        <v>0</v>
      </c>
      <c r="AC37" s="18">
        <v>0</v>
      </c>
      <c r="AD37" s="18">
        <v>0</v>
      </c>
      <c r="AE37" s="18">
        <v>0</v>
      </c>
      <c r="AF37" s="18">
        <v>0</v>
      </c>
      <c r="AG37" s="18">
        <v>0</v>
      </c>
      <c r="AH37" s="18">
        <v>0</v>
      </c>
      <c r="AI37" s="18">
        <v>0</v>
      </c>
      <c r="AJ37" s="18">
        <v>0</v>
      </c>
      <c r="AK37" s="18">
        <v>0</v>
      </c>
      <c r="AL37" s="18">
        <v>0</v>
      </c>
      <c r="AM37" s="18">
        <v>0</v>
      </c>
      <c r="AN37" s="18">
        <v>0</v>
      </c>
      <c r="AO37" s="18">
        <v>0</v>
      </c>
      <c r="AP37" s="18">
        <v>0</v>
      </c>
      <c r="AQ37" s="18">
        <v>0</v>
      </c>
      <c r="AR37" s="18">
        <v>24</v>
      </c>
      <c r="AS37" s="18">
        <v>0</v>
      </c>
      <c r="AT37" s="18">
        <v>0</v>
      </c>
      <c r="AU37" s="18">
        <v>0</v>
      </c>
      <c r="AV37" s="18">
        <v>0</v>
      </c>
      <c r="AW37" s="18">
        <v>0</v>
      </c>
      <c r="AX37" s="18">
        <v>0</v>
      </c>
      <c r="AY37" s="18">
        <v>0</v>
      </c>
      <c r="AZ37" s="18">
        <v>0</v>
      </c>
      <c r="BA37" s="18">
        <v>0</v>
      </c>
      <c r="BB37" s="18">
        <v>0</v>
      </c>
      <c r="BC37" s="18">
        <v>0</v>
      </c>
    </row>
    <row r="38" spans="1:55" ht="45" x14ac:dyDescent="0.25">
      <c r="A38" s="152"/>
      <c r="B38" s="149"/>
      <c r="C38" s="92">
        <v>35</v>
      </c>
      <c r="D38" s="89" t="s">
        <v>323</v>
      </c>
      <c r="E38" s="90" t="s">
        <v>171</v>
      </c>
      <c r="F38" s="20" t="s">
        <v>30</v>
      </c>
      <c r="G38" s="20" t="s">
        <v>85</v>
      </c>
      <c r="H38" s="20" t="s">
        <v>50</v>
      </c>
      <c r="I38" s="91">
        <v>6.33</v>
      </c>
      <c r="J38" s="124">
        <v>48</v>
      </c>
      <c r="K38" s="41">
        <f t="shared" si="0"/>
        <v>24</v>
      </c>
      <c r="L38" s="42" t="str">
        <f t="shared" si="1"/>
        <v>OK</v>
      </c>
      <c r="M38" s="18">
        <v>0</v>
      </c>
      <c r="N38" s="18">
        <v>0</v>
      </c>
      <c r="O38" s="18">
        <v>0</v>
      </c>
      <c r="P38" s="18">
        <v>0</v>
      </c>
      <c r="Q38" s="18">
        <v>0</v>
      </c>
      <c r="R38" s="18">
        <v>24</v>
      </c>
      <c r="S38" s="18">
        <v>0</v>
      </c>
      <c r="T38" s="18">
        <v>0</v>
      </c>
      <c r="U38" s="18">
        <v>0</v>
      </c>
      <c r="V38" s="18">
        <v>0</v>
      </c>
      <c r="W38" s="18">
        <v>0</v>
      </c>
      <c r="X38" s="18">
        <v>0</v>
      </c>
      <c r="Y38" s="18">
        <v>0</v>
      </c>
      <c r="Z38" s="18">
        <v>0</v>
      </c>
      <c r="AA38" s="18">
        <v>0</v>
      </c>
      <c r="AB38" s="18">
        <v>0</v>
      </c>
      <c r="AC38" s="18">
        <v>0</v>
      </c>
      <c r="AD38" s="18">
        <v>0</v>
      </c>
      <c r="AE38" s="18">
        <v>0</v>
      </c>
      <c r="AF38" s="18">
        <v>0</v>
      </c>
      <c r="AG38" s="18">
        <v>0</v>
      </c>
      <c r="AH38" s="18">
        <v>0</v>
      </c>
      <c r="AI38" s="18">
        <v>0</v>
      </c>
      <c r="AJ38" s="18">
        <v>0</v>
      </c>
      <c r="AK38" s="18">
        <v>0</v>
      </c>
      <c r="AL38" s="18">
        <v>0</v>
      </c>
      <c r="AM38" s="18">
        <v>0</v>
      </c>
      <c r="AN38" s="18">
        <v>0</v>
      </c>
      <c r="AO38" s="18">
        <v>0</v>
      </c>
      <c r="AP38" s="18">
        <v>0</v>
      </c>
      <c r="AQ38" s="18">
        <v>0</v>
      </c>
      <c r="AR38" s="18">
        <v>0</v>
      </c>
      <c r="AS38" s="18">
        <v>0</v>
      </c>
      <c r="AT38" s="18">
        <v>0</v>
      </c>
      <c r="AU38" s="18">
        <v>0</v>
      </c>
      <c r="AV38" s="18">
        <v>0</v>
      </c>
      <c r="AW38" s="18">
        <v>0</v>
      </c>
      <c r="AX38" s="18">
        <v>0</v>
      </c>
      <c r="AY38" s="18">
        <v>0</v>
      </c>
      <c r="AZ38" s="18">
        <v>0</v>
      </c>
      <c r="BA38" s="18">
        <v>0</v>
      </c>
      <c r="BB38" s="18">
        <v>0</v>
      </c>
      <c r="BC38" s="18">
        <v>0</v>
      </c>
    </row>
    <row r="39" spans="1:55" ht="30" x14ac:dyDescent="0.25">
      <c r="A39" s="152"/>
      <c r="B39" s="149"/>
      <c r="C39" s="92">
        <v>36</v>
      </c>
      <c r="D39" s="50" t="s">
        <v>324</v>
      </c>
      <c r="E39" s="90" t="s">
        <v>172</v>
      </c>
      <c r="F39" s="20" t="s">
        <v>30</v>
      </c>
      <c r="G39" s="20" t="s">
        <v>86</v>
      </c>
      <c r="H39" s="20" t="s">
        <v>50</v>
      </c>
      <c r="I39" s="91">
        <v>10.45</v>
      </c>
      <c r="J39" s="124"/>
      <c r="K39" s="41">
        <f t="shared" si="0"/>
        <v>0</v>
      </c>
      <c r="L39" s="42" t="str">
        <f t="shared" si="1"/>
        <v>OK</v>
      </c>
      <c r="M39" s="18">
        <v>0</v>
      </c>
      <c r="N39" s="18">
        <v>0</v>
      </c>
      <c r="O39" s="18">
        <v>0</v>
      </c>
      <c r="P39" s="18">
        <v>0</v>
      </c>
      <c r="Q39" s="18">
        <v>0</v>
      </c>
      <c r="R39" s="18">
        <v>0</v>
      </c>
      <c r="S39" s="18">
        <v>0</v>
      </c>
      <c r="T39" s="18">
        <v>0</v>
      </c>
      <c r="U39" s="18">
        <v>0</v>
      </c>
      <c r="V39" s="18">
        <v>0</v>
      </c>
      <c r="W39" s="18">
        <v>0</v>
      </c>
      <c r="X39" s="18">
        <v>0</v>
      </c>
      <c r="Y39" s="18">
        <v>0</v>
      </c>
      <c r="Z39" s="18">
        <v>0</v>
      </c>
      <c r="AA39" s="18">
        <v>0</v>
      </c>
      <c r="AB39" s="18">
        <v>0</v>
      </c>
      <c r="AC39" s="18">
        <v>0</v>
      </c>
      <c r="AD39" s="18">
        <v>0</v>
      </c>
      <c r="AE39" s="18">
        <v>0</v>
      </c>
      <c r="AF39" s="18">
        <v>0</v>
      </c>
      <c r="AG39" s="18">
        <v>0</v>
      </c>
      <c r="AH39" s="18">
        <v>0</v>
      </c>
      <c r="AI39" s="18">
        <v>0</v>
      </c>
      <c r="AJ39" s="18">
        <v>0</v>
      </c>
      <c r="AK39" s="18">
        <v>0</v>
      </c>
      <c r="AL39" s="18">
        <v>0</v>
      </c>
      <c r="AM39" s="18">
        <v>0</v>
      </c>
      <c r="AN39" s="18">
        <v>0</v>
      </c>
      <c r="AO39" s="18">
        <v>0</v>
      </c>
      <c r="AP39" s="18">
        <v>0</v>
      </c>
      <c r="AQ39" s="18">
        <v>0</v>
      </c>
      <c r="AR39" s="18">
        <v>0</v>
      </c>
      <c r="AS39" s="18">
        <v>0</v>
      </c>
      <c r="AT39" s="18">
        <v>0</v>
      </c>
      <c r="AU39" s="18">
        <v>0</v>
      </c>
      <c r="AV39" s="18">
        <v>0</v>
      </c>
      <c r="AW39" s="18">
        <v>0</v>
      </c>
      <c r="AX39" s="18">
        <v>0</v>
      </c>
      <c r="AY39" s="18">
        <v>0</v>
      </c>
      <c r="AZ39" s="18">
        <v>0</v>
      </c>
      <c r="BA39" s="18">
        <v>0</v>
      </c>
      <c r="BB39" s="18">
        <v>0</v>
      </c>
      <c r="BC39" s="18">
        <v>0</v>
      </c>
    </row>
    <row r="40" spans="1:55" ht="45" x14ac:dyDescent="0.25">
      <c r="A40" s="152"/>
      <c r="B40" s="149"/>
      <c r="C40" s="88">
        <v>37</v>
      </c>
      <c r="D40" s="50" t="s">
        <v>325</v>
      </c>
      <c r="E40" s="90" t="s">
        <v>173</v>
      </c>
      <c r="F40" s="20" t="s">
        <v>30</v>
      </c>
      <c r="G40" s="20" t="s">
        <v>87</v>
      </c>
      <c r="H40" s="20" t="s">
        <v>50</v>
      </c>
      <c r="I40" s="91">
        <v>27.16</v>
      </c>
      <c r="J40" s="73"/>
      <c r="K40" s="41">
        <f t="shared" si="0"/>
        <v>0</v>
      </c>
      <c r="L40" s="42" t="str">
        <f t="shared" si="1"/>
        <v>OK</v>
      </c>
      <c r="M40" s="18">
        <v>0</v>
      </c>
      <c r="N40" s="18">
        <v>0</v>
      </c>
      <c r="O40" s="18">
        <v>0</v>
      </c>
      <c r="P40" s="18">
        <v>0</v>
      </c>
      <c r="Q40" s="18">
        <v>0</v>
      </c>
      <c r="R40" s="18">
        <v>0</v>
      </c>
      <c r="S40" s="18">
        <v>0</v>
      </c>
      <c r="T40" s="18">
        <v>0</v>
      </c>
      <c r="U40" s="18">
        <v>0</v>
      </c>
      <c r="V40" s="18">
        <v>0</v>
      </c>
      <c r="W40" s="18">
        <v>0</v>
      </c>
      <c r="X40" s="18">
        <v>0</v>
      </c>
      <c r="Y40" s="18">
        <v>0</v>
      </c>
      <c r="Z40" s="18">
        <v>0</v>
      </c>
      <c r="AA40" s="18">
        <v>0</v>
      </c>
      <c r="AB40" s="18">
        <v>0</v>
      </c>
      <c r="AC40" s="18">
        <v>0</v>
      </c>
      <c r="AD40" s="18">
        <v>0</v>
      </c>
      <c r="AE40" s="18">
        <v>0</v>
      </c>
      <c r="AF40" s="18">
        <v>0</v>
      </c>
      <c r="AG40" s="18">
        <v>0</v>
      </c>
      <c r="AH40" s="18">
        <v>0</v>
      </c>
      <c r="AI40" s="18">
        <v>0</v>
      </c>
      <c r="AJ40" s="18">
        <v>0</v>
      </c>
      <c r="AK40" s="18">
        <v>0</v>
      </c>
      <c r="AL40" s="18">
        <v>0</v>
      </c>
      <c r="AM40" s="18">
        <v>0</v>
      </c>
      <c r="AN40" s="18">
        <v>0</v>
      </c>
      <c r="AO40" s="18">
        <v>0</v>
      </c>
      <c r="AP40" s="18">
        <v>0</v>
      </c>
      <c r="AQ40" s="18">
        <v>0</v>
      </c>
      <c r="AR40" s="18">
        <v>0</v>
      </c>
      <c r="AS40" s="18">
        <v>0</v>
      </c>
      <c r="AT40" s="18">
        <v>0</v>
      </c>
      <c r="AU40" s="18">
        <v>0</v>
      </c>
      <c r="AV40" s="18">
        <v>0</v>
      </c>
      <c r="AW40" s="18">
        <v>0</v>
      </c>
      <c r="AX40" s="18">
        <v>0</v>
      </c>
      <c r="AY40" s="18">
        <v>0</v>
      </c>
      <c r="AZ40" s="18">
        <v>0</v>
      </c>
      <c r="BA40" s="18">
        <v>0</v>
      </c>
      <c r="BB40" s="18">
        <v>0</v>
      </c>
      <c r="BC40" s="18">
        <v>0</v>
      </c>
    </row>
    <row r="41" spans="1:55" ht="75" x14ac:dyDescent="0.25">
      <c r="A41" s="152"/>
      <c r="B41" s="149"/>
      <c r="C41" s="92">
        <v>38</v>
      </c>
      <c r="D41" s="89" t="s">
        <v>326</v>
      </c>
      <c r="E41" s="90" t="s">
        <v>174</v>
      </c>
      <c r="F41" s="20" t="s">
        <v>30</v>
      </c>
      <c r="G41" s="20" t="s">
        <v>88</v>
      </c>
      <c r="H41" s="20" t="s">
        <v>50</v>
      </c>
      <c r="I41" s="91">
        <v>1.22</v>
      </c>
      <c r="J41" s="124">
        <v>24</v>
      </c>
      <c r="K41" s="41">
        <f t="shared" si="0"/>
        <v>24</v>
      </c>
      <c r="L41" s="42" t="str">
        <f t="shared" si="1"/>
        <v>OK</v>
      </c>
      <c r="M41" s="18">
        <v>0</v>
      </c>
      <c r="N41" s="18">
        <v>0</v>
      </c>
      <c r="O41" s="18">
        <v>0</v>
      </c>
      <c r="P41" s="18">
        <v>0</v>
      </c>
      <c r="Q41" s="18">
        <v>0</v>
      </c>
      <c r="R41" s="18">
        <v>0</v>
      </c>
      <c r="S41" s="18">
        <v>0</v>
      </c>
      <c r="T41" s="18">
        <v>0</v>
      </c>
      <c r="U41" s="18">
        <v>0</v>
      </c>
      <c r="V41" s="18">
        <v>0</v>
      </c>
      <c r="W41" s="18">
        <v>0</v>
      </c>
      <c r="X41" s="18">
        <v>0</v>
      </c>
      <c r="Y41" s="18">
        <v>0</v>
      </c>
      <c r="Z41" s="18">
        <v>0</v>
      </c>
      <c r="AA41" s="18">
        <v>0</v>
      </c>
      <c r="AB41" s="18">
        <v>0</v>
      </c>
      <c r="AC41" s="18">
        <v>0</v>
      </c>
      <c r="AD41" s="18">
        <v>0</v>
      </c>
      <c r="AE41" s="18">
        <v>0</v>
      </c>
      <c r="AF41" s="18">
        <v>0</v>
      </c>
      <c r="AG41" s="18">
        <v>0</v>
      </c>
      <c r="AH41" s="18">
        <v>0</v>
      </c>
      <c r="AI41" s="18">
        <v>0</v>
      </c>
      <c r="AJ41" s="18">
        <v>0</v>
      </c>
      <c r="AK41" s="18">
        <v>0</v>
      </c>
      <c r="AL41" s="18">
        <v>0</v>
      </c>
      <c r="AM41" s="18">
        <v>0</v>
      </c>
      <c r="AN41" s="18">
        <v>0</v>
      </c>
      <c r="AO41" s="18">
        <v>0</v>
      </c>
      <c r="AP41" s="18">
        <v>0</v>
      </c>
      <c r="AQ41" s="18">
        <v>0</v>
      </c>
      <c r="AR41" s="18">
        <v>0</v>
      </c>
      <c r="AS41" s="18">
        <v>0</v>
      </c>
      <c r="AT41" s="18">
        <v>0</v>
      </c>
      <c r="AU41" s="18">
        <v>0</v>
      </c>
      <c r="AV41" s="18">
        <v>0</v>
      </c>
      <c r="AW41" s="18">
        <v>0</v>
      </c>
      <c r="AX41" s="18">
        <v>0</v>
      </c>
      <c r="AY41" s="18">
        <v>0</v>
      </c>
      <c r="AZ41" s="18">
        <v>0</v>
      </c>
      <c r="BA41" s="18">
        <v>0</v>
      </c>
      <c r="BB41" s="18">
        <v>0</v>
      </c>
      <c r="BC41" s="18">
        <v>0</v>
      </c>
    </row>
    <row r="42" spans="1:55" ht="90" x14ac:dyDescent="0.25">
      <c r="A42" s="152"/>
      <c r="B42" s="149"/>
      <c r="C42" s="92">
        <v>39</v>
      </c>
      <c r="D42" s="89" t="s">
        <v>327</v>
      </c>
      <c r="E42" s="90" t="s">
        <v>175</v>
      </c>
      <c r="F42" s="20" t="s">
        <v>60</v>
      </c>
      <c r="G42" s="20" t="s">
        <v>84</v>
      </c>
      <c r="H42" s="20" t="s">
        <v>50</v>
      </c>
      <c r="I42" s="91">
        <v>0.72</v>
      </c>
      <c r="J42" s="124">
        <v>960</v>
      </c>
      <c r="K42" s="41">
        <f t="shared" si="0"/>
        <v>600</v>
      </c>
      <c r="L42" s="42" t="str">
        <f t="shared" si="1"/>
        <v>OK</v>
      </c>
      <c r="M42" s="18">
        <v>0</v>
      </c>
      <c r="N42" s="18">
        <v>0</v>
      </c>
      <c r="O42" s="18">
        <v>0</v>
      </c>
      <c r="P42" s="18">
        <v>0</v>
      </c>
      <c r="Q42" s="18">
        <v>0</v>
      </c>
      <c r="R42" s="18">
        <v>0</v>
      </c>
      <c r="S42" s="18">
        <v>0</v>
      </c>
      <c r="T42" s="18">
        <v>0</v>
      </c>
      <c r="U42" s="18">
        <v>0</v>
      </c>
      <c r="V42" s="18">
        <v>0</v>
      </c>
      <c r="W42" s="18">
        <v>0</v>
      </c>
      <c r="X42" s="18">
        <v>0</v>
      </c>
      <c r="Y42" s="18">
        <v>0</v>
      </c>
      <c r="Z42" s="18">
        <v>0</v>
      </c>
      <c r="AA42" s="18">
        <v>0</v>
      </c>
      <c r="AB42" s="18">
        <v>0</v>
      </c>
      <c r="AC42" s="18">
        <v>0</v>
      </c>
      <c r="AD42" s="18">
        <v>0</v>
      </c>
      <c r="AE42" s="18">
        <v>0</v>
      </c>
      <c r="AF42" s="18">
        <v>0</v>
      </c>
      <c r="AG42" s="18">
        <v>0</v>
      </c>
      <c r="AH42" s="18">
        <v>0</v>
      </c>
      <c r="AI42" s="18">
        <v>0</v>
      </c>
      <c r="AJ42" s="18">
        <v>0</v>
      </c>
      <c r="AK42" s="18">
        <v>0</v>
      </c>
      <c r="AL42" s="18">
        <v>0</v>
      </c>
      <c r="AM42" s="18">
        <v>360</v>
      </c>
      <c r="AN42" s="18">
        <v>0</v>
      </c>
      <c r="AO42" s="18">
        <v>0</v>
      </c>
      <c r="AP42" s="18">
        <v>0</v>
      </c>
      <c r="AQ42" s="18">
        <v>0</v>
      </c>
      <c r="AR42" s="18">
        <v>0</v>
      </c>
      <c r="AS42" s="18">
        <v>0</v>
      </c>
      <c r="AT42" s="18">
        <v>0</v>
      </c>
      <c r="AU42" s="18">
        <v>0</v>
      </c>
      <c r="AV42" s="18">
        <v>0</v>
      </c>
      <c r="AW42" s="18">
        <v>0</v>
      </c>
      <c r="AX42" s="18">
        <v>0</v>
      </c>
      <c r="AY42" s="18">
        <v>0</v>
      </c>
      <c r="AZ42" s="18">
        <v>0</v>
      </c>
      <c r="BA42" s="18">
        <v>0</v>
      </c>
      <c r="BB42" s="18">
        <v>0</v>
      </c>
      <c r="BC42" s="18">
        <v>0</v>
      </c>
    </row>
    <row r="43" spans="1:55" ht="60" x14ac:dyDescent="0.25">
      <c r="A43" s="152"/>
      <c r="B43" s="149"/>
      <c r="C43" s="88">
        <v>40</v>
      </c>
      <c r="D43" s="89" t="s">
        <v>328</v>
      </c>
      <c r="E43" s="90" t="s">
        <v>176</v>
      </c>
      <c r="F43" s="20" t="s">
        <v>33</v>
      </c>
      <c r="G43" s="20" t="s">
        <v>89</v>
      </c>
      <c r="H43" s="20" t="s">
        <v>50</v>
      </c>
      <c r="I43" s="91">
        <v>1.63</v>
      </c>
      <c r="J43" s="124">
        <v>50</v>
      </c>
      <c r="K43" s="41">
        <f t="shared" si="0"/>
        <v>25</v>
      </c>
      <c r="L43" s="42" t="str">
        <f t="shared" si="1"/>
        <v>OK</v>
      </c>
      <c r="M43" s="18">
        <v>0</v>
      </c>
      <c r="N43" s="18">
        <v>0</v>
      </c>
      <c r="O43" s="18">
        <v>0</v>
      </c>
      <c r="P43" s="18">
        <v>0</v>
      </c>
      <c r="Q43" s="18">
        <v>0</v>
      </c>
      <c r="R43" s="18">
        <v>0</v>
      </c>
      <c r="S43" s="18">
        <v>0</v>
      </c>
      <c r="T43" s="18">
        <v>0</v>
      </c>
      <c r="U43" s="18">
        <v>0</v>
      </c>
      <c r="V43" s="18">
        <v>0</v>
      </c>
      <c r="W43" s="18">
        <v>0</v>
      </c>
      <c r="X43" s="18">
        <v>0</v>
      </c>
      <c r="Y43" s="18">
        <v>0</v>
      </c>
      <c r="Z43" s="18">
        <v>0</v>
      </c>
      <c r="AA43" s="18">
        <v>0</v>
      </c>
      <c r="AB43" s="18">
        <v>0</v>
      </c>
      <c r="AC43" s="18">
        <v>0</v>
      </c>
      <c r="AD43" s="18">
        <v>0</v>
      </c>
      <c r="AE43" s="18">
        <v>0</v>
      </c>
      <c r="AF43" s="18">
        <v>0</v>
      </c>
      <c r="AG43" s="18">
        <v>0</v>
      </c>
      <c r="AH43" s="18">
        <v>0</v>
      </c>
      <c r="AI43" s="18">
        <v>0</v>
      </c>
      <c r="AJ43" s="18">
        <v>0</v>
      </c>
      <c r="AK43" s="18">
        <v>0</v>
      </c>
      <c r="AL43" s="18">
        <v>0</v>
      </c>
      <c r="AM43" s="18">
        <v>25</v>
      </c>
      <c r="AN43" s="18">
        <v>0</v>
      </c>
      <c r="AO43" s="18">
        <v>0</v>
      </c>
      <c r="AP43" s="18">
        <v>0</v>
      </c>
      <c r="AQ43" s="18">
        <v>0</v>
      </c>
      <c r="AR43" s="18">
        <v>0</v>
      </c>
      <c r="AS43" s="18">
        <v>0</v>
      </c>
      <c r="AT43" s="18">
        <v>0</v>
      </c>
      <c r="AU43" s="18">
        <v>0</v>
      </c>
      <c r="AV43" s="18">
        <v>0</v>
      </c>
      <c r="AW43" s="18">
        <v>0</v>
      </c>
      <c r="AX43" s="18">
        <v>0</v>
      </c>
      <c r="AY43" s="18">
        <v>0</v>
      </c>
      <c r="AZ43" s="18">
        <v>0</v>
      </c>
      <c r="BA43" s="18">
        <v>0</v>
      </c>
      <c r="BB43" s="18">
        <v>0</v>
      </c>
      <c r="BC43" s="18">
        <v>0</v>
      </c>
    </row>
    <row r="44" spans="1:55" ht="60" x14ac:dyDescent="0.25">
      <c r="A44" s="152"/>
      <c r="B44" s="149"/>
      <c r="C44" s="88">
        <v>41</v>
      </c>
      <c r="D44" s="89" t="s">
        <v>329</v>
      </c>
      <c r="E44" s="90" t="s">
        <v>177</v>
      </c>
      <c r="F44" s="20" t="s">
        <v>31</v>
      </c>
      <c r="G44" s="20" t="s">
        <v>90</v>
      </c>
      <c r="H44" s="20" t="s">
        <v>51</v>
      </c>
      <c r="I44" s="91">
        <v>3.57</v>
      </c>
      <c r="J44" s="124">
        <v>50</v>
      </c>
      <c r="K44" s="41">
        <f t="shared" si="0"/>
        <v>30</v>
      </c>
      <c r="L44" s="42" t="str">
        <f t="shared" si="1"/>
        <v>OK</v>
      </c>
      <c r="M44" s="18">
        <v>0</v>
      </c>
      <c r="N44" s="18">
        <v>0</v>
      </c>
      <c r="O44" s="18">
        <v>0</v>
      </c>
      <c r="P44" s="18">
        <v>0</v>
      </c>
      <c r="Q44" s="18">
        <v>0</v>
      </c>
      <c r="R44" s="18">
        <v>0</v>
      </c>
      <c r="S44" s="18">
        <v>0</v>
      </c>
      <c r="T44" s="18">
        <v>0</v>
      </c>
      <c r="U44" s="18">
        <v>0</v>
      </c>
      <c r="V44" s="18">
        <v>0</v>
      </c>
      <c r="W44" s="18">
        <v>0</v>
      </c>
      <c r="X44" s="18">
        <v>0</v>
      </c>
      <c r="Y44" s="18">
        <v>0</v>
      </c>
      <c r="Z44" s="18">
        <v>0</v>
      </c>
      <c r="AA44" s="18">
        <v>0</v>
      </c>
      <c r="AB44" s="18">
        <v>0</v>
      </c>
      <c r="AC44" s="18">
        <v>0</v>
      </c>
      <c r="AD44" s="18">
        <v>0</v>
      </c>
      <c r="AE44" s="18">
        <v>0</v>
      </c>
      <c r="AF44" s="18">
        <v>0</v>
      </c>
      <c r="AG44" s="18">
        <v>0</v>
      </c>
      <c r="AH44" s="18">
        <v>0</v>
      </c>
      <c r="AI44" s="18">
        <v>0</v>
      </c>
      <c r="AJ44" s="18">
        <v>0</v>
      </c>
      <c r="AK44" s="18">
        <v>0</v>
      </c>
      <c r="AL44" s="18">
        <v>0</v>
      </c>
      <c r="AM44" s="18">
        <v>20</v>
      </c>
      <c r="AN44" s="18">
        <v>0</v>
      </c>
      <c r="AO44" s="18">
        <v>0</v>
      </c>
      <c r="AP44" s="18">
        <v>0</v>
      </c>
      <c r="AQ44" s="18">
        <v>0</v>
      </c>
      <c r="AR44" s="18">
        <v>0</v>
      </c>
      <c r="AS44" s="18">
        <v>0</v>
      </c>
      <c r="AT44" s="18">
        <v>0</v>
      </c>
      <c r="AU44" s="18">
        <v>0</v>
      </c>
      <c r="AV44" s="18">
        <v>0</v>
      </c>
      <c r="AW44" s="18">
        <v>0</v>
      </c>
      <c r="AX44" s="18">
        <v>0</v>
      </c>
      <c r="AY44" s="18">
        <v>0</v>
      </c>
      <c r="AZ44" s="18">
        <v>0</v>
      </c>
      <c r="BA44" s="18">
        <v>0</v>
      </c>
      <c r="BB44" s="18">
        <v>0</v>
      </c>
      <c r="BC44" s="18">
        <v>0</v>
      </c>
    </row>
    <row r="45" spans="1:55" ht="30" x14ac:dyDescent="0.25">
      <c r="A45" s="152"/>
      <c r="B45" s="149"/>
      <c r="C45" s="88">
        <v>42</v>
      </c>
      <c r="D45" s="89" t="s">
        <v>330</v>
      </c>
      <c r="E45" s="90" t="s">
        <v>178</v>
      </c>
      <c r="F45" s="20" t="s">
        <v>31</v>
      </c>
      <c r="G45" s="20" t="s">
        <v>91</v>
      </c>
      <c r="H45" s="20" t="s">
        <v>51</v>
      </c>
      <c r="I45" s="91">
        <v>2.88</v>
      </c>
      <c r="J45" s="124"/>
      <c r="K45" s="41">
        <f t="shared" si="0"/>
        <v>0</v>
      </c>
      <c r="L45" s="42" t="str">
        <f t="shared" si="1"/>
        <v>OK</v>
      </c>
      <c r="M45" s="18">
        <v>0</v>
      </c>
      <c r="N45" s="18">
        <v>0</v>
      </c>
      <c r="O45" s="18">
        <v>0</v>
      </c>
      <c r="P45" s="18">
        <v>0</v>
      </c>
      <c r="Q45" s="18">
        <v>0</v>
      </c>
      <c r="R45" s="18">
        <v>0</v>
      </c>
      <c r="S45" s="18">
        <v>0</v>
      </c>
      <c r="T45" s="18">
        <v>0</v>
      </c>
      <c r="U45" s="18">
        <v>0</v>
      </c>
      <c r="V45" s="18">
        <v>0</v>
      </c>
      <c r="W45" s="18">
        <v>0</v>
      </c>
      <c r="X45" s="18">
        <v>0</v>
      </c>
      <c r="Y45" s="18">
        <v>0</v>
      </c>
      <c r="Z45" s="18">
        <v>0</v>
      </c>
      <c r="AA45" s="18">
        <v>0</v>
      </c>
      <c r="AB45" s="18">
        <v>0</v>
      </c>
      <c r="AC45" s="18">
        <v>0</v>
      </c>
      <c r="AD45" s="18">
        <v>0</v>
      </c>
      <c r="AE45" s="18">
        <v>0</v>
      </c>
      <c r="AF45" s="18">
        <v>0</v>
      </c>
      <c r="AG45" s="18">
        <v>0</v>
      </c>
      <c r="AH45" s="18">
        <v>0</v>
      </c>
      <c r="AI45" s="18">
        <v>0</v>
      </c>
      <c r="AJ45" s="18">
        <v>0</v>
      </c>
      <c r="AK45" s="18">
        <v>0</v>
      </c>
      <c r="AL45" s="18">
        <v>0</v>
      </c>
      <c r="AM45" s="18">
        <v>0</v>
      </c>
      <c r="AN45" s="18">
        <v>0</v>
      </c>
      <c r="AO45" s="18">
        <v>0</v>
      </c>
      <c r="AP45" s="18">
        <v>0</v>
      </c>
      <c r="AQ45" s="18">
        <v>0</v>
      </c>
      <c r="AR45" s="18">
        <v>0</v>
      </c>
      <c r="AS45" s="18">
        <v>0</v>
      </c>
      <c r="AT45" s="18">
        <v>0</v>
      </c>
      <c r="AU45" s="18">
        <v>0</v>
      </c>
      <c r="AV45" s="18">
        <v>0</v>
      </c>
      <c r="AW45" s="18">
        <v>0</v>
      </c>
      <c r="AX45" s="18">
        <v>0</v>
      </c>
      <c r="AY45" s="18">
        <v>0</v>
      </c>
      <c r="AZ45" s="18">
        <v>0</v>
      </c>
      <c r="BA45" s="18">
        <v>0</v>
      </c>
      <c r="BB45" s="18">
        <v>0</v>
      </c>
      <c r="BC45" s="18">
        <v>0</v>
      </c>
    </row>
    <row r="46" spans="1:55" ht="30" x14ac:dyDescent="0.25">
      <c r="A46" s="152"/>
      <c r="B46" s="150"/>
      <c r="C46" s="92">
        <v>43</v>
      </c>
      <c r="D46" s="89" t="s">
        <v>331</v>
      </c>
      <c r="E46" s="90" t="s">
        <v>179</v>
      </c>
      <c r="F46" s="20" t="s">
        <v>60</v>
      </c>
      <c r="G46" s="20" t="s">
        <v>85</v>
      </c>
      <c r="H46" s="20" t="s">
        <v>50</v>
      </c>
      <c r="I46" s="91">
        <v>8.8000000000000007</v>
      </c>
      <c r="J46" s="124">
        <v>10</v>
      </c>
      <c r="K46" s="41">
        <f t="shared" si="0"/>
        <v>0</v>
      </c>
      <c r="L46" s="42" t="str">
        <f t="shared" si="1"/>
        <v>OK</v>
      </c>
      <c r="M46" s="18">
        <v>0</v>
      </c>
      <c r="N46" s="18">
        <v>0</v>
      </c>
      <c r="O46" s="18">
        <v>0</v>
      </c>
      <c r="P46" s="18">
        <v>0</v>
      </c>
      <c r="Q46" s="18">
        <v>0</v>
      </c>
      <c r="R46" s="18">
        <v>0</v>
      </c>
      <c r="S46" s="18">
        <v>0</v>
      </c>
      <c r="T46" s="18">
        <v>0</v>
      </c>
      <c r="U46" s="18">
        <v>0</v>
      </c>
      <c r="V46" s="18">
        <v>0</v>
      </c>
      <c r="W46" s="18">
        <v>0</v>
      </c>
      <c r="X46" s="18">
        <v>0</v>
      </c>
      <c r="Y46" s="18">
        <v>0</v>
      </c>
      <c r="Z46" s="18">
        <v>0</v>
      </c>
      <c r="AA46" s="18">
        <v>0</v>
      </c>
      <c r="AB46" s="18">
        <v>0</v>
      </c>
      <c r="AC46" s="18">
        <v>0</v>
      </c>
      <c r="AD46" s="18">
        <v>5</v>
      </c>
      <c r="AE46" s="18">
        <v>0</v>
      </c>
      <c r="AF46" s="18">
        <v>0</v>
      </c>
      <c r="AG46" s="18">
        <v>0</v>
      </c>
      <c r="AH46" s="18">
        <v>0</v>
      </c>
      <c r="AI46" s="18">
        <v>0</v>
      </c>
      <c r="AJ46" s="18">
        <v>0</v>
      </c>
      <c r="AK46" s="18">
        <v>0</v>
      </c>
      <c r="AL46" s="18">
        <v>0</v>
      </c>
      <c r="AM46" s="18">
        <v>5</v>
      </c>
      <c r="AN46" s="18">
        <v>0</v>
      </c>
      <c r="AO46" s="18">
        <v>0</v>
      </c>
      <c r="AP46" s="18">
        <v>0</v>
      </c>
      <c r="AQ46" s="18">
        <v>0</v>
      </c>
      <c r="AR46" s="18">
        <v>0</v>
      </c>
      <c r="AS46" s="18">
        <v>0</v>
      </c>
      <c r="AT46" s="18">
        <v>0</v>
      </c>
      <c r="AU46" s="18">
        <v>0</v>
      </c>
      <c r="AV46" s="18">
        <v>0</v>
      </c>
      <c r="AW46" s="18">
        <v>0</v>
      </c>
      <c r="AX46" s="18">
        <v>0</v>
      </c>
      <c r="AY46" s="18">
        <v>0</v>
      </c>
      <c r="AZ46" s="18">
        <v>0</v>
      </c>
      <c r="BA46" s="18">
        <v>0</v>
      </c>
      <c r="BB46" s="18">
        <v>0</v>
      </c>
      <c r="BC46" s="18">
        <v>0</v>
      </c>
    </row>
    <row r="47" spans="1:55" ht="45" x14ac:dyDescent="0.25">
      <c r="A47" s="153" t="s">
        <v>280</v>
      </c>
      <c r="B47" s="154">
        <v>16</v>
      </c>
      <c r="C47" s="87">
        <v>44</v>
      </c>
      <c r="D47" s="83" t="s">
        <v>332</v>
      </c>
      <c r="E47" s="84" t="s">
        <v>180</v>
      </c>
      <c r="F47" s="97" t="s">
        <v>60</v>
      </c>
      <c r="G47" s="97" t="s">
        <v>92</v>
      </c>
      <c r="H47" s="97" t="s">
        <v>50</v>
      </c>
      <c r="I47" s="86">
        <v>21.85</v>
      </c>
      <c r="J47" s="124"/>
      <c r="K47" s="41">
        <f t="shared" si="0"/>
        <v>0</v>
      </c>
      <c r="L47" s="42" t="str">
        <f t="shared" si="1"/>
        <v>OK</v>
      </c>
      <c r="M47" s="126">
        <v>0</v>
      </c>
      <c r="N47" s="126">
        <v>0</v>
      </c>
      <c r="O47" s="126">
        <v>0</v>
      </c>
      <c r="P47" s="126">
        <v>0</v>
      </c>
      <c r="Q47" s="126">
        <v>0</v>
      </c>
      <c r="R47" s="126">
        <v>0</v>
      </c>
      <c r="S47" s="126">
        <v>0</v>
      </c>
      <c r="T47" s="126">
        <v>0</v>
      </c>
      <c r="U47" s="126">
        <v>0</v>
      </c>
      <c r="V47" s="126">
        <v>0</v>
      </c>
      <c r="W47" s="126">
        <v>0</v>
      </c>
      <c r="X47" s="126">
        <v>0</v>
      </c>
      <c r="Y47" s="126">
        <v>0</v>
      </c>
      <c r="Z47" s="126">
        <v>0</v>
      </c>
      <c r="AA47" s="126">
        <v>0</v>
      </c>
      <c r="AB47" s="126">
        <v>0</v>
      </c>
      <c r="AC47" s="126">
        <v>0</v>
      </c>
      <c r="AD47" s="126">
        <v>0</v>
      </c>
      <c r="AE47" s="126">
        <v>0</v>
      </c>
      <c r="AF47" s="126">
        <v>0</v>
      </c>
      <c r="AG47" s="126">
        <v>0</v>
      </c>
      <c r="AH47" s="126">
        <v>0</v>
      </c>
      <c r="AI47" s="126">
        <v>0</v>
      </c>
      <c r="AJ47" s="126">
        <v>0</v>
      </c>
      <c r="AK47" s="126">
        <v>0</v>
      </c>
      <c r="AL47" s="126">
        <v>0</v>
      </c>
      <c r="AM47" s="126">
        <v>0</v>
      </c>
      <c r="AN47" s="126">
        <v>0</v>
      </c>
      <c r="AO47" s="126">
        <v>0</v>
      </c>
      <c r="AP47" s="126">
        <v>0</v>
      </c>
      <c r="AQ47" s="126">
        <v>0</v>
      </c>
      <c r="AR47" s="126">
        <v>0</v>
      </c>
      <c r="AS47" s="126">
        <v>0</v>
      </c>
      <c r="AT47" s="126">
        <v>0</v>
      </c>
      <c r="AU47" s="126">
        <v>0</v>
      </c>
      <c r="AV47" s="126">
        <v>0</v>
      </c>
      <c r="AW47" s="126">
        <v>0</v>
      </c>
      <c r="AX47" s="126">
        <v>0</v>
      </c>
      <c r="AY47" s="126">
        <v>0</v>
      </c>
      <c r="AZ47" s="126">
        <v>0</v>
      </c>
      <c r="BA47" s="126">
        <v>0</v>
      </c>
      <c r="BB47" s="126">
        <v>0</v>
      </c>
      <c r="BC47" s="126">
        <v>0</v>
      </c>
    </row>
    <row r="48" spans="1:55" ht="60" x14ac:dyDescent="0.25">
      <c r="A48" s="153"/>
      <c r="B48" s="155"/>
      <c r="C48" s="87">
        <v>45</v>
      </c>
      <c r="D48" s="83" t="s">
        <v>333</v>
      </c>
      <c r="E48" s="84" t="s">
        <v>181</v>
      </c>
      <c r="F48" s="85" t="s">
        <v>30</v>
      </c>
      <c r="G48" s="97" t="s">
        <v>92</v>
      </c>
      <c r="H48" s="85" t="s">
        <v>50</v>
      </c>
      <c r="I48" s="86">
        <v>1.76</v>
      </c>
      <c r="J48" s="124">
        <v>200</v>
      </c>
      <c r="K48" s="41">
        <f t="shared" si="0"/>
        <v>200</v>
      </c>
      <c r="L48" s="42" t="str">
        <f t="shared" si="1"/>
        <v>OK</v>
      </c>
      <c r="M48" s="126">
        <v>0</v>
      </c>
      <c r="N48" s="126">
        <v>0</v>
      </c>
      <c r="O48" s="126">
        <v>0</v>
      </c>
      <c r="P48" s="126">
        <v>0</v>
      </c>
      <c r="Q48" s="126">
        <v>0</v>
      </c>
      <c r="R48" s="126">
        <v>0</v>
      </c>
      <c r="S48" s="126">
        <v>0</v>
      </c>
      <c r="T48" s="126">
        <v>0</v>
      </c>
      <c r="U48" s="126">
        <v>0</v>
      </c>
      <c r="V48" s="126">
        <v>0</v>
      </c>
      <c r="W48" s="126">
        <v>0</v>
      </c>
      <c r="X48" s="126">
        <v>0</v>
      </c>
      <c r="Y48" s="126">
        <v>0</v>
      </c>
      <c r="Z48" s="126">
        <v>0</v>
      </c>
      <c r="AA48" s="126">
        <v>0</v>
      </c>
      <c r="AB48" s="126">
        <v>0</v>
      </c>
      <c r="AC48" s="126">
        <v>0</v>
      </c>
      <c r="AD48" s="126">
        <v>0</v>
      </c>
      <c r="AE48" s="126">
        <v>0</v>
      </c>
      <c r="AF48" s="126">
        <v>0</v>
      </c>
      <c r="AG48" s="126">
        <v>0</v>
      </c>
      <c r="AH48" s="126">
        <v>0</v>
      </c>
      <c r="AI48" s="126">
        <v>0</v>
      </c>
      <c r="AJ48" s="126">
        <v>0</v>
      </c>
      <c r="AK48" s="126">
        <v>0</v>
      </c>
      <c r="AL48" s="126">
        <v>0</v>
      </c>
      <c r="AM48" s="126">
        <v>0</v>
      </c>
      <c r="AN48" s="126">
        <v>0</v>
      </c>
      <c r="AO48" s="126">
        <v>0</v>
      </c>
      <c r="AP48" s="126">
        <v>0</v>
      </c>
      <c r="AQ48" s="126">
        <v>0</v>
      </c>
      <c r="AR48" s="126">
        <v>0</v>
      </c>
      <c r="AS48" s="126">
        <v>0</v>
      </c>
      <c r="AT48" s="126">
        <v>0</v>
      </c>
      <c r="AU48" s="126">
        <v>0</v>
      </c>
      <c r="AV48" s="126">
        <v>0</v>
      </c>
      <c r="AW48" s="126">
        <v>0</v>
      </c>
      <c r="AX48" s="126">
        <v>0</v>
      </c>
      <c r="AY48" s="126">
        <v>0</v>
      </c>
      <c r="AZ48" s="126">
        <v>0</v>
      </c>
      <c r="BA48" s="126">
        <v>0</v>
      </c>
      <c r="BB48" s="126">
        <v>0</v>
      </c>
      <c r="BC48" s="126">
        <v>0</v>
      </c>
    </row>
    <row r="49" spans="1:55" ht="120" x14ac:dyDescent="0.25">
      <c r="A49" s="153"/>
      <c r="B49" s="155"/>
      <c r="C49" s="87">
        <v>46</v>
      </c>
      <c r="D49" s="83" t="s">
        <v>334</v>
      </c>
      <c r="E49" s="84" t="s">
        <v>182</v>
      </c>
      <c r="F49" s="85" t="s">
        <v>30</v>
      </c>
      <c r="G49" s="97" t="s">
        <v>92</v>
      </c>
      <c r="H49" s="85" t="s">
        <v>51</v>
      </c>
      <c r="I49" s="86">
        <v>2.54</v>
      </c>
      <c r="J49" s="124">
        <v>200</v>
      </c>
      <c r="K49" s="41">
        <f t="shared" si="0"/>
        <v>200</v>
      </c>
      <c r="L49" s="42" t="str">
        <f t="shared" si="1"/>
        <v>OK</v>
      </c>
      <c r="M49" s="126">
        <v>0</v>
      </c>
      <c r="N49" s="126">
        <v>0</v>
      </c>
      <c r="O49" s="126">
        <v>0</v>
      </c>
      <c r="P49" s="126">
        <v>0</v>
      </c>
      <c r="Q49" s="126">
        <v>0</v>
      </c>
      <c r="R49" s="126">
        <v>0</v>
      </c>
      <c r="S49" s="126">
        <v>0</v>
      </c>
      <c r="T49" s="126">
        <v>0</v>
      </c>
      <c r="U49" s="126">
        <v>0</v>
      </c>
      <c r="V49" s="126">
        <v>0</v>
      </c>
      <c r="W49" s="126">
        <v>0</v>
      </c>
      <c r="X49" s="126">
        <v>0</v>
      </c>
      <c r="Y49" s="126">
        <v>0</v>
      </c>
      <c r="Z49" s="126">
        <v>0</v>
      </c>
      <c r="AA49" s="126">
        <v>0</v>
      </c>
      <c r="AB49" s="126">
        <v>0</v>
      </c>
      <c r="AC49" s="126">
        <v>0</v>
      </c>
      <c r="AD49" s="126">
        <v>0</v>
      </c>
      <c r="AE49" s="126">
        <v>0</v>
      </c>
      <c r="AF49" s="126">
        <v>0</v>
      </c>
      <c r="AG49" s="126">
        <v>0</v>
      </c>
      <c r="AH49" s="126">
        <v>0</v>
      </c>
      <c r="AI49" s="126">
        <v>0</v>
      </c>
      <c r="AJ49" s="126">
        <v>0</v>
      </c>
      <c r="AK49" s="126">
        <v>0</v>
      </c>
      <c r="AL49" s="126">
        <v>0</v>
      </c>
      <c r="AM49" s="126">
        <v>0</v>
      </c>
      <c r="AN49" s="126">
        <v>0</v>
      </c>
      <c r="AO49" s="126">
        <v>0</v>
      </c>
      <c r="AP49" s="126">
        <v>0</v>
      </c>
      <c r="AQ49" s="126">
        <v>0</v>
      </c>
      <c r="AR49" s="126">
        <v>0</v>
      </c>
      <c r="AS49" s="126">
        <v>0</v>
      </c>
      <c r="AT49" s="126">
        <v>0</v>
      </c>
      <c r="AU49" s="126">
        <v>0</v>
      </c>
      <c r="AV49" s="126">
        <v>0</v>
      </c>
      <c r="AW49" s="126">
        <v>0</v>
      </c>
      <c r="AX49" s="126">
        <v>0</v>
      </c>
      <c r="AY49" s="126">
        <v>0</v>
      </c>
      <c r="AZ49" s="126">
        <v>0</v>
      </c>
      <c r="BA49" s="126">
        <v>0</v>
      </c>
      <c r="BB49" s="126">
        <v>0</v>
      </c>
      <c r="BC49" s="126">
        <v>0</v>
      </c>
    </row>
    <row r="50" spans="1:55" ht="30" x14ac:dyDescent="0.25">
      <c r="A50" s="153"/>
      <c r="B50" s="155"/>
      <c r="C50" s="87">
        <v>47</v>
      </c>
      <c r="D50" s="98" t="s">
        <v>335</v>
      </c>
      <c r="E50" s="84" t="s">
        <v>183</v>
      </c>
      <c r="F50" s="85" t="s">
        <v>58</v>
      </c>
      <c r="G50" s="97" t="s">
        <v>93</v>
      </c>
      <c r="H50" s="85" t="s">
        <v>50</v>
      </c>
      <c r="I50" s="86">
        <v>3.4</v>
      </c>
      <c r="J50" s="124"/>
      <c r="K50" s="41">
        <f t="shared" si="0"/>
        <v>0</v>
      </c>
      <c r="L50" s="42" t="str">
        <f t="shared" si="1"/>
        <v>OK</v>
      </c>
      <c r="M50" s="126">
        <v>0</v>
      </c>
      <c r="N50" s="126">
        <v>0</v>
      </c>
      <c r="O50" s="126">
        <v>0</v>
      </c>
      <c r="P50" s="126">
        <v>0</v>
      </c>
      <c r="Q50" s="126">
        <v>0</v>
      </c>
      <c r="R50" s="126">
        <v>0</v>
      </c>
      <c r="S50" s="126">
        <v>0</v>
      </c>
      <c r="T50" s="126">
        <v>0</v>
      </c>
      <c r="U50" s="126">
        <v>0</v>
      </c>
      <c r="V50" s="126">
        <v>0</v>
      </c>
      <c r="W50" s="126">
        <v>0</v>
      </c>
      <c r="X50" s="126">
        <v>0</v>
      </c>
      <c r="Y50" s="126">
        <v>0</v>
      </c>
      <c r="Z50" s="126">
        <v>0</v>
      </c>
      <c r="AA50" s="126">
        <v>0</v>
      </c>
      <c r="AB50" s="126">
        <v>0</v>
      </c>
      <c r="AC50" s="126">
        <v>0</v>
      </c>
      <c r="AD50" s="126">
        <v>0</v>
      </c>
      <c r="AE50" s="126">
        <v>0</v>
      </c>
      <c r="AF50" s="126">
        <v>0</v>
      </c>
      <c r="AG50" s="126">
        <v>0</v>
      </c>
      <c r="AH50" s="126">
        <v>0</v>
      </c>
      <c r="AI50" s="126">
        <v>0</v>
      </c>
      <c r="AJ50" s="126">
        <v>0</v>
      </c>
      <c r="AK50" s="126">
        <v>0</v>
      </c>
      <c r="AL50" s="126">
        <v>0</v>
      </c>
      <c r="AM50" s="126">
        <v>0</v>
      </c>
      <c r="AN50" s="126">
        <v>0</v>
      </c>
      <c r="AO50" s="126">
        <v>0</v>
      </c>
      <c r="AP50" s="126">
        <v>0</v>
      </c>
      <c r="AQ50" s="126">
        <v>0</v>
      </c>
      <c r="AR50" s="126">
        <v>0</v>
      </c>
      <c r="AS50" s="126">
        <v>0</v>
      </c>
      <c r="AT50" s="126">
        <v>0</v>
      </c>
      <c r="AU50" s="126">
        <v>0</v>
      </c>
      <c r="AV50" s="126">
        <v>0</v>
      </c>
      <c r="AW50" s="126">
        <v>0</v>
      </c>
      <c r="AX50" s="126">
        <v>0</v>
      </c>
      <c r="AY50" s="126">
        <v>0</v>
      </c>
      <c r="AZ50" s="126">
        <v>0</v>
      </c>
      <c r="BA50" s="126">
        <v>0</v>
      </c>
      <c r="BB50" s="126">
        <v>0</v>
      </c>
      <c r="BC50" s="126">
        <v>0</v>
      </c>
    </row>
    <row r="51" spans="1:55" ht="135" x14ac:dyDescent="0.25">
      <c r="A51" s="153"/>
      <c r="B51" s="155"/>
      <c r="C51" s="82">
        <v>48</v>
      </c>
      <c r="D51" s="83" t="s">
        <v>336</v>
      </c>
      <c r="E51" s="84" t="s">
        <v>184</v>
      </c>
      <c r="F51" s="97" t="s">
        <v>30</v>
      </c>
      <c r="G51" s="97" t="s">
        <v>92</v>
      </c>
      <c r="H51" s="97" t="s">
        <v>50</v>
      </c>
      <c r="I51" s="86">
        <v>4.4400000000000004</v>
      </c>
      <c r="J51" s="124">
        <v>200</v>
      </c>
      <c r="K51" s="41">
        <f t="shared" si="0"/>
        <v>200</v>
      </c>
      <c r="L51" s="42" t="str">
        <f t="shared" si="1"/>
        <v>OK</v>
      </c>
      <c r="M51" s="126">
        <v>0</v>
      </c>
      <c r="N51" s="126">
        <v>0</v>
      </c>
      <c r="O51" s="126">
        <v>0</v>
      </c>
      <c r="P51" s="126">
        <v>0</v>
      </c>
      <c r="Q51" s="126">
        <v>0</v>
      </c>
      <c r="R51" s="126">
        <v>0</v>
      </c>
      <c r="S51" s="126">
        <v>0</v>
      </c>
      <c r="T51" s="126">
        <v>0</v>
      </c>
      <c r="U51" s="126">
        <v>0</v>
      </c>
      <c r="V51" s="126">
        <v>0</v>
      </c>
      <c r="W51" s="126">
        <v>0</v>
      </c>
      <c r="X51" s="126">
        <v>0</v>
      </c>
      <c r="Y51" s="126">
        <v>0</v>
      </c>
      <c r="Z51" s="126">
        <v>0</v>
      </c>
      <c r="AA51" s="126">
        <v>0</v>
      </c>
      <c r="AB51" s="126">
        <v>0</v>
      </c>
      <c r="AC51" s="126">
        <v>0</v>
      </c>
      <c r="AD51" s="126">
        <v>0</v>
      </c>
      <c r="AE51" s="126">
        <v>0</v>
      </c>
      <c r="AF51" s="126">
        <v>0</v>
      </c>
      <c r="AG51" s="126">
        <v>0</v>
      </c>
      <c r="AH51" s="126">
        <v>0</v>
      </c>
      <c r="AI51" s="126">
        <v>0</v>
      </c>
      <c r="AJ51" s="126">
        <v>0</v>
      </c>
      <c r="AK51" s="126">
        <v>0</v>
      </c>
      <c r="AL51" s="126">
        <v>0</v>
      </c>
      <c r="AM51" s="126">
        <v>0</v>
      </c>
      <c r="AN51" s="126">
        <v>0</v>
      </c>
      <c r="AO51" s="126">
        <v>0</v>
      </c>
      <c r="AP51" s="126">
        <v>0</v>
      </c>
      <c r="AQ51" s="126">
        <v>0</v>
      </c>
      <c r="AR51" s="126">
        <v>0</v>
      </c>
      <c r="AS51" s="126">
        <v>0</v>
      </c>
      <c r="AT51" s="126">
        <v>0</v>
      </c>
      <c r="AU51" s="126">
        <v>0</v>
      </c>
      <c r="AV51" s="126">
        <v>0</v>
      </c>
      <c r="AW51" s="126">
        <v>0</v>
      </c>
      <c r="AX51" s="126">
        <v>0</v>
      </c>
      <c r="AY51" s="126">
        <v>0</v>
      </c>
      <c r="AZ51" s="126">
        <v>0</v>
      </c>
      <c r="BA51" s="126">
        <v>0</v>
      </c>
      <c r="BB51" s="126">
        <v>0</v>
      </c>
      <c r="BC51" s="126">
        <v>0</v>
      </c>
    </row>
    <row r="52" spans="1:55" ht="60" x14ac:dyDescent="0.25">
      <c r="A52" s="153"/>
      <c r="B52" s="156"/>
      <c r="C52" s="87">
        <v>49</v>
      </c>
      <c r="D52" s="98" t="s">
        <v>337</v>
      </c>
      <c r="E52" s="84" t="s">
        <v>185</v>
      </c>
      <c r="F52" s="97" t="s">
        <v>30</v>
      </c>
      <c r="G52" s="97" t="s">
        <v>92</v>
      </c>
      <c r="H52" s="97" t="s">
        <v>50</v>
      </c>
      <c r="I52" s="86">
        <v>6.7</v>
      </c>
      <c r="J52" s="124"/>
      <c r="K52" s="41">
        <f t="shared" si="0"/>
        <v>0</v>
      </c>
      <c r="L52" s="42" t="str">
        <f t="shared" si="1"/>
        <v>OK</v>
      </c>
      <c r="M52" s="126">
        <v>0</v>
      </c>
      <c r="N52" s="126">
        <v>0</v>
      </c>
      <c r="O52" s="126">
        <v>0</v>
      </c>
      <c r="P52" s="126">
        <v>0</v>
      </c>
      <c r="Q52" s="126">
        <v>0</v>
      </c>
      <c r="R52" s="126">
        <v>0</v>
      </c>
      <c r="S52" s="126">
        <v>0</v>
      </c>
      <c r="T52" s="126">
        <v>0</v>
      </c>
      <c r="U52" s="126">
        <v>0</v>
      </c>
      <c r="V52" s="126">
        <v>0</v>
      </c>
      <c r="W52" s="126">
        <v>0</v>
      </c>
      <c r="X52" s="126">
        <v>0</v>
      </c>
      <c r="Y52" s="126">
        <v>0</v>
      </c>
      <c r="Z52" s="126">
        <v>0</v>
      </c>
      <c r="AA52" s="126">
        <v>0</v>
      </c>
      <c r="AB52" s="126">
        <v>0</v>
      </c>
      <c r="AC52" s="126">
        <v>0</v>
      </c>
      <c r="AD52" s="126">
        <v>0</v>
      </c>
      <c r="AE52" s="126">
        <v>0</v>
      </c>
      <c r="AF52" s="126">
        <v>0</v>
      </c>
      <c r="AG52" s="126">
        <v>0</v>
      </c>
      <c r="AH52" s="126">
        <v>0</v>
      </c>
      <c r="AI52" s="126">
        <v>0</v>
      </c>
      <c r="AJ52" s="126">
        <v>0</v>
      </c>
      <c r="AK52" s="126">
        <v>0</v>
      </c>
      <c r="AL52" s="126">
        <v>0</v>
      </c>
      <c r="AM52" s="126">
        <v>0</v>
      </c>
      <c r="AN52" s="126">
        <v>0</v>
      </c>
      <c r="AO52" s="126">
        <v>0</v>
      </c>
      <c r="AP52" s="126">
        <v>0</v>
      </c>
      <c r="AQ52" s="126">
        <v>0</v>
      </c>
      <c r="AR52" s="126">
        <v>0</v>
      </c>
      <c r="AS52" s="126">
        <v>0</v>
      </c>
      <c r="AT52" s="126">
        <v>0</v>
      </c>
      <c r="AU52" s="126">
        <v>0</v>
      </c>
      <c r="AV52" s="126">
        <v>0</v>
      </c>
      <c r="AW52" s="126">
        <v>0</v>
      </c>
      <c r="AX52" s="126">
        <v>0</v>
      </c>
      <c r="AY52" s="126">
        <v>0</v>
      </c>
      <c r="AZ52" s="126">
        <v>0</v>
      </c>
      <c r="BA52" s="126">
        <v>0</v>
      </c>
      <c r="BB52" s="126">
        <v>0</v>
      </c>
      <c r="BC52" s="126">
        <v>0</v>
      </c>
    </row>
    <row r="53" spans="1:55" ht="105" x14ac:dyDescent="0.25">
      <c r="A53" s="152" t="s">
        <v>281</v>
      </c>
      <c r="B53" s="148">
        <v>17</v>
      </c>
      <c r="C53" s="92">
        <v>50</v>
      </c>
      <c r="D53" s="89" t="s">
        <v>338</v>
      </c>
      <c r="E53" s="90" t="s">
        <v>186</v>
      </c>
      <c r="F53" s="20" t="s">
        <v>30</v>
      </c>
      <c r="G53" s="20" t="s">
        <v>94</v>
      </c>
      <c r="H53" s="20" t="s">
        <v>51</v>
      </c>
      <c r="I53" s="91">
        <v>38.47</v>
      </c>
      <c r="J53" s="124">
        <v>30</v>
      </c>
      <c r="K53" s="41">
        <f t="shared" si="0"/>
        <v>0</v>
      </c>
      <c r="L53" s="42" t="str">
        <f t="shared" si="1"/>
        <v>OK</v>
      </c>
      <c r="M53" s="18">
        <v>0</v>
      </c>
      <c r="N53" s="18">
        <v>0</v>
      </c>
      <c r="O53" s="18">
        <v>0</v>
      </c>
      <c r="P53" s="18">
        <v>0</v>
      </c>
      <c r="Q53" s="18">
        <v>0</v>
      </c>
      <c r="R53" s="18">
        <v>0</v>
      </c>
      <c r="S53" s="18">
        <v>0</v>
      </c>
      <c r="T53" s="18">
        <v>0</v>
      </c>
      <c r="U53" s="18">
        <v>0</v>
      </c>
      <c r="V53" s="18">
        <v>0</v>
      </c>
      <c r="W53" s="18">
        <v>0</v>
      </c>
      <c r="X53" s="18">
        <v>0</v>
      </c>
      <c r="Y53" s="18">
        <v>0</v>
      </c>
      <c r="Z53" s="18">
        <v>0</v>
      </c>
      <c r="AA53" s="18">
        <v>0</v>
      </c>
      <c r="AB53" s="18">
        <v>0</v>
      </c>
      <c r="AC53" s="18">
        <v>0</v>
      </c>
      <c r="AD53" s="18">
        <v>0</v>
      </c>
      <c r="AE53" s="18">
        <v>24</v>
      </c>
      <c r="AF53" s="18">
        <v>0</v>
      </c>
      <c r="AG53" s="18">
        <v>0</v>
      </c>
      <c r="AH53" s="18">
        <v>0</v>
      </c>
      <c r="AI53" s="18">
        <v>0</v>
      </c>
      <c r="AJ53" s="18">
        <v>0</v>
      </c>
      <c r="AK53" s="18">
        <v>0</v>
      </c>
      <c r="AL53" s="18">
        <v>0</v>
      </c>
      <c r="AM53" s="18">
        <v>0</v>
      </c>
      <c r="AN53" s="18">
        <v>6</v>
      </c>
      <c r="AO53" s="18">
        <v>0</v>
      </c>
      <c r="AP53" s="18">
        <v>0</v>
      </c>
      <c r="AQ53" s="18">
        <v>0</v>
      </c>
      <c r="AR53" s="18">
        <v>0</v>
      </c>
      <c r="AS53" s="18">
        <v>0</v>
      </c>
      <c r="AT53" s="18">
        <v>0</v>
      </c>
      <c r="AU53" s="18">
        <v>0</v>
      </c>
      <c r="AV53" s="18">
        <v>0</v>
      </c>
      <c r="AW53" s="18">
        <v>0</v>
      </c>
      <c r="AX53" s="18">
        <v>0</v>
      </c>
      <c r="AY53" s="18">
        <v>0</v>
      </c>
      <c r="AZ53" s="18">
        <v>0</v>
      </c>
      <c r="BA53" s="18">
        <v>0</v>
      </c>
      <c r="BB53" s="18">
        <v>0</v>
      </c>
      <c r="BC53" s="18">
        <v>0</v>
      </c>
    </row>
    <row r="54" spans="1:55" ht="105" x14ac:dyDescent="0.25">
      <c r="A54" s="152"/>
      <c r="B54" s="149"/>
      <c r="C54" s="92">
        <v>51</v>
      </c>
      <c r="D54" s="89" t="s">
        <v>339</v>
      </c>
      <c r="E54" s="90" t="s">
        <v>187</v>
      </c>
      <c r="F54" s="20" t="s">
        <v>30</v>
      </c>
      <c r="G54" s="20" t="s">
        <v>94</v>
      </c>
      <c r="H54" s="20" t="s">
        <v>51</v>
      </c>
      <c r="I54" s="91">
        <v>50.8</v>
      </c>
      <c r="J54" s="124">
        <v>20</v>
      </c>
      <c r="K54" s="41">
        <f t="shared" si="0"/>
        <v>20</v>
      </c>
      <c r="L54" s="42" t="str">
        <f t="shared" si="1"/>
        <v>OK</v>
      </c>
      <c r="M54" s="18">
        <v>0</v>
      </c>
      <c r="N54" s="18">
        <v>0</v>
      </c>
      <c r="O54" s="18">
        <v>0</v>
      </c>
      <c r="P54" s="18">
        <v>0</v>
      </c>
      <c r="Q54" s="18">
        <v>0</v>
      </c>
      <c r="R54" s="18">
        <v>0</v>
      </c>
      <c r="S54" s="18">
        <v>0</v>
      </c>
      <c r="T54" s="18">
        <v>0</v>
      </c>
      <c r="U54" s="18">
        <v>0</v>
      </c>
      <c r="V54" s="18">
        <v>0</v>
      </c>
      <c r="W54" s="18">
        <v>0</v>
      </c>
      <c r="X54" s="18">
        <v>0</v>
      </c>
      <c r="Y54" s="18">
        <v>0</v>
      </c>
      <c r="Z54" s="18">
        <v>0</v>
      </c>
      <c r="AA54" s="18">
        <v>0</v>
      </c>
      <c r="AB54" s="18">
        <v>0</v>
      </c>
      <c r="AC54" s="18">
        <v>0</v>
      </c>
      <c r="AD54" s="18">
        <v>0</v>
      </c>
      <c r="AE54" s="18">
        <v>0</v>
      </c>
      <c r="AF54" s="18">
        <v>0</v>
      </c>
      <c r="AG54" s="18">
        <v>0</v>
      </c>
      <c r="AH54" s="18">
        <v>0</v>
      </c>
      <c r="AI54" s="18">
        <v>0</v>
      </c>
      <c r="AJ54" s="18">
        <v>0</v>
      </c>
      <c r="AK54" s="18">
        <v>0</v>
      </c>
      <c r="AL54" s="18">
        <v>0</v>
      </c>
      <c r="AM54" s="18">
        <v>0</v>
      </c>
      <c r="AN54" s="18">
        <v>0</v>
      </c>
      <c r="AO54" s="18">
        <v>0</v>
      </c>
      <c r="AP54" s="18">
        <v>0</v>
      </c>
      <c r="AQ54" s="18">
        <v>0</v>
      </c>
      <c r="AR54" s="18">
        <v>0</v>
      </c>
      <c r="AS54" s="18">
        <v>0</v>
      </c>
      <c r="AT54" s="18">
        <v>0</v>
      </c>
      <c r="AU54" s="18">
        <v>0</v>
      </c>
      <c r="AV54" s="18">
        <v>0</v>
      </c>
      <c r="AW54" s="18">
        <v>0</v>
      </c>
      <c r="AX54" s="18">
        <v>0</v>
      </c>
      <c r="AY54" s="18">
        <v>0</v>
      </c>
      <c r="AZ54" s="18">
        <v>0</v>
      </c>
      <c r="BA54" s="18">
        <v>0</v>
      </c>
      <c r="BB54" s="18">
        <v>0</v>
      </c>
      <c r="BC54" s="18">
        <v>0</v>
      </c>
    </row>
    <row r="55" spans="1:55" ht="60" x14ac:dyDescent="0.25">
      <c r="A55" s="152"/>
      <c r="B55" s="150"/>
      <c r="C55" s="88">
        <v>52</v>
      </c>
      <c r="D55" s="89" t="s">
        <v>340</v>
      </c>
      <c r="E55" s="90" t="s">
        <v>188</v>
      </c>
      <c r="F55" s="20" t="s">
        <v>30</v>
      </c>
      <c r="G55" s="20" t="s">
        <v>94</v>
      </c>
      <c r="H55" s="20" t="s">
        <v>51</v>
      </c>
      <c r="I55" s="91">
        <v>94.06</v>
      </c>
      <c r="J55" s="124">
        <v>8</v>
      </c>
      <c r="K55" s="41">
        <f t="shared" si="0"/>
        <v>0</v>
      </c>
      <c r="L55" s="42" t="str">
        <f t="shared" si="1"/>
        <v>OK</v>
      </c>
      <c r="M55" s="18">
        <v>0</v>
      </c>
      <c r="N55" s="18">
        <v>0</v>
      </c>
      <c r="O55" s="18">
        <v>0</v>
      </c>
      <c r="P55" s="18">
        <v>0</v>
      </c>
      <c r="Q55" s="18">
        <v>0</v>
      </c>
      <c r="R55" s="18">
        <v>0</v>
      </c>
      <c r="S55" s="18">
        <v>0</v>
      </c>
      <c r="T55" s="18">
        <v>5</v>
      </c>
      <c r="U55" s="18">
        <v>0</v>
      </c>
      <c r="V55" s="18">
        <v>0</v>
      </c>
      <c r="W55" s="18">
        <v>0</v>
      </c>
      <c r="X55" s="18">
        <v>0</v>
      </c>
      <c r="Y55" s="18">
        <v>0</v>
      </c>
      <c r="Z55" s="18">
        <v>0</v>
      </c>
      <c r="AA55" s="18">
        <v>0</v>
      </c>
      <c r="AB55" s="18">
        <v>0</v>
      </c>
      <c r="AC55" s="18">
        <v>0</v>
      </c>
      <c r="AD55" s="18">
        <v>0</v>
      </c>
      <c r="AE55" s="18">
        <v>3</v>
      </c>
      <c r="AF55" s="18">
        <v>0</v>
      </c>
      <c r="AG55" s="18">
        <v>0</v>
      </c>
      <c r="AH55" s="18">
        <v>0</v>
      </c>
      <c r="AI55" s="18">
        <v>0</v>
      </c>
      <c r="AJ55" s="18">
        <v>0</v>
      </c>
      <c r="AK55" s="18">
        <v>0</v>
      </c>
      <c r="AL55" s="18">
        <v>0</v>
      </c>
      <c r="AM55" s="18">
        <v>0</v>
      </c>
      <c r="AN55" s="18">
        <v>0</v>
      </c>
      <c r="AO55" s="18">
        <v>0</v>
      </c>
      <c r="AP55" s="18">
        <v>0</v>
      </c>
      <c r="AQ55" s="18">
        <v>0</v>
      </c>
      <c r="AR55" s="18">
        <v>0</v>
      </c>
      <c r="AS55" s="18">
        <v>0</v>
      </c>
      <c r="AT55" s="18">
        <v>0</v>
      </c>
      <c r="AU55" s="18">
        <v>0</v>
      </c>
      <c r="AV55" s="18">
        <v>0</v>
      </c>
      <c r="AW55" s="18">
        <v>0</v>
      </c>
      <c r="AX55" s="18">
        <v>0</v>
      </c>
      <c r="AY55" s="18">
        <v>0</v>
      </c>
      <c r="AZ55" s="18">
        <v>0</v>
      </c>
      <c r="BA55" s="18">
        <v>0</v>
      </c>
      <c r="BB55" s="18">
        <v>0</v>
      </c>
      <c r="BC55" s="18">
        <v>0</v>
      </c>
    </row>
    <row r="56" spans="1:55" ht="300" x14ac:dyDescent="0.25">
      <c r="A56" s="153" t="s">
        <v>282</v>
      </c>
      <c r="B56" s="145">
        <v>18</v>
      </c>
      <c r="C56" s="87">
        <v>53</v>
      </c>
      <c r="D56" s="83" t="s">
        <v>425</v>
      </c>
      <c r="E56" s="84" t="s">
        <v>189</v>
      </c>
      <c r="F56" s="85" t="s">
        <v>32</v>
      </c>
      <c r="G56" s="85" t="s">
        <v>43</v>
      </c>
      <c r="H56" s="85" t="s">
        <v>50</v>
      </c>
      <c r="I56" s="86">
        <v>2.52</v>
      </c>
      <c r="J56" s="124">
        <v>120</v>
      </c>
      <c r="K56" s="41">
        <f t="shared" si="0"/>
        <v>120</v>
      </c>
      <c r="L56" s="42" t="str">
        <f t="shared" si="1"/>
        <v>OK</v>
      </c>
      <c r="M56" s="18">
        <v>0</v>
      </c>
      <c r="N56" s="18">
        <v>0</v>
      </c>
      <c r="O56" s="18">
        <v>0</v>
      </c>
      <c r="P56" s="18">
        <v>0</v>
      </c>
      <c r="Q56" s="18">
        <v>0</v>
      </c>
      <c r="R56" s="18">
        <v>0</v>
      </c>
      <c r="S56" s="18">
        <v>0</v>
      </c>
      <c r="T56" s="18">
        <v>0</v>
      </c>
      <c r="U56" s="18">
        <v>0</v>
      </c>
      <c r="V56" s="18">
        <v>0</v>
      </c>
      <c r="W56" s="18">
        <v>0</v>
      </c>
      <c r="X56" s="18">
        <v>0</v>
      </c>
      <c r="Y56" s="18">
        <v>0</v>
      </c>
      <c r="Z56" s="18">
        <v>0</v>
      </c>
      <c r="AA56" s="18">
        <v>0</v>
      </c>
      <c r="AB56" s="18">
        <v>0</v>
      </c>
      <c r="AC56" s="18">
        <v>0</v>
      </c>
      <c r="AD56" s="18">
        <v>0</v>
      </c>
      <c r="AE56" s="18">
        <v>0</v>
      </c>
      <c r="AF56" s="18">
        <v>0</v>
      </c>
      <c r="AG56" s="18">
        <v>0</v>
      </c>
      <c r="AH56" s="18">
        <v>0</v>
      </c>
      <c r="AI56" s="18">
        <v>0</v>
      </c>
      <c r="AJ56" s="18">
        <v>0</v>
      </c>
      <c r="AK56" s="18">
        <v>0</v>
      </c>
      <c r="AL56" s="18">
        <v>0</v>
      </c>
      <c r="AM56" s="18">
        <v>0</v>
      </c>
      <c r="AN56" s="18">
        <v>0</v>
      </c>
      <c r="AO56" s="18">
        <v>0</v>
      </c>
      <c r="AP56" s="18">
        <v>0</v>
      </c>
      <c r="AQ56" s="18">
        <v>0</v>
      </c>
      <c r="AR56" s="18">
        <v>0</v>
      </c>
      <c r="AS56" s="18">
        <v>0</v>
      </c>
      <c r="AT56" s="18">
        <v>0</v>
      </c>
      <c r="AU56" s="18">
        <v>0</v>
      </c>
      <c r="AV56" s="18">
        <v>0</v>
      </c>
      <c r="AW56" s="18">
        <v>0</v>
      </c>
      <c r="AX56" s="18">
        <v>0</v>
      </c>
      <c r="AY56" s="18">
        <v>0</v>
      </c>
      <c r="AZ56" s="18">
        <v>0</v>
      </c>
      <c r="BA56" s="18">
        <v>0</v>
      </c>
      <c r="BB56" s="18">
        <v>0</v>
      </c>
      <c r="BC56" s="18">
        <v>0</v>
      </c>
    </row>
    <row r="57" spans="1:55" ht="315" x14ac:dyDescent="0.25">
      <c r="A57" s="153"/>
      <c r="B57" s="146"/>
      <c r="C57" s="87">
        <v>54</v>
      </c>
      <c r="D57" s="83" t="s">
        <v>341</v>
      </c>
      <c r="E57" s="84" t="s">
        <v>190</v>
      </c>
      <c r="F57" s="85" t="s">
        <v>32</v>
      </c>
      <c r="G57" s="85" t="s">
        <v>43</v>
      </c>
      <c r="H57" s="85" t="s">
        <v>50</v>
      </c>
      <c r="I57" s="86">
        <v>2.58</v>
      </c>
      <c r="J57" s="124">
        <v>120</v>
      </c>
      <c r="K57" s="41">
        <f t="shared" si="0"/>
        <v>0</v>
      </c>
      <c r="L57" s="42" t="str">
        <f t="shared" si="1"/>
        <v>OK</v>
      </c>
      <c r="M57" s="18">
        <v>0</v>
      </c>
      <c r="N57" s="18">
        <v>0</v>
      </c>
      <c r="O57" s="18">
        <v>0</v>
      </c>
      <c r="P57" s="18">
        <v>0</v>
      </c>
      <c r="Q57" s="18">
        <v>0</v>
      </c>
      <c r="R57" s="18">
        <v>0</v>
      </c>
      <c r="S57" s="18">
        <v>0</v>
      </c>
      <c r="T57" s="18">
        <v>0</v>
      </c>
      <c r="U57" s="18">
        <v>0</v>
      </c>
      <c r="V57" s="18">
        <v>48</v>
      </c>
      <c r="W57" s="18">
        <v>0</v>
      </c>
      <c r="X57" s="18">
        <v>0</v>
      </c>
      <c r="Y57" s="18">
        <v>0</v>
      </c>
      <c r="Z57" s="18">
        <v>0</v>
      </c>
      <c r="AA57" s="18">
        <v>0</v>
      </c>
      <c r="AB57" s="18">
        <v>0</v>
      </c>
      <c r="AC57" s="18">
        <v>0</v>
      </c>
      <c r="AD57" s="18">
        <v>0</v>
      </c>
      <c r="AE57" s="18">
        <v>0</v>
      </c>
      <c r="AF57" s="18">
        <v>0</v>
      </c>
      <c r="AG57" s="18">
        <v>0</v>
      </c>
      <c r="AH57" s="18">
        <v>0</v>
      </c>
      <c r="AI57" s="18">
        <v>0</v>
      </c>
      <c r="AJ57" s="18">
        <v>0</v>
      </c>
      <c r="AK57" s="18">
        <v>0</v>
      </c>
      <c r="AL57" s="18">
        <v>0</v>
      </c>
      <c r="AM57" s="18">
        <v>0</v>
      </c>
      <c r="AN57" s="18">
        <v>0</v>
      </c>
      <c r="AO57" s="18">
        <v>24</v>
      </c>
      <c r="AP57" s="18">
        <v>0</v>
      </c>
      <c r="AQ57" s="18">
        <v>0</v>
      </c>
      <c r="AR57" s="18">
        <v>0</v>
      </c>
      <c r="AS57" s="18">
        <v>48</v>
      </c>
      <c r="AT57" s="18">
        <v>0</v>
      </c>
      <c r="AU57" s="18">
        <v>0</v>
      </c>
      <c r="AV57" s="18">
        <v>0</v>
      </c>
      <c r="AW57" s="18">
        <v>0</v>
      </c>
      <c r="AX57" s="18">
        <v>0</v>
      </c>
      <c r="AY57" s="18">
        <v>0</v>
      </c>
      <c r="AZ57" s="18">
        <v>0</v>
      </c>
      <c r="BA57" s="18">
        <v>0</v>
      </c>
      <c r="BB57" s="18">
        <v>0</v>
      </c>
      <c r="BC57" s="18">
        <v>0</v>
      </c>
    </row>
    <row r="58" spans="1:55" ht="255" x14ac:dyDescent="0.25">
      <c r="A58" s="153"/>
      <c r="B58" s="146"/>
      <c r="C58" s="87">
        <v>55</v>
      </c>
      <c r="D58" s="83" t="s">
        <v>342</v>
      </c>
      <c r="E58" s="84" t="s">
        <v>191</v>
      </c>
      <c r="F58" s="85" t="s">
        <v>30</v>
      </c>
      <c r="G58" s="85" t="s">
        <v>45</v>
      </c>
      <c r="H58" s="85" t="s">
        <v>95</v>
      </c>
      <c r="I58" s="86">
        <v>3.31</v>
      </c>
      <c r="J58" s="124"/>
      <c r="K58" s="41">
        <f t="shared" si="0"/>
        <v>0</v>
      </c>
      <c r="L58" s="42" t="str">
        <f t="shared" si="1"/>
        <v>OK</v>
      </c>
      <c r="M58" s="18">
        <v>0</v>
      </c>
      <c r="N58" s="18">
        <v>0</v>
      </c>
      <c r="O58" s="18">
        <v>0</v>
      </c>
      <c r="P58" s="18">
        <v>0</v>
      </c>
      <c r="Q58" s="18">
        <v>0</v>
      </c>
      <c r="R58" s="18">
        <v>0</v>
      </c>
      <c r="S58" s="18">
        <v>0</v>
      </c>
      <c r="T58" s="18">
        <v>0</v>
      </c>
      <c r="U58" s="18">
        <v>0</v>
      </c>
      <c r="V58" s="18">
        <v>0</v>
      </c>
      <c r="W58" s="18">
        <v>0</v>
      </c>
      <c r="X58" s="18">
        <v>0</v>
      </c>
      <c r="Y58" s="18">
        <v>0</v>
      </c>
      <c r="Z58" s="18">
        <v>0</v>
      </c>
      <c r="AA58" s="18">
        <v>0</v>
      </c>
      <c r="AB58" s="18">
        <v>0</v>
      </c>
      <c r="AC58" s="18">
        <v>0</v>
      </c>
      <c r="AD58" s="18">
        <v>0</v>
      </c>
      <c r="AE58" s="18">
        <v>0</v>
      </c>
      <c r="AF58" s="18">
        <v>0</v>
      </c>
      <c r="AG58" s="18">
        <v>0</v>
      </c>
      <c r="AH58" s="18">
        <v>0</v>
      </c>
      <c r="AI58" s="18">
        <v>0</v>
      </c>
      <c r="AJ58" s="18">
        <v>0</v>
      </c>
      <c r="AK58" s="18">
        <v>0</v>
      </c>
      <c r="AL58" s="18">
        <v>0</v>
      </c>
      <c r="AM58" s="18">
        <v>0</v>
      </c>
      <c r="AN58" s="18">
        <v>0</v>
      </c>
      <c r="AO58" s="18">
        <v>0</v>
      </c>
      <c r="AP58" s="18">
        <v>0</v>
      </c>
      <c r="AQ58" s="18">
        <v>0</v>
      </c>
      <c r="AR58" s="18">
        <v>0</v>
      </c>
      <c r="AS58" s="18">
        <v>0</v>
      </c>
      <c r="AT58" s="18">
        <v>0</v>
      </c>
      <c r="AU58" s="18">
        <v>0</v>
      </c>
      <c r="AV58" s="18">
        <v>0</v>
      </c>
      <c r="AW58" s="18">
        <v>0</v>
      </c>
      <c r="AX58" s="18">
        <v>0</v>
      </c>
      <c r="AY58" s="18">
        <v>0</v>
      </c>
      <c r="AZ58" s="18">
        <v>0</v>
      </c>
      <c r="BA58" s="18">
        <v>0</v>
      </c>
      <c r="BB58" s="18">
        <v>0</v>
      </c>
      <c r="BC58" s="18">
        <v>0</v>
      </c>
    </row>
    <row r="59" spans="1:55" ht="105" x14ac:dyDescent="0.25">
      <c r="A59" s="153"/>
      <c r="B59" s="147"/>
      <c r="C59" s="87">
        <v>56</v>
      </c>
      <c r="D59" s="83" t="s">
        <v>343</v>
      </c>
      <c r="E59" s="84" t="s">
        <v>192</v>
      </c>
      <c r="F59" s="97" t="s">
        <v>60</v>
      </c>
      <c r="G59" s="97" t="s">
        <v>96</v>
      </c>
      <c r="H59" s="97" t="s">
        <v>50</v>
      </c>
      <c r="I59" s="86">
        <v>5.7</v>
      </c>
      <c r="J59" s="124"/>
      <c r="K59" s="41">
        <f t="shared" si="0"/>
        <v>0</v>
      </c>
      <c r="L59" s="42" t="str">
        <f t="shared" si="1"/>
        <v>OK</v>
      </c>
      <c r="M59" s="18">
        <v>0</v>
      </c>
      <c r="N59" s="18">
        <v>0</v>
      </c>
      <c r="O59" s="18">
        <v>0</v>
      </c>
      <c r="P59" s="18">
        <v>0</v>
      </c>
      <c r="Q59" s="18">
        <v>0</v>
      </c>
      <c r="R59" s="18">
        <v>0</v>
      </c>
      <c r="S59" s="18">
        <v>0</v>
      </c>
      <c r="T59" s="18">
        <v>0</v>
      </c>
      <c r="U59" s="18">
        <v>0</v>
      </c>
      <c r="V59" s="18">
        <v>0</v>
      </c>
      <c r="W59" s="18">
        <v>0</v>
      </c>
      <c r="X59" s="18">
        <v>0</v>
      </c>
      <c r="Y59" s="18">
        <v>0</v>
      </c>
      <c r="Z59" s="18">
        <v>0</v>
      </c>
      <c r="AA59" s="18">
        <v>0</v>
      </c>
      <c r="AB59" s="18">
        <v>0</v>
      </c>
      <c r="AC59" s="18">
        <v>0</v>
      </c>
      <c r="AD59" s="18">
        <v>0</v>
      </c>
      <c r="AE59" s="18">
        <v>0</v>
      </c>
      <c r="AF59" s="18">
        <v>0</v>
      </c>
      <c r="AG59" s="18">
        <v>0</v>
      </c>
      <c r="AH59" s="18">
        <v>0</v>
      </c>
      <c r="AI59" s="18">
        <v>0</v>
      </c>
      <c r="AJ59" s="18">
        <v>0</v>
      </c>
      <c r="AK59" s="18">
        <v>0</v>
      </c>
      <c r="AL59" s="18">
        <v>0</v>
      </c>
      <c r="AM59" s="18">
        <v>0</v>
      </c>
      <c r="AN59" s="18">
        <v>0</v>
      </c>
      <c r="AO59" s="18">
        <v>0</v>
      </c>
      <c r="AP59" s="18">
        <v>0</v>
      </c>
      <c r="AQ59" s="18">
        <v>0</v>
      </c>
      <c r="AR59" s="18">
        <v>0</v>
      </c>
      <c r="AS59" s="18">
        <v>0</v>
      </c>
      <c r="AT59" s="18">
        <v>0</v>
      </c>
      <c r="AU59" s="18">
        <v>0</v>
      </c>
      <c r="AV59" s="18">
        <v>0</v>
      </c>
      <c r="AW59" s="18">
        <v>0</v>
      </c>
      <c r="AX59" s="18">
        <v>0</v>
      </c>
      <c r="AY59" s="18">
        <v>0</v>
      </c>
      <c r="AZ59" s="18">
        <v>0</v>
      </c>
      <c r="BA59" s="18">
        <v>0</v>
      </c>
      <c r="BB59" s="18">
        <v>0</v>
      </c>
      <c r="BC59" s="18">
        <v>0</v>
      </c>
    </row>
    <row r="60" spans="1:55" ht="45" x14ac:dyDescent="0.25">
      <c r="A60" s="152" t="s">
        <v>283</v>
      </c>
      <c r="B60" s="148">
        <v>19</v>
      </c>
      <c r="C60" s="88">
        <v>57</v>
      </c>
      <c r="D60" s="50" t="s">
        <v>344</v>
      </c>
      <c r="E60" s="90" t="s">
        <v>193</v>
      </c>
      <c r="F60" s="94" t="s">
        <v>60</v>
      </c>
      <c r="G60" s="94" t="s">
        <v>97</v>
      </c>
      <c r="H60" s="94" t="s">
        <v>50</v>
      </c>
      <c r="I60" s="91">
        <v>23</v>
      </c>
      <c r="J60" s="124">
        <v>30</v>
      </c>
      <c r="K60" s="41">
        <f t="shared" si="0"/>
        <v>25</v>
      </c>
      <c r="L60" s="42" t="str">
        <f t="shared" si="1"/>
        <v>OK</v>
      </c>
      <c r="M60" s="18">
        <v>0</v>
      </c>
      <c r="N60" s="18">
        <v>0</v>
      </c>
      <c r="O60" s="18">
        <v>0</v>
      </c>
      <c r="P60" s="18">
        <v>0</v>
      </c>
      <c r="Q60" s="18">
        <v>0</v>
      </c>
      <c r="R60" s="18">
        <v>0</v>
      </c>
      <c r="S60" s="18">
        <v>0</v>
      </c>
      <c r="T60" s="18">
        <v>0</v>
      </c>
      <c r="U60" s="18">
        <v>5</v>
      </c>
      <c r="V60" s="18">
        <v>0</v>
      </c>
      <c r="W60" s="18">
        <v>0</v>
      </c>
      <c r="X60" s="18">
        <v>0</v>
      </c>
      <c r="Y60" s="18">
        <v>0</v>
      </c>
      <c r="Z60" s="18">
        <v>0</v>
      </c>
      <c r="AA60" s="18">
        <v>0</v>
      </c>
      <c r="AB60" s="18">
        <v>0</v>
      </c>
      <c r="AC60" s="18">
        <v>0</v>
      </c>
      <c r="AD60" s="18">
        <v>0</v>
      </c>
      <c r="AE60" s="18">
        <v>0</v>
      </c>
      <c r="AF60" s="18">
        <v>0</v>
      </c>
      <c r="AG60" s="18">
        <v>0</v>
      </c>
      <c r="AH60" s="18">
        <v>0</v>
      </c>
      <c r="AI60" s="18">
        <v>0</v>
      </c>
      <c r="AJ60" s="18">
        <v>0</v>
      </c>
      <c r="AK60" s="18">
        <v>0</v>
      </c>
      <c r="AL60" s="18">
        <v>0</v>
      </c>
      <c r="AM60" s="18">
        <v>0</v>
      </c>
      <c r="AN60" s="18">
        <v>0</v>
      </c>
      <c r="AO60" s="18">
        <v>0</v>
      </c>
      <c r="AP60" s="18">
        <v>0</v>
      </c>
      <c r="AQ60" s="18">
        <v>0</v>
      </c>
      <c r="AR60" s="18">
        <v>0</v>
      </c>
      <c r="AS60" s="18">
        <v>0</v>
      </c>
      <c r="AT60" s="18">
        <v>0</v>
      </c>
      <c r="AU60" s="18">
        <v>0</v>
      </c>
      <c r="AV60" s="18">
        <v>0</v>
      </c>
      <c r="AW60" s="18">
        <v>0</v>
      </c>
      <c r="AX60" s="18">
        <v>0</v>
      </c>
      <c r="AY60" s="18">
        <v>0</v>
      </c>
      <c r="AZ60" s="18">
        <v>0</v>
      </c>
      <c r="BA60" s="18">
        <v>0</v>
      </c>
      <c r="BB60" s="18">
        <v>0</v>
      </c>
      <c r="BC60" s="18">
        <v>0</v>
      </c>
    </row>
    <row r="61" spans="1:55" ht="30" x14ac:dyDescent="0.25">
      <c r="A61" s="152"/>
      <c r="B61" s="149"/>
      <c r="C61" s="92">
        <v>58</v>
      </c>
      <c r="D61" s="50" t="s">
        <v>345</v>
      </c>
      <c r="E61" s="90" t="s">
        <v>194</v>
      </c>
      <c r="F61" s="94" t="s">
        <v>60</v>
      </c>
      <c r="G61" s="94" t="s">
        <v>98</v>
      </c>
      <c r="H61" s="94" t="s">
        <v>50</v>
      </c>
      <c r="I61" s="91">
        <v>42.6</v>
      </c>
      <c r="J61" s="124">
        <v>30</v>
      </c>
      <c r="K61" s="41">
        <f t="shared" si="0"/>
        <v>25</v>
      </c>
      <c r="L61" s="42" t="str">
        <f t="shared" si="1"/>
        <v>OK</v>
      </c>
      <c r="M61" s="18">
        <v>0</v>
      </c>
      <c r="N61" s="18">
        <v>0</v>
      </c>
      <c r="O61" s="18">
        <v>0</v>
      </c>
      <c r="P61" s="18">
        <v>0</v>
      </c>
      <c r="Q61" s="18">
        <v>0</v>
      </c>
      <c r="R61" s="18">
        <v>0</v>
      </c>
      <c r="S61" s="18">
        <v>0</v>
      </c>
      <c r="T61" s="18">
        <v>0</v>
      </c>
      <c r="U61" s="18">
        <v>5</v>
      </c>
      <c r="V61" s="18">
        <v>0</v>
      </c>
      <c r="W61" s="18">
        <v>0</v>
      </c>
      <c r="X61" s="18">
        <v>0</v>
      </c>
      <c r="Y61" s="18">
        <v>0</v>
      </c>
      <c r="Z61" s="18">
        <v>0</v>
      </c>
      <c r="AA61" s="18">
        <v>0</v>
      </c>
      <c r="AB61" s="18">
        <v>0</v>
      </c>
      <c r="AC61" s="18">
        <v>0</v>
      </c>
      <c r="AD61" s="18">
        <v>0</v>
      </c>
      <c r="AE61" s="18">
        <v>0</v>
      </c>
      <c r="AF61" s="18">
        <v>0</v>
      </c>
      <c r="AG61" s="18">
        <v>0</v>
      </c>
      <c r="AH61" s="18">
        <v>0</v>
      </c>
      <c r="AI61" s="18">
        <v>0</v>
      </c>
      <c r="AJ61" s="18">
        <v>0</v>
      </c>
      <c r="AK61" s="18">
        <v>0</v>
      </c>
      <c r="AL61" s="18">
        <v>0</v>
      </c>
      <c r="AM61" s="18">
        <v>0</v>
      </c>
      <c r="AN61" s="18">
        <v>0</v>
      </c>
      <c r="AO61" s="18">
        <v>0</v>
      </c>
      <c r="AP61" s="18">
        <v>0</v>
      </c>
      <c r="AQ61" s="18">
        <v>0</v>
      </c>
      <c r="AR61" s="18">
        <v>0</v>
      </c>
      <c r="AS61" s="18">
        <v>0</v>
      </c>
      <c r="AT61" s="18">
        <v>0</v>
      </c>
      <c r="AU61" s="18">
        <v>0</v>
      </c>
      <c r="AV61" s="18">
        <v>0</v>
      </c>
      <c r="AW61" s="18">
        <v>0</v>
      </c>
      <c r="AX61" s="18">
        <v>0</v>
      </c>
      <c r="AY61" s="18">
        <v>0</v>
      </c>
      <c r="AZ61" s="18">
        <v>0</v>
      </c>
      <c r="BA61" s="18">
        <v>0</v>
      </c>
      <c r="BB61" s="18">
        <v>0</v>
      </c>
      <c r="BC61" s="18">
        <v>0</v>
      </c>
    </row>
    <row r="62" spans="1:55" ht="45" x14ac:dyDescent="0.25">
      <c r="A62" s="152"/>
      <c r="B62" s="149"/>
      <c r="C62" s="92">
        <v>59</v>
      </c>
      <c r="D62" s="50" t="s">
        <v>346</v>
      </c>
      <c r="E62" s="90" t="s">
        <v>195</v>
      </c>
      <c r="F62" s="94" t="s">
        <v>60</v>
      </c>
      <c r="G62" s="94" t="s">
        <v>99</v>
      </c>
      <c r="H62" s="94" t="s">
        <v>50</v>
      </c>
      <c r="I62" s="91">
        <v>16.5</v>
      </c>
      <c r="J62" s="124">
        <v>20</v>
      </c>
      <c r="K62" s="41">
        <f t="shared" si="0"/>
        <v>20</v>
      </c>
      <c r="L62" s="42" t="str">
        <f t="shared" si="1"/>
        <v>OK</v>
      </c>
      <c r="M62" s="18">
        <v>0</v>
      </c>
      <c r="N62" s="18">
        <v>0</v>
      </c>
      <c r="O62" s="18">
        <v>0</v>
      </c>
      <c r="P62" s="18">
        <v>0</v>
      </c>
      <c r="Q62" s="18">
        <v>0</v>
      </c>
      <c r="R62" s="18">
        <v>0</v>
      </c>
      <c r="S62" s="18">
        <v>0</v>
      </c>
      <c r="T62" s="18">
        <v>0</v>
      </c>
      <c r="U62" s="18">
        <v>0</v>
      </c>
      <c r="V62" s="18">
        <v>0</v>
      </c>
      <c r="W62" s="18">
        <v>0</v>
      </c>
      <c r="X62" s="18">
        <v>0</v>
      </c>
      <c r="Y62" s="18">
        <v>0</v>
      </c>
      <c r="Z62" s="18">
        <v>0</v>
      </c>
      <c r="AA62" s="18">
        <v>0</v>
      </c>
      <c r="AB62" s="18">
        <v>0</v>
      </c>
      <c r="AC62" s="18">
        <v>0</v>
      </c>
      <c r="AD62" s="18">
        <v>0</v>
      </c>
      <c r="AE62" s="18">
        <v>0</v>
      </c>
      <c r="AF62" s="18">
        <v>0</v>
      </c>
      <c r="AG62" s="18">
        <v>0</v>
      </c>
      <c r="AH62" s="18">
        <v>0</v>
      </c>
      <c r="AI62" s="18">
        <v>0</v>
      </c>
      <c r="AJ62" s="18">
        <v>0</v>
      </c>
      <c r="AK62" s="18">
        <v>0</v>
      </c>
      <c r="AL62" s="18">
        <v>0</v>
      </c>
      <c r="AM62" s="18">
        <v>0</v>
      </c>
      <c r="AN62" s="18">
        <v>0</v>
      </c>
      <c r="AO62" s="18">
        <v>0</v>
      </c>
      <c r="AP62" s="18">
        <v>0</v>
      </c>
      <c r="AQ62" s="18">
        <v>0</v>
      </c>
      <c r="AR62" s="18">
        <v>0</v>
      </c>
      <c r="AS62" s="18">
        <v>0</v>
      </c>
      <c r="AT62" s="18">
        <v>0</v>
      </c>
      <c r="AU62" s="18">
        <v>0</v>
      </c>
      <c r="AV62" s="18">
        <v>0</v>
      </c>
      <c r="AW62" s="18">
        <v>0</v>
      </c>
      <c r="AX62" s="18">
        <v>0</v>
      </c>
      <c r="AY62" s="18">
        <v>0</v>
      </c>
      <c r="AZ62" s="18">
        <v>0</v>
      </c>
      <c r="BA62" s="18">
        <v>0</v>
      </c>
      <c r="BB62" s="18">
        <v>0</v>
      </c>
      <c r="BC62" s="18">
        <v>0</v>
      </c>
    </row>
    <row r="63" spans="1:55" ht="30" x14ac:dyDescent="0.25">
      <c r="A63" s="152"/>
      <c r="B63" s="150"/>
      <c r="C63" s="88">
        <v>60</v>
      </c>
      <c r="D63" s="50" t="s">
        <v>347</v>
      </c>
      <c r="E63" s="90" t="s">
        <v>196</v>
      </c>
      <c r="F63" s="94" t="s">
        <v>60</v>
      </c>
      <c r="G63" s="94" t="s">
        <v>97</v>
      </c>
      <c r="H63" s="94" t="s">
        <v>50</v>
      </c>
      <c r="I63" s="91">
        <v>52.84</v>
      </c>
      <c r="J63" s="124">
        <v>30</v>
      </c>
      <c r="K63" s="41">
        <f t="shared" si="0"/>
        <v>30</v>
      </c>
      <c r="L63" s="42" t="str">
        <f t="shared" si="1"/>
        <v>OK</v>
      </c>
      <c r="M63" s="18">
        <v>0</v>
      </c>
      <c r="N63" s="18">
        <v>0</v>
      </c>
      <c r="O63" s="18">
        <v>0</v>
      </c>
      <c r="P63" s="18">
        <v>0</v>
      </c>
      <c r="Q63" s="18">
        <v>0</v>
      </c>
      <c r="R63" s="18">
        <v>0</v>
      </c>
      <c r="S63" s="18">
        <v>0</v>
      </c>
      <c r="T63" s="18">
        <v>0</v>
      </c>
      <c r="U63" s="18">
        <v>0</v>
      </c>
      <c r="V63" s="18">
        <v>0</v>
      </c>
      <c r="W63" s="18">
        <v>0</v>
      </c>
      <c r="X63" s="18">
        <v>0</v>
      </c>
      <c r="Y63" s="18">
        <v>0</v>
      </c>
      <c r="Z63" s="18">
        <v>0</v>
      </c>
      <c r="AA63" s="18">
        <v>0</v>
      </c>
      <c r="AB63" s="18">
        <v>0</v>
      </c>
      <c r="AC63" s="18">
        <v>0</v>
      </c>
      <c r="AD63" s="18">
        <v>0</v>
      </c>
      <c r="AE63" s="18">
        <v>0</v>
      </c>
      <c r="AF63" s="18">
        <v>0</v>
      </c>
      <c r="AG63" s="18">
        <v>0</v>
      </c>
      <c r="AH63" s="18">
        <v>0</v>
      </c>
      <c r="AI63" s="18">
        <v>0</v>
      </c>
      <c r="AJ63" s="18">
        <v>0</v>
      </c>
      <c r="AK63" s="18">
        <v>0</v>
      </c>
      <c r="AL63" s="18">
        <v>0</v>
      </c>
      <c r="AM63" s="18">
        <v>0</v>
      </c>
      <c r="AN63" s="18">
        <v>0</v>
      </c>
      <c r="AO63" s="18">
        <v>0</v>
      </c>
      <c r="AP63" s="18">
        <v>0</v>
      </c>
      <c r="AQ63" s="18">
        <v>0</v>
      </c>
      <c r="AR63" s="18">
        <v>0</v>
      </c>
      <c r="AS63" s="18">
        <v>0</v>
      </c>
      <c r="AT63" s="18">
        <v>0</v>
      </c>
      <c r="AU63" s="18">
        <v>0</v>
      </c>
      <c r="AV63" s="18">
        <v>0</v>
      </c>
      <c r="AW63" s="18">
        <v>0</v>
      </c>
      <c r="AX63" s="18">
        <v>0</v>
      </c>
      <c r="AY63" s="18">
        <v>0</v>
      </c>
      <c r="AZ63" s="18">
        <v>0</v>
      </c>
      <c r="BA63" s="18">
        <v>0</v>
      </c>
      <c r="BB63" s="18">
        <v>0</v>
      </c>
      <c r="BC63" s="18">
        <v>0</v>
      </c>
    </row>
    <row r="64" spans="1:55" ht="30" x14ac:dyDescent="0.25">
      <c r="A64" s="153" t="s">
        <v>283</v>
      </c>
      <c r="B64" s="145">
        <v>20</v>
      </c>
      <c r="C64" s="87">
        <v>61</v>
      </c>
      <c r="D64" s="98" t="s">
        <v>348</v>
      </c>
      <c r="E64" s="84" t="s">
        <v>197</v>
      </c>
      <c r="F64" s="97" t="s">
        <v>60</v>
      </c>
      <c r="G64" s="97" t="s">
        <v>98</v>
      </c>
      <c r="H64" s="97" t="s">
        <v>50</v>
      </c>
      <c r="I64" s="86">
        <v>110</v>
      </c>
      <c r="J64" s="124">
        <v>30</v>
      </c>
      <c r="K64" s="41">
        <f t="shared" si="0"/>
        <v>25</v>
      </c>
      <c r="L64" s="42" t="str">
        <f t="shared" si="1"/>
        <v>OK</v>
      </c>
      <c r="M64" s="18">
        <v>0</v>
      </c>
      <c r="N64" s="18">
        <v>0</v>
      </c>
      <c r="O64" s="18">
        <v>0</v>
      </c>
      <c r="P64" s="18">
        <v>0</v>
      </c>
      <c r="Q64" s="18">
        <v>0</v>
      </c>
      <c r="R64" s="18">
        <v>0</v>
      </c>
      <c r="S64" s="18">
        <v>0</v>
      </c>
      <c r="T64" s="18">
        <v>0</v>
      </c>
      <c r="U64" s="18">
        <v>5</v>
      </c>
      <c r="V64" s="18">
        <v>0</v>
      </c>
      <c r="W64" s="18">
        <v>0</v>
      </c>
      <c r="X64" s="18">
        <v>0</v>
      </c>
      <c r="Y64" s="18">
        <v>0</v>
      </c>
      <c r="Z64" s="18">
        <v>0</v>
      </c>
      <c r="AA64" s="18">
        <v>0</v>
      </c>
      <c r="AB64" s="18">
        <v>0</v>
      </c>
      <c r="AC64" s="18">
        <v>0</v>
      </c>
      <c r="AD64" s="18">
        <v>0</v>
      </c>
      <c r="AE64" s="18">
        <v>0</v>
      </c>
      <c r="AF64" s="18">
        <v>0</v>
      </c>
      <c r="AG64" s="18">
        <v>0</v>
      </c>
      <c r="AH64" s="18">
        <v>0</v>
      </c>
      <c r="AI64" s="18">
        <v>0</v>
      </c>
      <c r="AJ64" s="18">
        <v>0</v>
      </c>
      <c r="AK64" s="18">
        <v>0</v>
      </c>
      <c r="AL64" s="18">
        <v>0</v>
      </c>
      <c r="AM64" s="18">
        <v>0</v>
      </c>
      <c r="AN64" s="18">
        <v>0</v>
      </c>
      <c r="AO64" s="18">
        <v>0</v>
      </c>
      <c r="AP64" s="18">
        <v>0</v>
      </c>
      <c r="AQ64" s="18">
        <v>0</v>
      </c>
      <c r="AR64" s="18">
        <v>0</v>
      </c>
      <c r="AS64" s="18">
        <v>0</v>
      </c>
      <c r="AT64" s="18">
        <v>0</v>
      </c>
      <c r="AU64" s="18">
        <v>0</v>
      </c>
      <c r="AV64" s="18">
        <v>0</v>
      </c>
      <c r="AW64" s="18">
        <v>0</v>
      </c>
      <c r="AX64" s="18">
        <v>0</v>
      </c>
      <c r="AY64" s="18">
        <v>0</v>
      </c>
      <c r="AZ64" s="18">
        <v>0</v>
      </c>
      <c r="BA64" s="18">
        <v>0</v>
      </c>
      <c r="BB64" s="18">
        <v>0</v>
      </c>
      <c r="BC64" s="18">
        <v>0</v>
      </c>
    </row>
    <row r="65" spans="1:55" ht="60" x14ac:dyDescent="0.25">
      <c r="A65" s="153"/>
      <c r="B65" s="146"/>
      <c r="C65" s="87">
        <v>62</v>
      </c>
      <c r="D65" s="98" t="s">
        <v>349</v>
      </c>
      <c r="E65" s="84" t="s">
        <v>198</v>
      </c>
      <c r="F65" s="97" t="s">
        <v>60</v>
      </c>
      <c r="G65" s="97" t="s">
        <v>87</v>
      </c>
      <c r="H65" s="97" t="s">
        <v>50</v>
      </c>
      <c r="I65" s="86">
        <v>50</v>
      </c>
      <c r="J65" s="124"/>
      <c r="K65" s="41">
        <f t="shared" si="0"/>
        <v>0</v>
      </c>
      <c r="L65" s="42" t="str">
        <f t="shared" si="1"/>
        <v>OK</v>
      </c>
      <c r="M65" s="18">
        <v>0</v>
      </c>
      <c r="N65" s="18">
        <v>0</v>
      </c>
      <c r="O65" s="18">
        <v>0</v>
      </c>
      <c r="P65" s="18">
        <v>0</v>
      </c>
      <c r="Q65" s="18">
        <v>0</v>
      </c>
      <c r="R65" s="18">
        <v>0</v>
      </c>
      <c r="S65" s="18">
        <v>0</v>
      </c>
      <c r="T65" s="18">
        <v>0</v>
      </c>
      <c r="U65" s="18">
        <v>0</v>
      </c>
      <c r="V65" s="18">
        <v>0</v>
      </c>
      <c r="W65" s="18">
        <v>0</v>
      </c>
      <c r="X65" s="18">
        <v>0</v>
      </c>
      <c r="Y65" s="18">
        <v>0</v>
      </c>
      <c r="Z65" s="18">
        <v>0</v>
      </c>
      <c r="AA65" s="18">
        <v>0</v>
      </c>
      <c r="AB65" s="18">
        <v>0</v>
      </c>
      <c r="AC65" s="18">
        <v>0</v>
      </c>
      <c r="AD65" s="18">
        <v>0</v>
      </c>
      <c r="AE65" s="18">
        <v>0</v>
      </c>
      <c r="AF65" s="18">
        <v>0</v>
      </c>
      <c r="AG65" s="18">
        <v>0</v>
      </c>
      <c r="AH65" s="18">
        <v>0</v>
      </c>
      <c r="AI65" s="18">
        <v>0</v>
      </c>
      <c r="AJ65" s="18">
        <v>0</v>
      </c>
      <c r="AK65" s="18">
        <v>0</v>
      </c>
      <c r="AL65" s="18">
        <v>0</v>
      </c>
      <c r="AM65" s="18">
        <v>0</v>
      </c>
      <c r="AN65" s="18">
        <v>0</v>
      </c>
      <c r="AO65" s="18">
        <v>0</v>
      </c>
      <c r="AP65" s="18">
        <v>0</v>
      </c>
      <c r="AQ65" s="18">
        <v>0</v>
      </c>
      <c r="AR65" s="18">
        <v>0</v>
      </c>
      <c r="AS65" s="18">
        <v>0</v>
      </c>
      <c r="AT65" s="18">
        <v>0</v>
      </c>
      <c r="AU65" s="18">
        <v>0</v>
      </c>
      <c r="AV65" s="18">
        <v>0</v>
      </c>
      <c r="AW65" s="18">
        <v>0</v>
      </c>
      <c r="AX65" s="18">
        <v>0</v>
      </c>
      <c r="AY65" s="18">
        <v>0</v>
      </c>
      <c r="AZ65" s="18">
        <v>0</v>
      </c>
      <c r="BA65" s="18">
        <v>0</v>
      </c>
      <c r="BB65" s="18">
        <v>0</v>
      </c>
      <c r="BC65" s="18">
        <v>0</v>
      </c>
    </row>
    <row r="66" spans="1:55" ht="60" x14ac:dyDescent="0.25">
      <c r="A66" s="153"/>
      <c r="B66" s="146"/>
      <c r="C66" s="82">
        <v>63</v>
      </c>
      <c r="D66" s="98" t="s">
        <v>350</v>
      </c>
      <c r="E66" s="84" t="s">
        <v>199</v>
      </c>
      <c r="F66" s="97" t="s">
        <v>60</v>
      </c>
      <c r="G66" s="97" t="s">
        <v>100</v>
      </c>
      <c r="H66" s="97" t="s">
        <v>50</v>
      </c>
      <c r="I66" s="86">
        <v>59.65</v>
      </c>
      <c r="J66" s="124">
        <v>20</v>
      </c>
      <c r="K66" s="41">
        <f t="shared" si="0"/>
        <v>15</v>
      </c>
      <c r="L66" s="42" t="str">
        <f t="shared" si="1"/>
        <v>OK</v>
      </c>
      <c r="M66" s="18">
        <v>0</v>
      </c>
      <c r="N66" s="18">
        <v>0</v>
      </c>
      <c r="O66" s="18">
        <v>0</v>
      </c>
      <c r="P66" s="18">
        <v>0</v>
      </c>
      <c r="Q66" s="18">
        <v>0</v>
      </c>
      <c r="R66" s="18">
        <v>0</v>
      </c>
      <c r="S66" s="18">
        <v>0</v>
      </c>
      <c r="T66" s="18">
        <v>0</v>
      </c>
      <c r="U66" s="18">
        <v>5</v>
      </c>
      <c r="V66" s="18">
        <v>0</v>
      </c>
      <c r="W66" s="18">
        <v>0</v>
      </c>
      <c r="X66" s="18">
        <v>0</v>
      </c>
      <c r="Y66" s="18">
        <v>0</v>
      </c>
      <c r="Z66" s="18">
        <v>0</v>
      </c>
      <c r="AA66" s="18">
        <v>0</v>
      </c>
      <c r="AB66" s="18">
        <v>0</v>
      </c>
      <c r="AC66" s="18">
        <v>0</v>
      </c>
      <c r="AD66" s="18">
        <v>0</v>
      </c>
      <c r="AE66" s="18">
        <v>0</v>
      </c>
      <c r="AF66" s="18">
        <v>0</v>
      </c>
      <c r="AG66" s="18">
        <v>0</v>
      </c>
      <c r="AH66" s="18">
        <v>0</v>
      </c>
      <c r="AI66" s="18">
        <v>0</v>
      </c>
      <c r="AJ66" s="18">
        <v>0</v>
      </c>
      <c r="AK66" s="18">
        <v>0</v>
      </c>
      <c r="AL66" s="18">
        <v>0</v>
      </c>
      <c r="AM66" s="18">
        <v>0</v>
      </c>
      <c r="AN66" s="18">
        <v>0</v>
      </c>
      <c r="AO66" s="18">
        <v>0</v>
      </c>
      <c r="AP66" s="18">
        <v>0</v>
      </c>
      <c r="AQ66" s="18">
        <v>0</v>
      </c>
      <c r="AR66" s="18">
        <v>0</v>
      </c>
      <c r="AS66" s="18">
        <v>0</v>
      </c>
      <c r="AT66" s="18">
        <v>0</v>
      </c>
      <c r="AU66" s="18">
        <v>0</v>
      </c>
      <c r="AV66" s="18">
        <v>0</v>
      </c>
      <c r="AW66" s="18">
        <v>0</v>
      </c>
      <c r="AX66" s="18">
        <v>0</v>
      </c>
      <c r="AY66" s="18">
        <v>0</v>
      </c>
      <c r="AZ66" s="18">
        <v>0</v>
      </c>
      <c r="BA66" s="18">
        <v>0</v>
      </c>
      <c r="BB66" s="18">
        <v>0</v>
      </c>
      <c r="BC66" s="18">
        <v>0</v>
      </c>
    </row>
    <row r="67" spans="1:55" ht="45" x14ac:dyDescent="0.25">
      <c r="A67" s="153"/>
      <c r="B67" s="147"/>
      <c r="C67" s="87">
        <v>64</v>
      </c>
      <c r="D67" s="98" t="s">
        <v>351</v>
      </c>
      <c r="E67" s="84" t="s">
        <v>200</v>
      </c>
      <c r="F67" s="97" t="s">
        <v>60</v>
      </c>
      <c r="G67" s="97" t="s">
        <v>97</v>
      </c>
      <c r="H67" s="97" t="s">
        <v>50</v>
      </c>
      <c r="I67" s="86">
        <v>15</v>
      </c>
      <c r="J67" s="124"/>
      <c r="K67" s="41">
        <f t="shared" si="0"/>
        <v>0</v>
      </c>
      <c r="L67" s="42" t="str">
        <f t="shared" si="1"/>
        <v>OK</v>
      </c>
      <c r="M67" s="18">
        <v>0</v>
      </c>
      <c r="N67" s="18">
        <v>0</v>
      </c>
      <c r="O67" s="18">
        <v>0</v>
      </c>
      <c r="P67" s="18">
        <v>0</v>
      </c>
      <c r="Q67" s="18">
        <v>0</v>
      </c>
      <c r="R67" s="18">
        <v>0</v>
      </c>
      <c r="S67" s="18">
        <v>0</v>
      </c>
      <c r="T67" s="18">
        <v>0</v>
      </c>
      <c r="U67" s="18">
        <v>0</v>
      </c>
      <c r="V67" s="18">
        <v>0</v>
      </c>
      <c r="W67" s="18">
        <v>0</v>
      </c>
      <c r="X67" s="18">
        <v>0</v>
      </c>
      <c r="Y67" s="18">
        <v>0</v>
      </c>
      <c r="Z67" s="18">
        <v>0</v>
      </c>
      <c r="AA67" s="18">
        <v>0</v>
      </c>
      <c r="AB67" s="18">
        <v>0</v>
      </c>
      <c r="AC67" s="18">
        <v>0</v>
      </c>
      <c r="AD67" s="18">
        <v>0</v>
      </c>
      <c r="AE67" s="18">
        <v>0</v>
      </c>
      <c r="AF67" s="18">
        <v>0</v>
      </c>
      <c r="AG67" s="18">
        <v>0</v>
      </c>
      <c r="AH67" s="18">
        <v>0</v>
      </c>
      <c r="AI67" s="18">
        <v>0</v>
      </c>
      <c r="AJ67" s="18">
        <v>0</v>
      </c>
      <c r="AK67" s="18">
        <v>0</v>
      </c>
      <c r="AL67" s="18">
        <v>0</v>
      </c>
      <c r="AM67" s="18">
        <v>0</v>
      </c>
      <c r="AN67" s="18">
        <v>0</v>
      </c>
      <c r="AO67" s="18">
        <v>0</v>
      </c>
      <c r="AP67" s="18">
        <v>0</v>
      </c>
      <c r="AQ67" s="18">
        <v>0</v>
      </c>
      <c r="AR67" s="18">
        <v>0</v>
      </c>
      <c r="AS67" s="18">
        <v>0</v>
      </c>
      <c r="AT67" s="18">
        <v>0</v>
      </c>
      <c r="AU67" s="18">
        <v>0</v>
      </c>
      <c r="AV67" s="18">
        <v>0</v>
      </c>
      <c r="AW67" s="18">
        <v>0</v>
      </c>
      <c r="AX67" s="18">
        <v>0</v>
      </c>
      <c r="AY67" s="18">
        <v>0</v>
      </c>
      <c r="AZ67" s="18">
        <v>0</v>
      </c>
      <c r="BA67" s="18">
        <v>0</v>
      </c>
      <c r="BB67" s="18">
        <v>0</v>
      </c>
      <c r="BC67" s="18">
        <v>0</v>
      </c>
    </row>
    <row r="68" spans="1:55" ht="105" x14ac:dyDescent="0.25">
      <c r="A68" s="152" t="s">
        <v>282</v>
      </c>
      <c r="B68" s="148">
        <v>21</v>
      </c>
      <c r="C68" s="88">
        <v>65</v>
      </c>
      <c r="D68" s="89" t="s">
        <v>352</v>
      </c>
      <c r="E68" s="90" t="s">
        <v>201</v>
      </c>
      <c r="F68" s="20" t="s">
        <v>41</v>
      </c>
      <c r="G68" s="20" t="s">
        <v>101</v>
      </c>
      <c r="H68" s="20" t="s">
        <v>50</v>
      </c>
      <c r="I68" s="91">
        <v>2.34</v>
      </c>
      <c r="J68" s="124">
        <v>15</v>
      </c>
      <c r="K68" s="41">
        <f t="shared" si="0"/>
        <v>5</v>
      </c>
      <c r="L68" s="42" t="str">
        <f t="shared" si="1"/>
        <v>OK</v>
      </c>
      <c r="M68" s="18">
        <v>0</v>
      </c>
      <c r="N68" s="18">
        <v>0</v>
      </c>
      <c r="O68" s="18">
        <v>0</v>
      </c>
      <c r="P68" s="18">
        <v>0</v>
      </c>
      <c r="Q68" s="18">
        <v>0</v>
      </c>
      <c r="R68" s="18">
        <v>0</v>
      </c>
      <c r="S68" s="18">
        <v>0</v>
      </c>
      <c r="T68" s="18">
        <v>0</v>
      </c>
      <c r="U68" s="18">
        <v>0</v>
      </c>
      <c r="V68" s="18">
        <v>0</v>
      </c>
      <c r="W68" s="18">
        <v>0</v>
      </c>
      <c r="X68" s="18">
        <v>0</v>
      </c>
      <c r="Y68" s="18">
        <v>0</v>
      </c>
      <c r="Z68" s="18">
        <v>0</v>
      </c>
      <c r="AA68" s="18">
        <v>0</v>
      </c>
      <c r="AB68" s="18">
        <v>0</v>
      </c>
      <c r="AC68" s="18">
        <v>0</v>
      </c>
      <c r="AD68" s="18">
        <v>0</v>
      </c>
      <c r="AE68" s="18">
        <v>0</v>
      </c>
      <c r="AF68" s="18">
        <v>0</v>
      </c>
      <c r="AG68" s="18">
        <v>0</v>
      </c>
      <c r="AH68" s="18">
        <v>0</v>
      </c>
      <c r="AI68" s="18">
        <v>0</v>
      </c>
      <c r="AJ68" s="18">
        <v>0</v>
      </c>
      <c r="AK68" s="18">
        <v>0</v>
      </c>
      <c r="AL68" s="18">
        <v>0</v>
      </c>
      <c r="AM68" s="18">
        <v>0</v>
      </c>
      <c r="AN68" s="18">
        <v>0</v>
      </c>
      <c r="AO68" s="18">
        <v>10</v>
      </c>
      <c r="AP68" s="18">
        <v>0</v>
      </c>
      <c r="AQ68" s="18">
        <v>0</v>
      </c>
      <c r="AR68" s="18">
        <v>0</v>
      </c>
      <c r="AS68" s="18">
        <v>0</v>
      </c>
      <c r="AT68" s="18">
        <v>0</v>
      </c>
      <c r="AU68" s="18">
        <v>0</v>
      </c>
      <c r="AV68" s="18">
        <v>0</v>
      </c>
      <c r="AW68" s="18">
        <v>0</v>
      </c>
      <c r="AX68" s="18">
        <v>0</v>
      </c>
      <c r="AY68" s="18">
        <v>0</v>
      </c>
      <c r="AZ68" s="18">
        <v>0</v>
      </c>
      <c r="BA68" s="18">
        <v>0</v>
      </c>
      <c r="BB68" s="18">
        <v>0</v>
      </c>
      <c r="BC68" s="18">
        <v>0</v>
      </c>
    </row>
    <row r="69" spans="1:55" ht="105" x14ac:dyDescent="0.25">
      <c r="A69" s="152"/>
      <c r="B69" s="149"/>
      <c r="C69" s="92">
        <v>66</v>
      </c>
      <c r="D69" s="89" t="s">
        <v>353</v>
      </c>
      <c r="E69" s="90" t="s">
        <v>202</v>
      </c>
      <c r="F69" s="20" t="s">
        <v>41</v>
      </c>
      <c r="G69" s="20" t="s">
        <v>101</v>
      </c>
      <c r="H69" s="20" t="s">
        <v>50</v>
      </c>
      <c r="I69" s="91">
        <v>2.33</v>
      </c>
      <c r="J69" s="124">
        <v>30</v>
      </c>
      <c r="K69" s="41">
        <f t="shared" ref="K69:K132" si="2">J69-(SUM(M69:BC69))</f>
        <v>0</v>
      </c>
      <c r="L69" s="42" t="str">
        <f t="shared" ref="L69:L136" si="3">IF(K69&lt;0,"ATENÇÃO","OK")</f>
        <v>OK</v>
      </c>
      <c r="M69" s="18">
        <v>0</v>
      </c>
      <c r="N69" s="18">
        <v>0</v>
      </c>
      <c r="O69" s="18">
        <v>0</v>
      </c>
      <c r="P69" s="18">
        <v>0</v>
      </c>
      <c r="Q69" s="18">
        <v>0</v>
      </c>
      <c r="R69" s="18">
        <v>0</v>
      </c>
      <c r="S69" s="18">
        <v>0</v>
      </c>
      <c r="T69" s="18">
        <v>0</v>
      </c>
      <c r="U69" s="18">
        <v>0</v>
      </c>
      <c r="V69" s="18">
        <v>15</v>
      </c>
      <c r="W69" s="18">
        <v>0</v>
      </c>
      <c r="X69" s="18">
        <v>0</v>
      </c>
      <c r="Y69" s="18">
        <v>0</v>
      </c>
      <c r="Z69" s="18">
        <v>0</v>
      </c>
      <c r="AA69" s="18">
        <v>0</v>
      </c>
      <c r="AB69" s="18">
        <v>0</v>
      </c>
      <c r="AC69" s="18">
        <v>0</v>
      </c>
      <c r="AD69" s="18">
        <v>0</v>
      </c>
      <c r="AE69" s="18">
        <v>0</v>
      </c>
      <c r="AF69" s="18">
        <v>0</v>
      </c>
      <c r="AG69" s="18">
        <v>0</v>
      </c>
      <c r="AH69" s="18">
        <v>0</v>
      </c>
      <c r="AI69" s="18">
        <v>0</v>
      </c>
      <c r="AJ69" s="18">
        <v>0</v>
      </c>
      <c r="AK69" s="18">
        <v>0</v>
      </c>
      <c r="AL69" s="18">
        <v>0</v>
      </c>
      <c r="AM69" s="18">
        <v>0</v>
      </c>
      <c r="AN69" s="18">
        <v>0</v>
      </c>
      <c r="AO69" s="18">
        <v>15</v>
      </c>
      <c r="AP69" s="18">
        <v>0</v>
      </c>
      <c r="AQ69" s="18">
        <v>0</v>
      </c>
      <c r="AR69" s="18">
        <v>0</v>
      </c>
      <c r="AS69" s="18">
        <v>0</v>
      </c>
      <c r="AT69" s="18">
        <v>0</v>
      </c>
      <c r="AU69" s="18">
        <v>0</v>
      </c>
      <c r="AV69" s="18">
        <v>0</v>
      </c>
      <c r="AW69" s="18">
        <v>0</v>
      </c>
      <c r="AX69" s="18">
        <v>0</v>
      </c>
      <c r="AY69" s="18">
        <v>0</v>
      </c>
      <c r="AZ69" s="18">
        <v>0</v>
      </c>
      <c r="BA69" s="18">
        <v>0</v>
      </c>
      <c r="BB69" s="18">
        <v>0</v>
      </c>
      <c r="BC69" s="18">
        <v>0</v>
      </c>
    </row>
    <row r="70" spans="1:55" ht="105" x14ac:dyDescent="0.25">
      <c r="A70" s="152"/>
      <c r="B70" s="149"/>
      <c r="C70" s="92">
        <v>67</v>
      </c>
      <c r="D70" s="89" t="s">
        <v>354</v>
      </c>
      <c r="E70" s="90" t="s">
        <v>203</v>
      </c>
      <c r="F70" s="20" t="s">
        <v>41</v>
      </c>
      <c r="G70" s="20" t="s">
        <v>101</v>
      </c>
      <c r="H70" s="20" t="s">
        <v>50</v>
      </c>
      <c r="I70" s="91">
        <v>2.34</v>
      </c>
      <c r="J70" s="124">
        <v>50</v>
      </c>
      <c r="K70" s="41">
        <f t="shared" si="2"/>
        <v>0</v>
      </c>
      <c r="L70" s="42" t="str">
        <f t="shared" si="3"/>
        <v>OK</v>
      </c>
      <c r="M70" s="18">
        <v>0</v>
      </c>
      <c r="N70" s="18">
        <v>0</v>
      </c>
      <c r="O70" s="18">
        <v>0</v>
      </c>
      <c r="P70" s="18">
        <v>0</v>
      </c>
      <c r="Q70" s="18">
        <v>0</v>
      </c>
      <c r="R70" s="18">
        <v>0</v>
      </c>
      <c r="S70" s="18">
        <v>0</v>
      </c>
      <c r="T70" s="18">
        <v>0</v>
      </c>
      <c r="U70" s="18">
        <v>0</v>
      </c>
      <c r="V70" s="18">
        <v>15</v>
      </c>
      <c r="W70" s="18">
        <v>0</v>
      </c>
      <c r="X70" s="18">
        <v>0</v>
      </c>
      <c r="Y70" s="18">
        <v>0</v>
      </c>
      <c r="Z70" s="18">
        <v>0</v>
      </c>
      <c r="AA70" s="18">
        <v>0</v>
      </c>
      <c r="AB70" s="18">
        <v>0</v>
      </c>
      <c r="AC70" s="18">
        <v>0</v>
      </c>
      <c r="AD70" s="18">
        <v>0</v>
      </c>
      <c r="AE70" s="18">
        <v>0</v>
      </c>
      <c r="AF70" s="18">
        <v>15</v>
      </c>
      <c r="AG70" s="18">
        <v>0</v>
      </c>
      <c r="AH70" s="18">
        <v>0</v>
      </c>
      <c r="AI70" s="18">
        <v>0</v>
      </c>
      <c r="AJ70" s="18">
        <v>0</v>
      </c>
      <c r="AK70" s="18">
        <v>0</v>
      </c>
      <c r="AL70" s="18">
        <v>0</v>
      </c>
      <c r="AM70" s="18">
        <v>0</v>
      </c>
      <c r="AN70" s="18">
        <v>0</v>
      </c>
      <c r="AO70" s="18">
        <v>20</v>
      </c>
      <c r="AP70" s="18">
        <v>0</v>
      </c>
      <c r="AQ70" s="18">
        <v>0</v>
      </c>
      <c r="AR70" s="18">
        <v>0</v>
      </c>
      <c r="AS70" s="18">
        <v>0</v>
      </c>
      <c r="AT70" s="18">
        <v>0</v>
      </c>
      <c r="AU70" s="18">
        <v>0</v>
      </c>
      <c r="AV70" s="18">
        <v>0</v>
      </c>
      <c r="AW70" s="18">
        <v>0</v>
      </c>
      <c r="AX70" s="18">
        <v>0</v>
      </c>
      <c r="AY70" s="18">
        <v>0</v>
      </c>
      <c r="AZ70" s="18">
        <v>0</v>
      </c>
      <c r="BA70" s="18">
        <v>0</v>
      </c>
      <c r="BB70" s="18">
        <v>0</v>
      </c>
      <c r="BC70" s="18">
        <v>0</v>
      </c>
    </row>
    <row r="71" spans="1:55" ht="45" x14ac:dyDescent="0.25">
      <c r="A71" s="152"/>
      <c r="B71" s="149"/>
      <c r="C71" s="88">
        <v>68</v>
      </c>
      <c r="D71" s="50" t="s">
        <v>355</v>
      </c>
      <c r="E71" s="90" t="s">
        <v>204</v>
      </c>
      <c r="F71" s="94" t="s">
        <v>58</v>
      </c>
      <c r="G71" s="94" t="s">
        <v>102</v>
      </c>
      <c r="H71" s="94" t="s">
        <v>103</v>
      </c>
      <c r="I71" s="91">
        <v>20.350000000000001</v>
      </c>
      <c r="J71" s="124">
        <v>50</v>
      </c>
      <c r="K71" s="41">
        <f t="shared" si="2"/>
        <v>20</v>
      </c>
      <c r="L71" s="42" t="str">
        <f t="shared" si="3"/>
        <v>OK</v>
      </c>
      <c r="M71" s="18">
        <v>0</v>
      </c>
      <c r="N71" s="18">
        <v>0</v>
      </c>
      <c r="O71" s="18">
        <v>0</v>
      </c>
      <c r="P71" s="18">
        <v>0</v>
      </c>
      <c r="Q71" s="18">
        <v>0</v>
      </c>
      <c r="R71" s="18">
        <v>0</v>
      </c>
      <c r="S71" s="18">
        <v>0</v>
      </c>
      <c r="T71" s="18">
        <v>0</v>
      </c>
      <c r="U71" s="18">
        <v>0</v>
      </c>
      <c r="V71" s="18">
        <v>20</v>
      </c>
      <c r="W71" s="18">
        <v>0</v>
      </c>
      <c r="X71" s="18">
        <v>0</v>
      </c>
      <c r="Y71" s="18">
        <v>0</v>
      </c>
      <c r="Z71" s="18">
        <v>0</v>
      </c>
      <c r="AA71" s="18">
        <v>0</v>
      </c>
      <c r="AB71" s="18">
        <v>0</v>
      </c>
      <c r="AC71" s="18">
        <v>0</v>
      </c>
      <c r="AD71" s="18">
        <v>0</v>
      </c>
      <c r="AE71" s="18">
        <v>0</v>
      </c>
      <c r="AF71" s="18">
        <v>0</v>
      </c>
      <c r="AG71" s="18">
        <v>0</v>
      </c>
      <c r="AH71" s="18">
        <v>0</v>
      </c>
      <c r="AI71" s="18">
        <v>0</v>
      </c>
      <c r="AJ71" s="18">
        <v>0</v>
      </c>
      <c r="AK71" s="18">
        <v>0</v>
      </c>
      <c r="AL71" s="18">
        <v>0</v>
      </c>
      <c r="AM71" s="18">
        <v>0</v>
      </c>
      <c r="AN71" s="18">
        <v>0</v>
      </c>
      <c r="AO71" s="18">
        <v>10</v>
      </c>
      <c r="AP71" s="18">
        <v>0</v>
      </c>
      <c r="AQ71" s="18">
        <v>0</v>
      </c>
      <c r="AR71" s="18">
        <v>0</v>
      </c>
      <c r="AS71" s="18">
        <v>0</v>
      </c>
      <c r="AT71" s="18">
        <v>0</v>
      </c>
      <c r="AU71" s="18">
        <v>0</v>
      </c>
      <c r="AV71" s="18">
        <v>0</v>
      </c>
      <c r="AW71" s="18">
        <v>0</v>
      </c>
      <c r="AX71" s="18">
        <v>0</v>
      </c>
      <c r="AY71" s="18">
        <v>0</v>
      </c>
      <c r="AZ71" s="18">
        <v>0</v>
      </c>
      <c r="BA71" s="18">
        <v>0</v>
      </c>
      <c r="BB71" s="18">
        <v>0</v>
      </c>
      <c r="BC71" s="18">
        <v>0</v>
      </c>
    </row>
    <row r="72" spans="1:55" ht="45" x14ac:dyDescent="0.25">
      <c r="A72" s="152"/>
      <c r="B72" s="149"/>
      <c r="C72" s="92">
        <v>69</v>
      </c>
      <c r="D72" s="50" t="s">
        <v>356</v>
      </c>
      <c r="E72" s="90" t="s">
        <v>205</v>
      </c>
      <c r="F72" s="94" t="s">
        <v>58</v>
      </c>
      <c r="G72" s="94" t="s">
        <v>102</v>
      </c>
      <c r="H72" s="94" t="s">
        <v>103</v>
      </c>
      <c r="I72" s="91">
        <v>20.350000000000001</v>
      </c>
      <c r="J72" s="124">
        <v>100</v>
      </c>
      <c r="K72" s="41">
        <f t="shared" si="2"/>
        <v>40</v>
      </c>
      <c r="L72" s="42" t="str">
        <f t="shared" si="3"/>
        <v>OK</v>
      </c>
      <c r="M72" s="18">
        <v>0</v>
      </c>
      <c r="N72" s="18">
        <v>0</v>
      </c>
      <c r="O72" s="18">
        <v>0</v>
      </c>
      <c r="P72" s="18">
        <v>0</v>
      </c>
      <c r="Q72" s="18">
        <v>0</v>
      </c>
      <c r="R72" s="18">
        <v>0</v>
      </c>
      <c r="S72" s="18">
        <v>0</v>
      </c>
      <c r="T72" s="18">
        <v>0</v>
      </c>
      <c r="U72" s="18">
        <v>0</v>
      </c>
      <c r="V72" s="18">
        <v>20</v>
      </c>
      <c r="W72" s="18">
        <v>0</v>
      </c>
      <c r="X72" s="18">
        <v>0</v>
      </c>
      <c r="Y72" s="18">
        <v>0</v>
      </c>
      <c r="Z72" s="18">
        <v>0</v>
      </c>
      <c r="AA72" s="18">
        <v>0</v>
      </c>
      <c r="AB72" s="18">
        <v>0</v>
      </c>
      <c r="AC72" s="18">
        <v>0</v>
      </c>
      <c r="AD72" s="18">
        <v>0</v>
      </c>
      <c r="AE72" s="18">
        <v>0</v>
      </c>
      <c r="AF72" s="18">
        <v>0</v>
      </c>
      <c r="AG72" s="18">
        <v>0</v>
      </c>
      <c r="AH72" s="18">
        <v>0</v>
      </c>
      <c r="AI72" s="18">
        <v>0</v>
      </c>
      <c r="AJ72" s="18">
        <v>0</v>
      </c>
      <c r="AK72" s="18">
        <v>0</v>
      </c>
      <c r="AL72" s="18">
        <v>0</v>
      </c>
      <c r="AM72" s="18">
        <v>0</v>
      </c>
      <c r="AN72" s="18">
        <v>0</v>
      </c>
      <c r="AO72" s="18">
        <v>30</v>
      </c>
      <c r="AP72" s="18">
        <v>0</v>
      </c>
      <c r="AQ72" s="18">
        <v>0</v>
      </c>
      <c r="AR72" s="18">
        <v>0</v>
      </c>
      <c r="AS72" s="18">
        <v>0</v>
      </c>
      <c r="AT72" s="18">
        <v>0</v>
      </c>
      <c r="AU72" s="18">
        <v>0</v>
      </c>
      <c r="AV72" s="18">
        <v>0</v>
      </c>
      <c r="AW72" s="18">
        <v>0</v>
      </c>
      <c r="AX72" s="18">
        <v>0</v>
      </c>
      <c r="AY72" s="18">
        <v>0</v>
      </c>
      <c r="AZ72" s="18">
        <v>0</v>
      </c>
      <c r="BA72" s="18">
        <v>10</v>
      </c>
      <c r="BB72" s="18">
        <v>0</v>
      </c>
      <c r="BC72" s="18">
        <v>0</v>
      </c>
    </row>
    <row r="73" spans="1:55" ht="45" x14ac:dyDescent="0.25">
      <c r="A73" s="152"/>
      <c r="B73" s="149"/>
      <c r="C73" s="92">
        <v>70</v>
      </c>
      <c r="D73" s="50" t="s">
        <v>357</v>
      </c>
      <c r="E73" s="90" t="s">
        <v>206</v>
      </c>
      <c r="F73" s="94" t="s">
        <v>65</v>
      </c>
      <c r="G73" s="94" t="s">
        <v>102</v>
      </c>
      <c r="H73" s="94" t="s">
        <v>103</v>
      </c>
      <c r="I73" s="91">
        <v>20.350000000000001</v>
      </c>
      <c r="J73" s="124">
        <v>100</v>
      </c>
      <c r="K73" s="41">
        <f t="shared" si="2"/>
        <v>50</v>
      </c>
      <c r="L73" s="42" t="str">
        <f t="shared" si="3"/>
        <v>OK</v>
      </c>
      <c r="M73" s="18">
        <v>0</v>
      </c>
      <c r="N73" s="18">
        <v>0</v>
      </c>
      <c r="O73" s="18">
        <v>0</v>
      </c>
      <c r="P73" s="18">
        <v>0</v>
      </c>
      <c r="Q73" s="18">
        <v>0</v>
      </c>
      <c r="R73" s="18">
        <v>0</v>
      </c>
      <c r="S73" s="18">
        <v>0</v>
      </c>
      <c r="T73" s="18">
        <v>0</v>
      </c>
      <c r="U73" s="18">
        <v>0</v>
      </c>
      <c r="V73" s="18">
        <v>20</v>
      </c>
      <c r="W73" s="18">
        <v>0</v>
      </c>
      <c r="X73" s="18">
        <v>0</v>
      </c>
      <c r="Y73" s="18">
        <v>0</v>
      </c>
      <c r="Z73" s="18">
        <v>0</v>
      </c>
      <c r="AA73" s="18">
        <v>0</v>
      </c>
      <c r="AB73" s="18">
        <v>0</v>
      </c>
      <c r="AC73" s="18">
        <v>0</v>
      </c>
      <c r="AD73" s="18">
        <v>0</v>
      </c>
      <c r="AE73" s="18">
        <v>0</v>
      </c>
      <c r="AF73" s="18">
        <v>0</v>
      </c>
      <c r="AG73" s="18">
        <v>0</v>
      </c>
      <c r="AH73" s="18">
        <v>0</v>
      </c>
      <c r="AI73" s="18">
        <v>0</v>
      </c>
      <c r="AJ73" s="18">
        <v>0</v>
      </c>
      <c r="AK73" s="18">
        <v>0</v>
      </c>
      <c r="AL73" s="18">
        <v>0</v>
      </c>
      <c r="AM73" s="18">
        <v>0</v>
      </c>
      <c r="AN73" s="18">
        <v>0</v>
      </c>
      <c r="AO73" s="18">
        <v>30</v>
      </c>
      <c r="AP73" s="18">
        <v>0</v>
      </c>
      <c r="AQ73" s="18">
        <v>0</v>
      </c>
      <c r="AR73" s="18">
        <v>0</v>
      </c>
      <c r="AS73" s="18">
        <v>0</v>
      </c>
      <c r="AT73" s="18">
        <v>0</v>
      </c>
      <c r="AU73" s="18">
        <v>0</v>
      </c>
      <c r="AV73" s="18">
        <v>0</v>
      </c>
      <c r="AW73" s="18">
        <v>0</v>
      </c>
      <c r="AX73" s="18">
        <v>0</v>
      </c>
      <c r="AY73" s="18">
        <v>0</v>
      </c>
      <c r="AZ73" s="18">
        <v>0</v>
      </c>
      <c r="BA73" s="18">
        <v>0</v>
      </c>
      <c r="BB73" s="18">
        <v>0</v>
      </c>
      <c r="BC73" s="18">
        <v>0</v>
      </c>
    </row>
    <row r="74" spans="1:55" ht="30" x14ac:dyDescent="0.25">
      <c r="A74" s="152"/>
      <c r="B74" s="150"/>
      <c r="C74" s="88">
        <v>71</v>
      </c>
      <c r="D74" s="50" t="s">
        <v>358</v>
      </c>
      <c r="E74" s="90" t="s">
        <v>207</v>
      </c>
      <c r="F74" s="94" t="s">
        <v>60</v>
      </c>
      <c r="G74" s="94" t="s">
        <v>102</v>
      </c>
      <c r="H74" s="94" t="s">
        <v>104</v>
      </c>
      <c r="I74" s="91">
        <v>0.31</v>
      </c>
      <c r="J74" s="124">
        <v>150</v>
      </c>
      <c r="K74" s="41">
        <f t="shared" si="2"/>
        <v>150</v>
      </c>
      <c r="L74" s="42" t="str">
        <f t="shared" si="3"/>
        <v>OK</v>
      </c>
      <c r="M74" s="18">
        <v>0</v>
      </c>
      <c r="N74" s="18">
        <v>0</v>
      </c>
      <c r="O74" s="18">
        <v>0</v>
      </c>
      <c r="P74" s="18">
        <v>0</v>
      </c>
      <c r="Q74" s="18">
        <v>0</v>
      </c>
      <c r="R74" s="18">
        <v>0</v>
      </c>
      <c r="S74" s="18">
        <v>0</v>
      </c>
      <c r="T74" s="18">
        <v>0</v>
      </c>
      <c r="U74" s="18">
        <v>0</v>
      </c>
      <c r="V74" s="18">
        <v>0</v>
      </c>
      <c r="W74" s="18">
        <v>0</v>
      </c>
      <c r="X74" s="18">
        <v>0</v>
      </c>
      <c r="Y74" s="18">
        <v>0</v>
      </c>
      <c r="Z74" s="18">
        <v>0</v>
      </c>
      <c r="AA74" s="18">
        <v>0</v>
      </c>
      <c r="AB74" s="18">
        <v>0</v>
      </c>
      <c r="AC74" s="18">
        <v>0</v>
      </c>
      <c r="AD74" s="18">
        <v>0</v>
      </c>
      <c r="AE74" s="18">
        <v>0</v>
      </c>
      <c r="AF74" s="18">
        <v>0</v>
      </c>
      <c r="AG74" s="18">
        <v>0</v>
      </c>
      <c r="AH74" s="18">
        <v>0</v>
      </c>
      <c r="AI74" s="18">
        <v>0</v>
      </c>
      <c r="AJ74" s="18">
        <v>0</v>
      </c>
      <c r="AK74" s="18">
        <v>0</v>
      </c>
      <c r="AL74" s="18">
        <v>0</v>
      </c>
      <c r="AM74" s="18">
        <v>0</v>
      </c>
      <c r="AN74" s="18">
        <v>0</v>
      </c>
      <c r="AO74" s="18">
        <v>0</v>
      </c>
      <c r="AP74" s="18">
        <v>0</v>
      </c>
      <c r="AQ74" s="18">
        <v>0</v>
      </c>
      <c r="AR74" s="18">
        <v>0</v>
      </c>
      <c r="AS74" s="18">
        <v>0</v>
      </c>
      <c r="AT74" s="18">
        <v>0</v>
      </c>
      <c r="AU74" s="18">
        <v>0</v>
      </c>
      <c r="AV74" s="18">
        <v>0</v>
      </c>
      <c r="AW74" s="18">
        <v>0</v>
      </c>
      <c r="AX74" s="18">
        <v>0</v>
      </c>
      <c r="AY74" s="18">
        <v>0</v>
      </c>
      <c r="AZ74" s="18">
        <v>0</v>
      </c>
      <c r="BA74" s="18">
        <v>0</v>
      </c>
      <c r="BB74" s="18">
        <v>0</v>
      </c>
      <c r="BC74" s="18">
        <v>0</v>
      </c>
    </row>
    <row r="75" spans="1:55" ht="45" x14ac:dyDescent="0.25">
      <c r="A75" s="153" t="s">
        <v>283</v>
      </c>
      <c r="B75" s="145">
        <v>22</v>
      </c>
      <c r="C75" s="87">
        <v>72</v>
      </c>
      <c r="D75" s="100" t="s">
        <v>359</v>
      </c>
      <c r="E75" s="84" t="s">
        <v>208</v>
      </c>
      <c r="F75" s="85" t="s">
        <v>30</v>
      </c>
      <c r="G75" s="85" t="s">
        <v>87</v>
      </c>
      <c r="H75" s="85" t="s">
        <v>50</v>
      </c>
      <c r="I75" s="86">
        <v>250</v>
      </c>
      <c r="J75" s="125"/>
      <c r="K75" s="41">
        <f t="shared" si="2"/>
        <v>0</v>
      </c>
      <c r="L75" s="42" t="str">
        <f t="shared" si="3"/>
        <v>OK</v>
      </c>
      <c r="M75" s="18">
        <v>0</v>
      </c>
      <c r="N75" s="18">
        <v>0</v>
      </c>
      <c r="O75" s="18">
        <v>0</v>
      </c>
      <c r="P75" s="18">
        <v>0</v>
      </c>
      <c r="Q75" s="18">
        <v>0</v>
      </c>
      <c r="R75" s="18">
        <v>0</v>
      </c>
      <c r="S75" s="18">
        <v>0</v>
      </c>
      <c r="T75" s="18">
        <v>0</v>
      </c>
      <c r="U75" s="18">
        <v>0</v>
      </c>
      <c r="V75" s="18">
        <v>0</v>
      </c>
      <c r="W75" s="18">
        <v>0</v>
      </c>
      <c r="X75" s="18">
        <v>0</v>
      </c>
      <c r="Y75" s="18">
        <v>0</v>
      </c>
      <c r="Z75" s="18">
        <v>0</v>
      </c>
      <c r="AA75" s="18">
        <v>0</v>
      </c>
      <c r="AB75" s="18">
        <v>0</v>
      </c>
      <c r="AC75" s="18">
        <v>0</v>
      </c>
      <c r="AD75" s="18">
        <v>0</v>
      </c>
      <c r="AE75" s="18">
        <v>0</v>
      </c>
      <c r="AF75" s="18">
        <v>0</v>
      </c>
      <c r="AG75" s="18">
        <v>0</v>
      </c>
      <c r="AH75" s="18">
        <v>0</v>
      </c>
      <c r="AI75" s="18">
        <v>0</v>
      </c>
      <c r="AJ75" s="18">
        <v>0</v>
      </c>
      <c r="AK75" s="18">
        <v>0</v>
      </c>
      <c r="AL75" s="18">
        <v>0</v>
      </c>
      <c r="AM75" s="18">
        <v>0</v>
      </c>
      <c r="AN75" s="18">
        <v>0</v>
      </c>
      <c r="AO75" s="18">
        <v>0</v>
      </c>
      <c r="AP75" s="18">
        <v>0</v>
      </c>
      <c r="AQ75" s="18">
        <v>0</v>
      </c>
      <c r="AR75" s="18">
        <v>0</v>
      </c>
      <c r="AS75" s="18">
        <v>0</v>
      </c>
      <c r="AT75" s="18">
        <v>0</v>
      </c>
      <c r="AU75" s="18">
        <v>0</v>
      </c>
      <c r="AV75" s="18">
        <v>0</v>
      </c>
      <c r="AW75" s="18">
        <v>0</v>
      </c>
      <c r="AX75" s="18">
        <v>0</v>
      </c>
      <c r="AY75" s="18">
        <v>0</v>
      </c>
      <c r="AZ75" s="18">
        <v>0</v>
      </c>
      <c r="BA75" s="18">
        <v>0</v>
      </c>
      <c r="BB75" s="18">
        <v>0</v>
      </c>
      <c r="BC75" s="18">
        <v>0</v>
      </c>
    </row>
    <row r="76" spans="1:55" ht="75" x14ac:dyDescent="0.25">
      <c r="A76" s="153"/>
      <c r="B76" s="146"/>
      <c r="C76" s="87">
        <v>73</v>
      </c>
      <c r="D76" s="98" t="s">
        <v>360</v>
      </c>
      <c r="E76" s="84" t="s">
        <v>209</v>
      </c>
      <c r="F76" s="97" t="s">
        <v>60</v>
      </c>
      <c r="G76" s="85" t="s">
        <v>87</v>
      </c>
      <c r="H76" s="97" t="s">
        <v>50</v>
      </c>
      <c r="I76" s="86">
        <v>30</v>
      </c>
      <c r="J76" s="124">
        <v>5</v>
      </c>
      <c r="K76" s="41">
        <f t="shared" si="2"/>
        <v>3</v>
      </c>
      <c r="L76" s="42" t="str">
        <f t="shared" si="3"/>
        <v>OK</v>
      </c>
      <c r="M76" s="18">
        <v>0</v>
      </c>
      <c r="N76" s="18">
        <v>0</v>
      </c>
      <c r="O76" s="18">
        <v>0</v>
      </c>
      <c r="P76" s="18">
        <v>0</v>
      </c>
      <c r="Q76" s="18">
        <v>0</v>
      </c>
      <c r="R76" s="18">
        <v>0</v>
      </c>
      <c r="S76" s="18">
        <v>0</v>
      </c>
      <c r="T76" s="18">
        <v>0</v>
      </c>
      <c r="U76" s="18">
        <v>2</v>
      </c>
      <c r="V76" s="18">
        <v>0</v>
      </c>
      <c r="W76" s="18">
        <v>0</v>
      </c>
      <c r="X76" s="18">
        <v>0</v>
      </c>
      <c r="Y76" s="18">
        <v>0</v>
      </c>
      <c r="Z76" s="18">
        <v>0</v>
      </c>
      <c r="AA76" s="18">
        <v>0</v>
      </c>
      <c r="AB76" s="18">
        <v>0</v>
      </c>
      <c r="AC76" s="18">
        <v>0</v>
      </c>
      <c r="AD76" s="18">
        <v>0</v>
      </c>
      <c r="AE76" s="18">
        <v>0</v>
      </c>
      <c r="AF76" s="18">
        <v>0</v>
      </c>
      <c r="AG76" s="18">
        <v>0</v>
      </c>
      <c r="AH76" s="18">
        <v>0</v>
      </c>
      <c r="AI76" s="18">
        <v>0</v>
      </c>
      <c r="AJ76" s="18">
        <v>0</v>
      </c>
      <c r="AK76" s="18">
        <v>0</v>
      </c>
      <c r="AL76" s="18">
        <v>0</v>
      </c>
      <c r="AM76" s="18">
        <v>0</v>
      </c>
      <c r="AN76" s="18">
        <v>0</v>
      </c>
      <c r="AO76" s="18">
        <v>0</v>
      </c>
      <c r="AP76" s="18">
        <v>0</v>
      </c>
      <c r="AQ76" s="18">
        <v>0</v>
      </c>
      <c r="AR76" s="18">
        <v>0</v>
      </c>
      <c r="AS76" s="18">
        <v>0</v>
      </c>
      <c r="AT76" s="18">
        <v>0</v>
      </c>
      <c r="AU76" s="18">
        <v>0</v>
      </c>
      <c r="AV76" s="18">
        <v>0</v>
      </c>
      <c r="AW76" s="18">
        <v>0</v>
      </c>
      <c r="AX76" s="18">
        <v>0</v>
      </c>
      <c r="AY76" s="18">
        <v>0</v>
      </c>
      <c r="AZ76" s="18">
        <v>0</v>
      </c>
      <c r="BA76" s="18">
        <v>0</v>
      </c>
      <c r="BB76" s="18">
        <v>0</v>
      </c>
      <c r="BC76" s="18">
        <v>0</v>
      </c>
    </row>
    <row r="77" spans="1:55" ht="30" x14ac:dyDescent="0.25">
      <c r="A77" s="153"/>
      <c r="B77" s="146"/>
      <c r="C77" s="82">
        <v>74</v>
      </c>
      <c r="D77" s="98" t="s">
        <v>361</v>
      </c>
      <c r="E77" s="84" t="s">
        <v>210</v>
      </c>
      <c r="F77" s="97" t="s">
        <v>60</v>
      </c>
      <c r="G77" s="85" t="s">
        <v>87</v>
      </c>
      <c r="H77" s="97" t="s">
        <v>50</v>
      </c>
      <c r="I77" s="86">
        <v>15</v>
      </c>
      <c r="J77" s="124">
        <v>20</v>
      </c>
      <c r="K77" s="41">
        <f t="shared" si="2"/>
        <v>15</v>
      </c>
      <c r="L77" s="42" t="str">
        <f t="shared" si="3"/>
        <v>OK</v>
      </c>
      <c r="M77" s="18">
        <v>0</v>
      </c>
      <c r="N77" s="18">
        <v>0</v>
      </c>
      <c r="O77" s="18">
        <v>0</v>
      </c>
      <c r="P77" s="18">
        <v>0</v>
      </c>
      <c r="Q77" s="18">
        <v>0</v>
      </c>
      <c r="R77" s="18">
        <v>0</v>
      </c>
      <c r="S77" s="18">
        <v>0</v>
      </c>
      <c r="T77" s="18">
        <v>0</v>
      </c>
      <c r="U77" s="18">
        <v>5</v>
      </c>
      <c r="V77" s="18">
        <v>0</v>
      </c>
      <c r="W77" s="18">
        <v>0</v>
      </c>
      <c r="X77" s="18">
        <v>0</v>
      </c>
      <c r="Y77" s="18">
        <v>0</v>
      </c>
      <c r="Z77" s="18">
        <v>0</v>
      </c>
      <c r="AA77" s="18">
        <v>0</v>
      </c>
      <c r="AB77" s="18">
        <v>0</v>
      </c>
      <c r="AC77" s="18">
        <v>0</v>
      </c>
      <c r="AD77" s="18">
        <v>0</v>
      </c>
      <c r="AE77" s="18">
        <v>0</v>
      </c>
      <c r="AF77" s="18">
        <v>0</v>
      </c>
      <c r="AG77" s="18">
        <v>0</v>
      </c>
      <c r="AH77" s="18">
        <v>0</v>
      </c>
      <c r="AI77" s="18">
        <v>0</v>
      </c>
      <c r="AJ77" s="18">
        <v>0</v>
      </c>
      <c r="AK77" s="18">
        <v>0</v>
      </c>
      <c r="AL77" s="18">
        <v>0</v>
      </c>
      <c r="AM77" s="18">
        <v>0</v>
      </c>
      <c r="AN77" s="18">
        <v>0</v>
      </c>
      <c r="AO77" s="18">
        <v>0</v>
      </c>
      <c r="AP77" s="18">
        <v>0</v>
      </c>
      <c r="AQ77" s="18">
        <v>0</v>
      </c>
      <c r="AR77" s="18">
        <v>0</v>
      </c>
      <c r="AS77" s="18">
        <v>0</v>
      </c>
      <c r="AT77" s="18">
        <v>0</v>
      </c>
      <c r="AU77" s="18">
        <v>0</v>
      </c>
      <c r="AV77" s="18">
        <v>0</v>
      </c>
      <c r="AW77" s="18">
        <v>0</v>
      </c>
      <c r="AX77" s="18">
        <v>0</v>
      </c>
      <c r="AY77" s="18">
        <v>0</v>
      </c>
      <c r="AZ77" s="18">
        <v>0</v>
      </c>
      <c r="BA77" s="18">
        <v>0</v>
      </c>
      <c r="BB77" s="18">
        <v>0</v>
      </c>
      <c r="BC77" s="18">
        <v>0</v>
      </c>
    </row>
    <row r="78" spans="1:55" x14ac:dyDescent="0.25">
      <c r="A78" s="153"/>
      <c r="B78" s="146"/>
      <c r="C78" s="87">
        <v>75</v>
      </c>
      <c r="D78" s="98" t="s">
        <v>362</v>
      </c>
      <c r="E78" s="84" t="s">
        <v>211</v>
      </c>
      <c r="F78" s="97" t="s">
        <v>60</v>
      </c>
      <c r="G78" s="85" t="s">
        <v>87</v>
      </c>
      <c r="H78" s="97" t="s">
        <v>50</v>
      </c>
      <c r="I78" s="86">
        <v>10</v>
      </c>
      <c r="J78" s="124">
        <v>5</v>
      </c>
      <c r="K78" s="41">
        <f t="shared" si="2"/>
        <v>5</v>
      </c>
      <c r="L78" s="42" t="str">
        <f t="shared" si="3"/>
        <v>OK</v>
      </c>
      <c r="M78" s="18">
        <v>0</v>
      </c>
      <c r="N78" s="18">
        <v>0</v>
      </c>
      <c r="O78" s="18">
        <v>0</v>
      </c>
      <c r="P78" s="18">
        <v>0</v>
      </c>
      <c r="Q78" s="18">
        <v>0</v>
      </c>
      <c r="R78" s="18">
        <v>0</v>
      </c>
      <c r="S78" s="18">
        <v>0</v>
      </c>
      <c r="T78" s="18">
        <v>0</v>
      </c>
      <c r="U78" s="18">
        <v>0</v>
      </c>
      <c r="V78" s="18">
        <v>0</v>
      </c>
      <c r="W78" s="18">
        <v>0</v>
      </c>
      <c r="X78" s="18">
        <v>0</v>
      </c>
      <c r="Y78" s="18">
        <v>0</v>
      </c>
      <c r="Z78" s="18">
        <v>0</v>
      </c>
      <c r="AA78" s="18">
        <v>0</v>
      </c>
      <c r="AB78" s="18">
        <v>0</v>
      </c>
      <c r="AC78" s="18">
        <v>0</v>
      </c>
      <c r="AD78" s="18">
        <v>0</v>
      </c>
      <c r="AE78" s="18">
        <v>0</v>
      </c>
      <c r="AF78" s="18">
        <v>0</v>
      </c>
      <c r="AG78" s="18">
        <v>0</v>
      </c>
      <c r="AH78" s="18">
        <v>0</v>
      </c>
      <c r="AI78" s="18">
        <v>0</v>
      </c>
      <c r="AJ78" s="18">
        <v>0</v>
      </c>
      <c r="AK78" s="18">
        <v>0</v>
      </c>
      <c r="AL78" s="18">
        <v>0</v>
      </c>
      <c r="AM78" s="18">
        <v>0</v>
      </c>
      <c r="AN78" s="18">
        <v>0</v>
      </c>
      <c r="AO78" s="18">
        <v>0</v>
      </c>
      <c r="AP78" s="18">
        <v>0</v>
      </c>
      <c r="AQ78" s="18">
        <v>0</v>
      </c>
      <c r="AR78" s="18">
        <v>0</v>
      </c>
      <c r="AS78" s="18">
        <v>0</v>
      </c>
      <c r="AT78" s="18">
        <v>0</v>
      </c>
      <c r="AU78" s="18">
        <v>0</v>
      </c>
      <c r="AV78" s="18">
        <v>0</v>
      </c>
      <c r="AW78" s="18">
        <v>0</v>
      </c>
      <c r="AX78" s="18">
        <v>0</v>
      </c>
      <c r="AY78" s="18">
        <v>0</v>
      </c>
      <c r="AZ78" s="18">
        <v>0</v>
      </c>
      <c r="BA78" s="18">
        <v>0</v>
      </c>
      <c r="BB78" s="18">
        <v>0</v>
      </c>
      <c r="BC78" s="18">
        <v>0</v>
      </c>
    </row>
    <row r="79" spans="1:55" ht="60" x14ac:dyDescent="0.25">
      <c r="A79" s="153"/>
      <c r="B79" s="146"/>
      <c r="C79" s="87">
        <v>76</v>
      </c>
      <c r="D79" s="98" t="s">
        <v>363</v>
      </c>
      <c r="E79" s="84" t="s">
        <v>212</v>
      </c>
      <c r="F79" s="97" t="s">
        <v>60</v>
      </c>
      <c r="G79" s="85" t="s">
        <v>87</v>
      </c>
      <c r="H79" s="97" t="s">
        <v>50</v>
      </c>
      <c r="I79" s="86">
        <v>50</v>
      </c>
      <c r="J79" s="124"/>
      <c r="K79" s="41">
        <f t="shared" si="2"/>
        <v>0</v>
      </c>
      <c r="L79" s="42" t="str">
        <f t="shared" si="3"/>
        <v>OK</v>
      </c>
      <c r="M79" s="18">
        <v>0</v>
      </c>
      <c r="N79" s="18">
        <v>0</v>
      </c>
      <c r="O79" s="18">
        <v>0</v>
      </c>
      <c r="P79" s="18">
        <v>0</v>
      </c>
      <c r="Q79" s="18">
        <v>0</v>
      </c>
      <c r="R79" s="18">
        <v>0</v>
      </c>
      <c r="S79" s="18">
        <v>0</v>
      </c>
      <c r="T79" s="18">
        <v>0</v>
      </c>
      <c r="U79" s="18">
        <v>0</v>
      </c>
      <c r="V79" s="18">
        <v>0</v>
      </c>
      <c r="W79" s="18">
        <v>0</v>
      </c>
      <c r="X79" s="18">
        <v>0</v>
      </c>
      <c r="Y79" s="18">
        <v>0</v>
      </c>
      <c r="Z79" s="18">
        <v>0</v>
      </c>
      <c r="AA79" s="18">
        <v>0</v>
      </c>
      <c r="AB79" s="18">
        <v>0</v>
      </c>
      <c r="AC79" s="18">
        <v>0</v>
      </c>
      <c r="AD79" s="18">
        <v>0</v>
      </c>
      <c r="AE79" s="18">
        <v>0</v>
      </c>
      <c r="AF79" s="18">
        <v>0</v>
      </c>
      <c r="AG79" s="18">
        <v>0</v>
      </c>
      <c r="AH79" s="18">
        <v>0</v>
      </c>
      <c r="AI79" s="18">
        <v>0</v>
      </c>
      <c r="AJ79" s="18">
        <v>0</v>
      </c>
      <c r="AK79" s="18">
        <v>0</v>
      </c>
      <c r="AL79" s="18">
        <v>0</v>
      </c>
      <c r="AM79" s="18">
        <v>0</v>
      </c>
      <c r="AN79" s="18">
        <v>0</v>
      </c>
      <c r="AO79" s="18">
        <v>0</v>
      </c>
      <c r="AP79" s="18">
        <v>0</v>
      </c>
      <c r="AQ79" s="18">
        <v>0</v>
      </c>
      <c r="AR79" s="18">
        <v>0</v>
      </c>
      <c r="AS79" s="18">
        <v>0</v>
      </c>
      <c r="AT79" s="18">
        <v>0</v>
      </c>
      <c r="AU79" s="18">
        <v>0</v>
      </c>
      <c r="AV79" s="18">
        <v>0</v>
      </c>
      <c r="AW79" s="18">
        <v>0</v>
      </c>
      <c r="AX79" s="18">
        <v>0</v>
      </c>
      <c r="AY79" s="18">
        <v>0</v>
      </c>
      <c r="AZ79" s="18">
        <v>0</v>
      </c>
      <c r="BA79" s="18">
        <v>0</v>
      </c>
      <c r="BB79" s="18">
        <v>0</v>
      </c>
      <c r="BC79" s="18">
        <v>0</v>
      </c>
    </row>
    <row r="80" spans="1:55" ht="30" x14ac:dyDescent="0.25">
      <c r="A80" s="153"/>
      <c r="B80" s="147"/>
      <c r="C80" s="82">
        <v>77</v>
      </c>
      <c r="D80" s="98" t="s">
        <v>364</v>
      </c>
      <c r="E80" s="84" t="s">
        <v>213</v>
      </c>
      <c r="F80" s="97" t="s">
        <v>60</v>
      </c>
      <c r="G80" s="85" t="s">
        <v>87</v>
      </c>
      <c r="H80" s="97" t="s">
        <v>50</v>
      </c>
      <c r="I80" s="86">
        <v>25</v>
      </c>
      <c r="J80" s="124"/>
      <c r="K80" s="41">
        <f t="shared" si="2"/>
        <v>0</v>
      </c>
      <c r="L80" s="42" t="str">
        <f t="shared" si="3"/>
        <v>OK</v>
      </c>
      <c r="M80" s="18">
        <v>0</v>
      </c>
      <c r="N80" s="18">
        <v>0</v>
      </c>
      <c r="O80" s="18">
        <v>0</v>
      </c>
      <c r="P80" s="18">
        <v>0</v>
      </c>
      <c r="Q80" s="18">
        <v>0</v>
      </c>
      <c r="R80" s="18">
        <v>0</v>
      </c>
      <c r="S80" s="18">
        <v>0</v>
      </c>
      <c r="T80" s="18">
        <v>0</v>
      </c>
      <c r="U80" s="18">
        <v>0</v>
      </c>
      <c r="V80" s="18">
        <v>0</v>
      </c>
      <c r="W80" s="18">
        <v>0</v>
      </c>
      <c r="X80" s="18">
        <v>0</v>
      </c>
      <c r="Y80" s="18">
        <v>0</v>
      </c>
      <c r="Z80" s="18">
        <v>0</v>
      </c>
      <c r="AA80" s="18">
        <v>0</v>
      </c>
      <c r="AB80" s="18">
        <v>0</v>
      </c>
      <c r="AC80" s="18">
        <v>0</v>
      </c>
      <c r="AD80" s="18">
        <v>0</v>
      </c>
      <c r="AE80" s="18">
        <v>0</v>
      </c>
      <c r="AF80" s="18">
        <v>0</v>
      </c>
      <c r="AG80" s="18">
        <v>0</v>
      </c>
      <c r="AH80" s="18">
        <v>0</v>
      </c>
      <c r="AI80" s="18">
        <v>0</v>
      </c>
      <c r="AJ80" s="18">
        <v>0</v>
      </c>
      <c r="AK80" s="18">
        <v>0</v>
      </c>
      <c r="AL80" s="18">
        <v>0</v>
      </c>
      <c r="AM80" s="18">
        <v>0</v>
      </c>
      <c r="AN80" s="18">
        <v>0</v>
      </c>
      <c r="AO80" s="18">
        <v>0</v>
      </c>
      <c r="AP80" s="18">
        <v>0</v>
      </c>
      <c r="AQ80" s="18">
        <v>0</v>
      </c>
      <c r="AR80" s="18">
        <v>0</v>
      </c>
      <c r="AS80" s="18">
        <v>0</v>
      </c>
      <c r="AT80" s="18">
        <v>0</v>
      </c>
      <c r="AU80" s="18">
        <v>0</v>
      </c>
      <c r="AV80" s="18">
        <v>0</v>
      </c>
      <c r="AW80" s="18">
        <v>0</v>
      </c>
      <c r="AX80" s="18">
        <v>0</v>
      </c>
      <c r="AY80" s="18">
        <v>0</v>
      </c>
      <c r="AZ80" s="18">
        <v>0</v>
      </c>
      <c r="BA80" s="18">
        <v>0</v>
      </c>
      <c r="BB80" s="18">
        <v>0</v>
      </c>
      <c r="BC80" s="18">
        <v>0</v>
      </c>
    </row>
    <row r="81" spans="1:55" ht="180" x14ac:dyDescent="0.25">
      <c r="A81" s="72" t="s">
        <v>280</v>
      </c>
      <c r="B81" s="92">
        <v>23</v>
      </c>
      <c r="C81" s="92">
        <v>78</v>
      </c>
      <c r="D81" s="89" t="s">
        <v>426</v>
      </c>
      <c r="E81" s="90" t="s">
        <v>214</v>
      </c>
      <c r="F81" s="20" t="s">
        <v>58</v>
      </c>
      <c r="G81" s="20" t="s">
        <v>105</v>
      </c>
      <c r="H81" s="20" t="s">
        <v>50</v>
      </c>
      <c r="I81" s="91">
        <v>3.79</v>
      </c>
      <c r="J81" s="124">
        <v>96</v>
      </c>
      <c r="K81" s="41">
        <f t="shared" si="2"/>
        <v>96</v>
      </c>
      <c r="L81" s="42" t="str">
        <f t="shared" si="3"/>
        <v>OK</v>
      </c>
      <c r="M81" s="126">
        <v>0</v>
      </c>
      <c r="N81" s="126">
        <v>0</v>
      </c>
      <c r="O81" s="126">
        <v>0</v>
      </c>
      <c r="P81" s="126">
        <v>0</v>
      </c>
      <c r="Q81" s="126">
        <v>0</v>
      </c>
      <c r="R81" s="126">
        <v>0</v>
      </c>
      <c r="S81" s="126">
        <v>0</v>
      </c>
      <c r="T81" s="126">
        <v>0</v>
      </c>
      <c r="U81" s="126">
        <v>0</v>
      </c>
      <c r="V81" s="126">
        <v>0</v>
      </c>
      <c r="W81" s="126">
        <v>0</v>
      </c>
      <c r="X81" s="126">
        <v>0</v>
      </c>
      <c r="Y81" s="126">
        <v>0</v>
      </c>
      <c r="Z81" s="126">
        <v>0</v>
      </c>
      <c r="AA81" s="126">
        <v>0</v>
      </c>
      <c r="AB81" s="126">
        <v>0</v>
      </c>
      <c r="AC81" s="126">
        <v>0</v>
      </c>
      <c r="AD81" s="126">
        <v>0</v>
      </c>
      <c r="AE81" s="126">
        <v>0</v>
      </c>
      <c r="AF81" s="126">
        <v>0</v>
      </c>
      <c r="AG81" s="126">
        <v>0</v>
      </c>
      <c r="AH81" s="126">
        <v>0</v>
      </c>
      <c r="AI81" s="126">
        <v>0</v>
      </c>
      <c r="AJ81" s="126">
        <v>0</v>
      </c>
      <c r="AK81" s="126">
        <v>0</v>
      </c>
      <c r="AL81" s="126">
        <v>0</v>
      </c>
      <c r="AM81" s="126">
        <v>0</v>
      </c>
      <c r="AN81" s="126">
        <v>0</v>
      </c>
      <c r="AO81" s="126">
        <v>0</v>
      </c>
      <c r="AP81" s="126"/>
      <c r="AQ81" s="126">
        <v>0</v>
      </c>
      <c r="AR81" s="126">
        <v>0</v>
      </c>
      <c r="AS81" s="126">
        <v>0</v>
      </c>
      <c r="AT81" s="126">
        <v>0</v>
      </c>
      <c r="AU81" s="126">
        <v>0</v>
      </c>
      <c r="AV81" s="126">
        <v>0</v>
      </c>
      <c r="AW81" s="126">
        <v>0</v>
      </c>
      <c r="AX81" s="126">
        <v>0</v>
      </c>
      <c r="AY81" s="126">
        <v>0</v>
      </c>
      <c r="AZ81" s="126">
        <v>0</v>
      </c>
      <c r="BA81" s="126">
        <v>0</v>
      </c>
      <c r="BB81" s="126">
        <v>0</v>
      </c>
      <c r="BC81" s="126">
        <v>0</v>
      </c>
    </row>
    <row r="82" spans="1:55" ht="225" x14ac:dyDescent="0.25">
      <c r="A82" s="153" t="s">
        <v>276</v>
      </c>
      <c r="B82" s="145">
        <v>24</v>
      </c>
      <c r="C82" s="87">
        <v>79</v>
      </c>
      <c r="D82" s="83" t="s">
        <v>365</v>
      </c>
      <c r="E82" s="84" t="s">
        <v>215</v>
      </c>
      <c r="F82" s="85" t="s">
        <v>30</v>
      </c>
      <c r="G82" s="85" t="s">
        <v>46</v>
      </c>
      <c r="H82" s="85" t="s">
        <v>50</v>
      </c>
      <c r="I82" s="86">
        <v>1.08</v>
      </c>
      <c r="J82" s="124"/>
      <c r="K82" s="41">
        <f t="shared" si="2"/>
        <v>0</v>
      </c>
      <c r="L82" s="42" t="str">
        <f t="shared" si="3"/>
        <v>OK</v>
      </c>
      <c r="M82" s="18">
        <v>0</v>
      </c>
      <c r="N82" s="18">
        <v>0</v>
      </c>
      <c r="O82" s="18">
        <v>0</v>
      </c>
      <c r="P82" s="18">
        <v>0</v>
      </c>
      <c r="Q82" s="18">
        <v>0</v>
      </c>
      <c r="R82" s="18">
        <v>0</v>
      </c>
      <c r="S82" s="18">
        <v>0</v>
      </c>
      <c r="T82" s="18">
        <v>0</v>
      </c>
      <c r="U82" s="18">
        <v>0</v>
      </c>
      <c r="V82" s="18">
        <v>0</v>
      </c>
      <c r="W82" s="18">
        <v>0</v>
      </c>
      <c r="X82" s="18">
        <v>0</v>
      </c>
      <c r="Y82" s="18">
        <v>0</v>
      </c>
      <c r="Z82" s="18">
        <v>0</v>
      </c>
      <c r="AA82" s="18">
        <v>0</v>
      </c>
      <c r="AB82" s="18">
        <v>0</v>
      </c>
      <c r="AC82" s="18">
        <v>0</v>
      </c>
      <c r="AD82" s="18">
        <v>0</v>
      </c>
      <c r="AE82" s="18">
        <v>0</v>
      </c>
      <c r="AF82" s="18">
        <v>0</v>
      </c>
      <c r="AG82" s="18">
        <v>0</v>
      </c>
      <c r="AH82" s="18">
        <v>0</v>
      </c>
      <c r="AI82" s="18">
        <v>0</v>
      </c>
      <c r="AJ82" s="18">
        <v>0</v>
      </c>
      <c r="AK82" s="18">
        <v>0</v>
      </c>
      <c r="AL82" s="18">
        <v>0</v>
      </c>
      <c r="AM82" s="18">
        <v>0</v>
      </c>
      <c r="AN82" s="18">
        <v>0</v>
      </c>
      <c r="AO82" s="18">
        <v>0</v>
      </c>
      <c r="AP82" s="18">
        <v>0</v>
      </c>
      <c r="AQ82" s="18">
        <v>0</v>
      </c>
      <c r="AR82" s="18">
        <v>0</v>
      </c>
      <c r="AS82" s="18">
        <v>0</v>
      </c>
      <c r="AT82" s="18">
        <v>0</v>
      </c>
      <c r="AU82" s="18">
        <v>0</v>
      </c>
      <c r="AV82" s="18">
        <v>0</v>
      </c>
      <c r="AW82" s="18">
        <v>0</v>
      </c>
      <c r="AX82" s="18">
        <v>0</v>
      </c>
      <c r="AY82" s="18">
        <v>0</v>
      </c>
      <c r="AZ82" s="18">
        <v>0</v>
      </c>
      <c r="BA82" s="18">
        <v>0</v>
      </c>
      <c r="BB82" s="18">
        <v>0</v>
      </c>
      <c r="BC82" s="18">
        <v>0</v>
      </c>
    </row>
    <row r="83" spans="1:55" ht="165" x14ac:dyDescent="0.25">
      <c r="A83" s="153"/>
      <c r="B83" s="146"/>
      <c r="C83" s="82">
        <v>80</v>
      </c>
      <c r="D83" s="83" t="s">
        <v>366</v>
      </c>
      <c r="E83" s="84" t="s">
        <v>216</v>
      </c>
      <c r="F83" s="85" t="s">
        <v>30</v>
      </c>
      <c r="G83" s="85" t="s">
        <v>46</v>
      </c>
      <c r="H83" s="85" t="s">
        <v>50</v>
      </c>
      <c r="I83" s="86">
        <v>1.35</v>
      </c>
      <c r="J83" s="124">
        <v>20</v>
      </c>
      <c r="K83" s="41">
        <f t="shared" si="2"/>
        <v>0</v>
      </c>
      <c r="L83" s="42" t="str">
        <f t="shared" si="3"/>
        <v>OK</v>
      </c>
      <c r="M83" s="18">
        <v>0</v>
      </c>
      <c r="N83" s="18">
        <v>0</v>
      </c>
      <c r="O83" s="18">
        <v>0</v>
      </c>
      <c r="P83" s="18">
        <v>0</v>
      </c>
      <c r="Q83" s="18">
        <v>20</v>
      </c>
      <c r="R83" s="18">
        <v>0</v>
      </c>
      <c r="S83" s="18">
        <v>0</v>
      </c>
      <c r="T83" s="18">
        <v>0</v>
      </c>
      <c r="U83" s="18">
        <v>0</v>
      </c>
      <c r="V83" s="18">
        <v>0</v>
      </c>
      <c r="W83" s="18">
        <v>0</v>
      </c>
      <c r="X83" s="18">
        <v>0</v>
      </c>
      <c r="Y83" s="18">
        <v>0</v>
      </c>
      <c r="Z83" s="18">
        <v>0</v>
      </c>
      <c r="AA83" s="18">
        <v>0</v>
      </c>
      <c r="AB83" s="18">
        <v>0</v>
      </c>
      <c r="AC83" s="18">
        <v>0</v>
      </c>
      <c r="AD83" s="18">
        <v>0</v>
      </c>
      <c r="AE83" s="18">
        <v>0</v>
      </c>
      <c r="AF83" s="18">
        <v>0</v>
      </c>
      <c r="AG83" s="18">
        <v>0</v>
      </c>
      <c r="AH83" s="18">
        <v>0</v>
      </c>
      <c r="AI83" s="18">
        <v>0</v>
      </c>
      <c r="AJ83" s="18">
        <v>0</v>
      </c>
      <c r="AK83" s="18">
        <v>0</v>
      </c>
      <c r="AL83" s="18">
        <v>0</v>
      </c>
      <c r="AM83" s="18">
        <v>0</v>
      </c>
      <c r="AN83" s="18">
        <v>0</v>
      </c>
      <c r="AO83" s="18">
        <v>0</v>
      </c>
      <c r="AP83" s="18">
        <v>0</v>
      </c>
      <c r="AQ83" s="18">
        <v>0</v>
      </c>
      <c r="AR83" s="18">
        <v>0</v>
      </c>
      <c r="AS83" s="18">
        <v>0</v>
      </c>
      <c r="AT83" s="18">
        <v>0</v>
      </c>
      <c r="AU83" s="18">
        <v>0</v>
      </c>
      <c r="AV83" s="18">
        <v>0</v>
      </c>
      <c r="AW83" s="18">
        <v>0</v>
      </c>
      <c r="AX83" s="18">
        <v>0</v>
      </c>
      <c r="AY83" s="18">
        <v>0</v>
      </c>
      <c r="AZ83" s="18">
        <v>0</v>
      </c>
      <c r="BA83" s="18">
        <v>0</v>
      </c>
      <c r="BB83" s="18">
        <v>0</v>
      </c>
      <c r="BC83" s="18">
        <v>0</v>
      </c>
    </row>
    <row r="84" spans="1:55" ht="195" x14ac:dyDescent="0.25">
      <c r="A84" s="153"/>
      <c r="B84" s="146"/>
      <c r="C84" s="87">
        <v>81</v>
      </c>
      <c r="D84" s="102" t="s">
        <v>367</v>
      </c>
      <c r="E84" s="84" t="s">
        <v>217</v>
      </c>
      <c r="F84" s="85" t="s">
        <v>30</v>
      </c>
      <c r="G84" s="85" t="s">
        <v>47</v>
      </c>
      <c r="H84" s="85" t="s">
        <v>50</v>
      </c>
      <c r="I84" s="86">
        <v>4.75</v>
      </c>
      <c r="J84" s="124">
        <v>300</v>
      </c>
      <c r="K84" s="41">
        <f t="shared" si="2"/>
        <v>0</v>
      </c>
      <c r="L84" s="42" t="str">
        <f t="shared" si="3"/>
        <v>OK</v>
      </c>
      <c r="M84" s="18">
        <v>0</v>
      </c>
      <c r="N84" s="18">
        <v>0</v>
      </c>
      <c r="O84" s="18">
        <v>0</v>
      </c>
      <c r="P84" s="18">
        <v>0</v>
      </c>
      <c r="Q84" s="18">
        <v>0</v>
      </c>
      <c r="R84" s="18">
        <v>0</v>
      </c>
      <c r="S84" s="18">
        <v>0</v>
      </c>
      <c r="T84" s="18">
        <v>0</v>
      </c>
      <c r="U84" s="18">
        <v>0</v>
      </c>
      <c r="V84" s="18">
        <v>0</v>
      </c>
      <c r="W84" s="18">
        <v>0</v>
      </c>
      <c r="X84" s="18">
        <v>0</v>
      </c>
      <c r="Y84" s="18">
        <v>0</v>
      </c>
      <c r="Z84" s="18">
        <v>0</v>
      </c>
      <c r="AA84" s="18">
        <v>0</v>
      </c>
      <c r="AB84" s="18">
        <v>0</v>
      </c>
      <c r="AC84" s="18">
        <v>0</v>
      </c>
      <c r="AD84" s="18">
        <v>0</v>
      </c>
      <c r="AE84" s="18">
        <v>0</v>
      </c>
      <c r="AF84" s="18">
        <v>0</v>
      </c>
      <c r="AG84" s="18">
        <v>0</v>
      </c>
      <c r="AH84" s="18">
        <v>0</v>
      </c>
      <c r="AI84" s="18">
        <v>0</v>
      </c>
      <c r="AJ84" s="18">
        <v>0</v>
      </c>
      <c r="AK84" s="18">
        <v>0</v>
      </c>
      <c r="AL84" s="18">
        <v>54</v>
      </c>
      <c r="AM84" s="18">
        <v>0</v>
      </c>
      <c r="AN84" s="18">
        <v>0</v>
      </c>
      <c r="AO84" s="18">
        <v>0</v>
      </c>
      <c r="AP84" s="18">
        <v>0</v>
      </c>
      <c r="AQ84" s="18">
        <v>0</v>
      </c>
      <c r="AR84" s="18">
        <v>0</v>
      </c>
      <c r="AS84" s="18">
        <v>0</v>
      </c>
      <c r="AT84" s="18">
        <v>246</v>
      </c>
      <c r="AU84" s="18">
        <v>0</v>
      </c>
      <c r="AV84" s="18">
        <v>0</v>
      </c>
      <c r="AW84" s="18">
        <v>0</v>
      </c>
      <c r="AX84" s="18">
        <v>0</v>
      </c>
      <c r="AY84" s="18">
        <v>0</v>
      </c>
      <c r="AZ84" s="18">
        <v>0</v>
      </c>
      <c r="BA84" s="18">
        <v>0</v>
      </c>
      <c r="BB84" s="18">
        <v>0</v>
      </c>
      <c r="BC84" s="18">
        <v>0</v>
      </c>
    </row>
    <row r="85" spans="1:55" ht="75" x14ac:dyDescent="0.25">
      <c r="A85" s="153"/>
      <c r="B85" s="147"/>
      <c r="C85" s="87">
        <v>82</v>
      </c>
      <c r="D85" s="83" t="s">
        <v>368</v>
      </c>
      <c r="E85" s="84" t="s">
        <v>218</v>
      </c>
      <c r="F85" s="85" t="s">
        <v>30</v>
      </c>
      <c r="G85" s="85" t="s">
        <v>106</v>
      </c>
      <c r="H85" s="85" t="s">
        <v>50</v>
      </c>
      <c r="I85" s="86">
        <v>1.25</v>
      </c>
      <c r="J85" s="124"/>
      <c r="K85" s="41">
        <f t="shared" si="2"/>
        <v>0</v>
      </c>
      <c r="L85" s="42" t="str">
        <f t="shared" si="3"/>
        <v>OK</v>
      </c>
      <c r="M85" s="18">
        <v>0</v>
      </c>
      <c r="N85" s="18">
        <v>0</v>
      </c>
      <c r="O85" s="18">
        <v>0</v>
      </c>
      <c r="P85" s="18">
        <v>0</v>
      </c>
      <c r="Q85" s="18">
        <v>0</v>
      </c>
      <c r="R85" s="18">
        <v>0</v>
      </c>
      <c r="S85" s="18">
        <v>0</v>
      </c>
      <c r="T85" s="18">
        <v>0</v>
      </c>
      <c r="U85" s="18">
        <v>0</v>
      </c>
      <c r="V85" s="18">
        <v>0</v>
      </c>
      <c r="W85" s="18">
        <v>0</v>
      </c>
      <c r="X85" s="18">
        <v>0</v>
      </c>
      <c r="Y85" s="18">
        <v>0</v>
      </c>
      <c r="Z85" s="18">
        <v>0</v>
      </c>
      <c r="AA85" s="18">
        <v>0</v>
      </c>
      <c r="AB85" s="18">
        <v>0</v>
      </c>
      <c r="AC85" s="18">
        <v>0</v>
      </c>
      <c r="AD85" s="18">
        <v>0</v>
      </c>
      <c r="AE85" s="18">
        <v>0</v>
      </c>
      <c r="AF85" s="18">
        <v>0</v>
      </c>
      <c r="AG85" s="18">
        <v>0</v>
      </c>
      <c r="AH85" s="18">
        <v>0</v>
      </c>
      <c r="AI85" s="18">
        <v>0</v>
      </c>
      <c r="AJ85" s="18">
        <v>0</v>
      </c>
      <c r="AK85" s="18">
        <v>0</v>
      </c>
      <c r="AL85" s="18">
        <v>0</v>
      </c>
      <c r="AM85" s="18">
        <v>0</v>
      </c>
      <c r="AN85" s="18">
        <v>0</v>
      </c>
      <c r="AO85" s="18">
        <v>0</v>
      </c>
      <c r="AP85" s="18">
        <v>0</v>
      </c>
      <c r="AQ85" s="18">
        <v>0</v>
      </c>
      <c r="AR85" s="18">
        <v>0</v>
      </c>
      <c r="AS85" s="18">
        <v>0</v>
      </c>
      <c r="AT85" s="18">
        <v>0</v>
      </c>
      <c r="AU85" s="18">
        <v>0</v>
      </c>
      <c r="AV85" s="18">
        <v>0</v>
      </c>
      <c r="AW85" s="18">
        <v>0</v>
      </c>
      <c r="AX85" s="18">
        <v>0</v>
      </c>
      <c r="AY85" s="18">
        <v>0</v>
      </c>
      <c r="AZ85" s="18">
        <v>0</v>
      </c>
      <c r="BA85" s="18">
        <v>0</v>
      </c>
      <c r="BB85" s="18">
        <v>0</v>
      </c>
      <c r="BC85" s="18">
        <v>0</v>
      </c>
    </row>
    <row r="86" spans="1:55" ht="135" x14ac:dyDescent="0.25">
      <c r="A86" s="152" t="s">
        <v>282</v>
      </c>
      <c r="B86" s="158">
        <v>25</v>
      </c>
      <c r="C86" s="103">
        <v>83</v>
      </c>
      <c r="D86" s="77" t="s">
        <v>369</v>
      </c>
      <c r="E86" s="78" t="s">
        <v>219</v>
      </c>
      <c r="F86" s="79" t="s">
        <v>38</v>
      </c>
      <c r="G86" s="79" t="s">
        <v>43</v>
      </c>
      <c r="H86" s="79" t="s">
        <v>50</v>
      </c>
      <c r="I86" s="80">
        <v>17.55</v>
      </c>
      <c r="J86" s="124">
        <v>90</v>
      </c>
      <c r="K86" s="41">
        <f t="shared" si="2"/>
        <v>19</v>
      </c>
      <c r="L86" s="42" t="str">
        <f t="shared" si="3"/>
        <v>OK</v>
      </c>
      <c r="M86" s="18">
        <v>0</v>
      </c>
      <c r="N86" s="18">
        <v>0</v>
      </c>
      <c r="O86" s="18">
        <v>0</v>
      </c>
      <c r="P86" s="18">
        <v>0</v>
      </c>
      <c r="Q86" s="18">
        <v>0</v>
      </c>
      <c r="R86" s="18">
        <v>0</v>
      </c>
      <c r="S86" s="18">
        <v>0</v>
      </c>
      <c r="T86" s="18">
        <v>0</v>
      </c>
      <c r="U86" s="18">
        <v>0</v>
      </c>
      <c r="V86" s="18">
        <v>15</v>
      </c>
      <c r="W86" s="18">
        <v>0</v>
      </c>
      <c r="X86" s="18">
        <v>0</v>
      </c>
      <c r="Y86" s="18">
        <v>0</v>
      </c>
      <c r="Z86" s="18">
        <v>0</v>
      </c>
      <c r="AA86" s="18">
        <v>0</v>
      </c>
      <c r="AB86" s="18">
        <v>0</v>
      </c>
      <c r="AC86" s="18">
        <v>0</v>
      </c>
      <c r="AD86" s="18">
        <v>0</v>
      </c>
      <c r="AE86" s="18">
        <v>0</v>
      </c>
      <c r="AF86" s="18">
        <v>20</v>
      </c>
      <c r="AG86" s="18">
        <v>0</v>
      </c>
      <c r="AH86" s="18">
        <v>0</v>
      </c>
      <c r="AI86" s="18">
        <v>0</v>
      </c>
      <c r="AJ86" s="18">
        <v>0</v>
      </c>
      <c r="AK86" s="18">
        <v>0</v>
      </c>
      <c r="AL86" s="18">
        <v>0</v>
      </c>
      <c r="AM86" s="18">
        <v>0</v>
      </c>
      <c r="AN86" s="18">
        <v>0</v>
      </c>
      <c r="AO86" s="18">
        <v>21</v>
      </c>
      <c r="AP86" s="18">
        <v>0</v>
      </c>
      <c r="AQ86" s="18">
        <v>0</v>
      </c>
      <c r="AR86" s="18">
        <v>0</v>
      </c>
      <c r="AS86" s="18">
        <v>15</v>
      </c>
      <c r="AT86" s="18">
        <v>0</v>
      </c>
      <c r="AU86" s="18">
        <v>0</v>
      </c>
      <c r="AV86" s="18">
        <v>0</v>
      </c>
      <c r="AW86" s="18">
        <v>0</v>
      </c>
      <c r="AX86" s="18">
        <v>0</v>
      </c>
      <c r="AY86" s="18">
        <v>0</v>
      </c>
      <c r="AZ86" s="18">
        <v>0</v>
      </c>
      <c r="BA86" s="18">
        <v>0</v>
      </c>
      <c r="BB86" s="18">
        <v>0</v>
      </c>
      <c r="BC86" s="18">
        <v>0</v>
      </c>
    </row>
    <row r="87" spans="1:55" ht="150" x14ac:dyDescent="0.25">
      <c r="A87" s="152"/>
      <c r="B87" s="159"/>
      <c r="C87" s="76">
        <v>84</v>
      </c>
      <c r="D87" s="77" t="s">
        <v>427</v>
      </c>
      <c r="E87" s="78" t="s">
        <v>220</v>
      </c>
      <c r="F87" s="104" t="s">
        <v>30</v>
      </c>
      <c r="G87" s="104" t="s">
        <v>43</v>
      </c>
      <c r="H87" s="78" t="s">
        <v>107</v>
      </c>
      <c r="I87" s="80">
        <v>13.02</v>
      </c>
      <c r="J87" s="124"/>
      <c r="K87" s="41">
        <f t="shared" si="2"/>
        <v>0</v>
      </c>
      <c r="L87" s="42" t="str">
        <f t="shared" si="3"/>
        <v>OK</v>
      </c>
      <c r="M87" s="18">
        <v>0</v>
      </c>
      <c r="N87" s="18">
        <v>0</v>
      </c>
      <c r="O87" s="18">
        <v>0</v>
      </c>
      <c r="P87" s="18">
        <v>0</v>
      </c>
      <c r="Q87" s="18">
        <v>0</v>
      </c>
      <c r="R87" s="18">
        <v>0</v>
      </c>
      <c r="S87" s="18">
        <v>0</v>
      </c>
      <c r="T87" s="18">
        <v>0</v>
      </c>
      <c r="U87" s="18">
        <v>0</v>
      </c>
      <c r="V87" s="18">
        <v>0</v>
      </c>
      <c r="W87" s="18">
        <v>0</v>
      </c>
      <c r="X87" s="18">
        <v>0</v>
      </c>
      <c r="Y87" s="18">
        <v>0</v>
      </c>
      <c r="Z87" s="18">
        <v>0</v>
      </c>
      <c r="AA87" s="18">
        <v>0</v>
      </c>
      <c r="AB87" s="18">
        <v>0</v>
      </c>
      <c r="AC87" s="18">
        <v>0</v>
      </c>
      <c r="AD87" s="18">
        <v>0</v>
      </c>
      <c r="AE87" s="18">
        <v>0</v>
      </c>
      <c r="AF87" s="18">
        <v>0</v>
      </c>
      <c r="AG87" s="18">
        <v>0</v>
      </c>
      <c r="AH87" s="18">
        <v>0</v>
      </c>
      <c r="AI87" s="18">
        <v>0</v>
      </c>
      <c r="AJ87" s="18">
        <v>0</v>
      </c>
      <c r="AK87" s="18">
        <v>0</v>
      </c>
      <c r="AL87" s="18">
        <v>0</v>
      </c>
      <c r="AM87" s="18">
        <v>0</v>
      </c>
      <c r="AN87" s="18">
        <v>0</v>
      </c>
      <c r="AO87" s="18">
        <v>0</v>
      </c>
      <c r="AP87" s="18">
        <v>0</v>
      </c>
      <c r="AQ87" s="18">
        <v>0</v>
      </c>
      <c r="AR87" s="18">
        <v>0</v>
      </c>
      <c r="AS87" s="18">
        <v>0</v>
      </c>
      <c r="AT87" s="18">
        <v>0</v>
      </c>
      <c r="AU87" s="18">
        <v>0</v>
      </c>
      <c r="AV87" s="18">
        <v>0</v>
      </c>
      <c r="AW87" s="18">
        <v>0</v>
      </c>
      <c r="AX87" s="18">
        <v>0</v>
      </c>
      <c r="AY87" s="18">
        <v>0</v>
      </c>
      <c r="AZ87" s="18">
        <v>0</v>
      </c>
      <c r="BA87" s="18">
        <v>0</v>
      </c>
      <c r="BB87" s="18">
        <v>0</v>
      </c>
      <c r="BC87" s="18">
        <v>0</v>
      </c>
    </row>
    <row r="88" spans="1:55" ht="75" x14ac:dyDescent="0.25">
      <c r="A88" s="152"/>
      <c r="B88" s="160"/>
      <c r="C88" s="76">
        <v>85</v>
      </c>
      <c r="D88" s="77" t="s">
        <v>428</v>
      </c>
      <c r="E88" s="78" t="s">
        <v>221</v>
      </c>
      <c r="F88" s="104" t="s">
        <v>30</v>
      </c>
      <c r="G88" s="104" t="s">
        <v>48</v>
      </c>
      <c r="H88" s="78" t="s">
        <v>108</v>
      </c>
      <c r="I88" s="80">
        <v>25.04</v>
      </c>
      <c r="J88" s="124"/>
      <c r="K88" s="41">
        <f t="shared" si="2"/>
        <v>0</v>
      </c>
      <c r="L88" s="42" t="str">
        <f t="shared" si="3"/>
        <v>OK</v>
      </c>
      <c r="M88" s="18">
        <v>0</v>
      </c>
      <c r="N88" s="18">
        <v>0</v>
      </c>
      <c r="O88" s="18">
        <v>0</v>
      </c>
      <c r="P88" s="18">
        <v>0</v>
      </c>
      <c r="Q88" s="18">
        <v>0</v>
      </c>
      <c r="R88" s="18">
        <v>0</v>
      </c>
      <c r="S88" s="18">
        <v>0</v>
      </c>
      <c r="T88" s="18">
        <v>0</v>
      </c>
      <c r="U88" s="18">
        <v>0</v>
      </c>
      <c r="V88" s="18">
        <v>0</v>
      </c>
      <c r="W88" s="18">
        <v>0</v>
      </c>
      <c r="X88" s="18">
        <v>0</v>
      </c>
      <c r="Y88" s="18">
        <v>0</v>
      </c>
      <c r="Z88" s="18">
        <v>0</v>
      </c>
      <c r="AA88" s="18">
        <v>0</v>
      </c>
      <c r="AB88" s="18">
        <v>0</v>
      </c>
      <c r="AC88" s="18">
        <v>0</v>
      </c>
      <c r="AD88" s="18">
        <v>0</v>
      </c>
      <c r="AE88" s="18">
        <v>0</v>
      </c>
      <c r="AF88" s="18">
        <v>0</v>
      </c>
      <c r="AG88" s="18">
        <v>0</v>
      </c>
      <c r="AH88" s="18">
        <v>0</v>
      </c>
      <c r="AI88" s="18">
        <v>0</v>
      </c>
      <c r="AJ88" s="18">
        <v>0</v>
      </c>
      <c r="AK88" s="18">
        <v>0</v>
      </c>
      <c r="AL88" s="18">
        <v>0</v>
      </c>
      <c r="AM88" s="18">
        <v>0</v>
      </c>
      <c r="AN88" s="18">
        <v>0</v>
      </c>
      <c r="AO88" s="18">
        <v>0</v>
      </c>
      <c r="AP88" s="18">
        <v>0</v>
      </c>
      <c r="AQ88" s="18">
        <v>0</v>
      </c>
      <c r="AR88" s="18">
        <v>0</v>
      </c>
      <c r="AS88" s="18">
        <v>0</v>
      </c>
      <c r="AT88" s="18">
        <v>0</v>
      </c>
      <c r="AU88" s="18">
        <v>0</v>
      </c>
      <c r="AV88" s="18">
        <v>0</v>
      </c>
      <c r="AW88" s="18">
        <v>0</v>
      </c>
      <c r="AX88" s="18">
        <v>0</v>
      </c>
      <c r="AY88" s="18">
        <v>0</v>
      </c>
      <c r="AZ88" s="18">
        <v>0</v>
      </c>
      <c r="BA88" s="18">
        <v>0</v>
      </c>
      <c r="BB88" s="18">
        <v>0</v>
      </c>
      <c r="BC88" s="18">
        <v>0</v>
      </c>
    </row>
    <row r="89" spans="1:55" ht="150" x14ac:dyDescent="0.25">
      <c r="A89" s="153" t="s">
        <v>282</v>
      </c>
      <c r="B89" s="145">
        <v>26</v>
      </c>
      <c r="C89" s="82">
        <v>86</v>
      </c>
      <c r="D89" s="83" t="s">
        <v>370</v>
      </c>
      <c r="E89" s="84" t="s">
        <v>222</v>
      </c>
      <c r="F89" s="97" t="s">
        <v>30</v>
      </c>
      <c r="G89" s="97" t="s">
        <v>43</v>
      </c>
      <c r="H89" s="85" t="s">
        <v>50</v>
      </c>
      <c r="I89" s="86">
        <v>13.52</v>
      </c>
      <c r="J89" s="124"/>
      <c r="K89" s="41">
        <f t="shared" si="2"/>
        <v>0</v>
      </c>
      <c r="L89" s="42" t="str">
        <f t="shared" si="3"/>
        <v>OK</v>
      </c>
      <c r="M89" s="18">
        <v>0</v>
      </c>
      <c r="N89" s="18">
        <v>0</v>
      </c>
      <c r="O89" s="18">
        <v>0</v>
      </c>
      <c r="P89" s="18">
        <v>0</v>
      </c>
      <c r="Q89" s="18">
        <v>0</v>
      </c>
      <c r="R89" s="18">
        <v>0</v>
      </c>
      <c r="S89" s="18">
        <v>0</v>
      </c>
      <c r="T89" s="18">
        <v>0</v>
      </c>
      <c r="U89" s="18">
        <v>0</v>
      </c>
      <c r="V89" s="18">
        <v>0</v>
      </c>
      <c r="W89" s="18">
        <v>0</v>
      </c>
      <c r="X89" s="18">
        <v>0</v>
      </c>
      <c r="Y89" s="18">
        <v>0</v>
      </c>
      <c r="Z89" s="18">
        <v>0</v>
      </c>
      <c r="AA89" s="18">
        <v>0</v>
      </c>
      <c r="AB89" s="18">
        <v>0</v>
      </c>
      <c r="AC89" s="18">
        <v>0</v>
      </c>
      <c r="AD89" s="18">
        <v>0</v>
      </c>
      <c r="AE89" s="18">
        <v>0</v>
      </c>
      <c r="AF89" s="18">
        <v>0</v>
      </c>
      <c r="AG89" s="18">
        <v>0</v>
      </c>
      <c r="AH89" s="18">
        <v>0</v>
      </c>
      <c r="AI89" s="18">
        <v>0</v>
      </c>
      <c r="AJ89" s="18">
        <v>0</v>
      </c>
      <c r="AK89" s="18">
        <v>0</v>
      </c>
      <c r="AL89" s="18">
        <v>0</v>
      </c>
      <c r="AM89" s="18">
        <v>0</v>
      </c>
      <c r="AN89" s="18">
        <v>0</v>
      </c>
      <c r="AO89" s="18">
        <v>0</v>
      </c>
      <c r="AP89" s="18">
        <v>0</v>
      </c>
      <c r="AQ89" s="18">
        <v>0</v>
      </c>
      <c r="AR89" s="18">
        <v>0</v>
      </c>
      <c r="AS89" s="18">
        <v>0</v>
      </c>
      <c r="AT89" s="18">
        <v>0</v>
      </c>
      <c r="AU89" s="18">
        <v>0</v>
      </c>
      <c r="AV89" s="18">
        <v>0</v>
      </c>
      <c r="AW89" s="18">
        <v>0</v>
      </c>
      <c r="AX89" s="18">
        <v>0</v>
      </c>
      <c r="AY89" s="18">
        <v>0</v>
      </c>
      <c r="AZ89" s="18">
        <v>0</v>
      </c>
      <c r="BA89" s="18">
        <v>0</v>
      </c>
      <c r="BB89" s="18">
        <v>0</v>
      </c>
      <c r="BC89" s="18">
        <v>0</v>
      </c>
    </row>
    <row r="90" spans="1:55" ht="30" x14ac:dyDescent="0.25">
      <c r="A90" s="153"/>
      <c r="B90" s="147"/>
      <c r="C90" s="87">
        <v>87</v>
      </c>
      <c r="D90" s="98" t="s">
        <v>371</v>
      </c>
      <c r="E90" s="84" t="s">
        <v>223</v>
      </c>
      <c r="F90" s="97" t="s">
        <v>30</v>
      </c>
      <c r="G90" s="97" t="s">
        <v>109</v>
      </c>
      <c r="H90" s="85" t="s">
        <v>110</v>
      </c>
      <c r="I90" s="86">
        <v>25.3</v>
      </c>
      <c r="J90" s="124">
        <v>24</v>
      </c>
      <c r="K90" s="41">
        <f t="shared" si="2"/>
        <v>24</v>
      </c>
      <c r="L90" s="42" t="str">
        <f t="shared" si="3"/>
        <v>OK</v>
      </c>
      <c r="M90" s="18">
        <v>0</v>
      </c>
      <c r="N90" s="18">
        <v>0</v>
      </c>
      <c r="O90" s="18">
        <v>0</v>
      </c>
      <c r="P90" s="18">
        <v>0</v>
      </c>
      <c r="Q90" s="18">
        <v>0</v>
      </c>
      <c r="R90" s="18">
        <v>0</v>
      </c>
      <c r="S90" s="18">
        <v>0</v>
      </c>
      <c r="T90" s="18">
        <v>0</v>
      </c>
      <c r="U90" s="18">
        <v>0</v>
      </c>
      <c r="V90" s="18">
        <v>0</v>
      </c>
      <c r="W90" s="18">
        <v>0</v>
      </c>
      <c r="X90" s="18">
        <v>0</v>
      </c>
      <c r="Y90" s="18">
        <v>0</v>
      </c>
      <c r="Z90" s="18">
        <v>0</v>
      </c>
      <c r="AA90" s="18">
        <v>0</v>
      </c>
      <c r="AB90" s="18">
        <v>0</v>
      </c>
      <c r="AC90" s="18">
        <v>0</v>
      </c>
      <c r="AD90" s="18">
        <v>0</v>
      </c>
      <c r="AE90" s="18">
        <v>0</v>
      </c>
      <c r="AF90" s="18">
        <v>0</v>
      </c>
      <c r="AG90" s="18">
        <v>0</v>
      </c>
      <c r="AH90" s="18">
        <v>0</v>
      </c>
      <c r="AI90" s="18">
        <v>0</v>
      </c>
      <c r="AJ90" s="18">
        <v>0</v>
      </c>
      <c r="AK90" s="18">
        <v>0</v>
      </c>
      <c r="AL90" s="18">
        <v>0</v>
      </c>
      <c r="AM90" s="18">
        <v>0</v>
      </c>
      <c r="AN90" s="18">
        <v>0</v>
      </c>
      <c r="AO90" s="18">
        <v>0</v>
      </c>
      <c r="AP90" s="18">
        <v>0</v>
      </c>
      <c r="AQ90" s="18">
        <v>0</v>
      </c>
      <c r="AR90" s="18">
        <v>0</v>
      </c>
      <c r="AS90" s="18">
        <v>0</v>
      </c>
      <c r="AT90" s="18">
        <v>0</v>
      </c>
      <c r="AU90" s="18">
        <v>0</v>
      </c>
      <c r="AV90" s="18">
        <v>0</v>
      </c>
      <c r="AW90" s="18">
        <v>0</v>
      </c>
      <c r="AX90" s="18">
        <v>0</v>
      </c>
      <c r="AY90" s="18">
        <v>0</v>
      </c>
      <c r="AZ90" s="18">
        <v>0</v>
      </c>
      <c r="BA90" s="18">
        <v>0</v>
      </c>
      <c r="BB90" s="18">
        <v>0</v>
      </c>
      <c r="BC90" s="18">
        <v>0</v>
      </c>
    </row>
    <row r="91" spans="1:55" ht="165" x14ac:dyDescent="0.25">
      <c r="A91" s="72" t="s">
        <v>272</v>
      </c>
      <c r="B91" s="76">
        <v>27</v>
      </c>
      <c r="C91" s="76">
        <v>88</v>
      </c>
      <c r="D91" s="77" t="s">
        <v>429</v>
      </c>
      <c r="E91" s="78" t="s">
        <v>224</v>
      </c>
      <c r="F91" s="104" t="s">
        <v>33</v>
      </c>
      <c r="G91" s="104" t="s">
        <v>111</v>
      </c>
      <c r="H91" s="104" t="s">
        <v>50</v>
      </c>
      <c r="I91" s="80">
        <v>59.1</v>
      </c>
      <c r="J91" s="124">
        <v>150</v>
      </c>
      <c r="K91" s="41">
        <f t="shared" si="2"/>
        <v>105</v>
      </c>
      <c r="L91" s="42" t="str">
        <f t="shared" si="3"/>
        <v>OK</v>
      </c>
      <c r="M91" s="18">
        <v>0</v>
      </c>
      <c r="N91" s="18">
        <v>0</v>
      </c>
      <c r="O91" s="18">
        <v>0</v>
      </c>
      <c r="P91" s="18">
        <v>0</v>
      </c>
      <c r="Q91" s="18">
        <v>0</v>
      </c>
      <c r="R91" s="18">
        <v>0</v>
      </c>
      <c r="S91" s="18">
        <v>0</v>
      </c>
      <c r="T91" s="18">
        <v>0</v>
      </c>
      <c r="U91" s="18">
        <v>0</v>
      </c>
      <c r="V91" s="18">
        <v>0</v>
      </c>
      <c r="W91" s="18">
        <v>0</v>
      </c>
      <c r="X91" s="18">
        <v>0</v>
      </c>
      <c r="Y91" s="18">
        <v>15</v>
      </c>
      <c r="Z91" s="18">
        <v>0</v>
      </c>
      <c r="AA91" s="18">
        <v>0</v>
      </c>
      <c r="AB91" s="18">
        <v>0</v>
      </c>
      <c r="AC91" s="18">
        <v>0</v>
      </c>
      <c r="AD91" s="18">
        <v>0</v>
      </c>
      <c r="AE91" s="18">
        <v>0</v>
      </c>
      <c r="AF91" s="18">
        <v>0</v>
      </c>
      <c r="AG91" s="18">
        <v>0</v>
      </c>
      <c r="AH91" s="18">
        <v>0</v>
      </c>
      <c r="AI91" s="18">
        <v>0</v>
      </c>
      <c r="AJ91" s="18">
        <v>0</v>
      </c>
      <c r="AK91" s="18">
        <v>0</v>
      </c>
      <c r="AL91" s="18">
        <v>0</v>
      </c>
      <c r="AM91" s="18">
        <v>0</v>
      </c>
      <c r="AN91" s="18">
        <v>0</v>
      </c>
      <c r="AO91" s="18">
        <v>0</v>
      </c>
      <c r="AP91" s="18">
        <v>0</v>
      </c>
      <c r="AQ91" s="18">
        <v>0</v>
      </c>
      <c r="AR91" s="18">
        <v>0</v>
      </c>
      <c r="AS91" s="18">
        <v>0</v>
      </c>
      <c r="AT91" s="18">
        <v>0</v>
      </c>
      <c r="AU91" s="18">
        <v>20</v>
      </c>
      <c r="AV91" s="18">
        <v>0</v>
      </c>
      <c r="AW91" s="18">
        <v>0</v>
      </c>
      <c r="AX91" s="18">
        <v>0</v>
      </c>
      <c r="AY91" s="18">
        <v>10</v>
      </c>
      <c r="AZ91" s="18">
        <v>0</v>
      </c>
      <c r="BA91" s="18">
        <v>0</v>
      </c>
      <c r="BB91" s="18">
        <v>0</v>
      </c>
      <c r="BC91" s="18">
        <v>0</v>
      </c>
    </row>
    <row r="92" spans="1:55" ht="165" x14ac:dyDescent="0.25">
      <c r="A92" s="153" t="s">
        <v>284</v>
      </c>
      <c r="B92" s="145">
        <v>28</v>
      </c>
      <c r="C92" s="82">
        <v>89</v>
      </c>
      <c r="D92" s="83" t="s">
        <v>430</v>
      </c>
      <c r="E92" s="84" t="s">
        <v>225</v>
      </c>
      <c r="F92" s="97" t="s">
        <v>33</v>
      </c>
      <c r="G92" s="97" t="s">
        <v>112</v>
      </c>
      <c r="H92" s="97" t="s">
        <v>50</v>
      </c>
      <c r="I92" s="86">
        <v>9.5</v>
      </c>
      <c r="J92" s="124">
        <v>120</v>
      </c>
      <c r="K92" s="41">
        <f t="shared" si="2"/>
        <v>120</v>
      </c>
      <c r="L92" s="42" t="str">
        <f t="shared" si="3"/>
        <v>OK</v>
      </c>
      <c r="M92" s="18">
        <v>0</v>
      </c>
      <c r="N92" s="18">
        <v>0</v>
      </c>
      <c r="O92" s="18">
        <v>0</v>
      </c>
      <c r="P92" s="18">
        <v>0</v>
      </c>
      <c r="Q92" s="18">
        <v>0</v>
      </c>
      <c r="R92" s="18">
        <v>0</v>
      </c>
      <c r="S92" s="18">
        <v>0</v>
      </c>
      <c r="T92" s="18">
        <v>0</v>
      </c>
      <c r="U92" s="18">
        <v>0</v>
      </c>
      <c r="V92" s="18">
        <v>0</v>
      </c>
      <c r="W92" s="18">
        <v>0</v>
      </c>
      <c r="X92" s="18">
        <v>0</v>
      </c>
      <c r="Y92" s="18">
        <v>0</v>
      </c>
      <c r="Z92" s="18">
        <v>0</v>
      </c>
      <c r="AA92" s="18">
        <v>0</v>
      </c>
      <c r="AB92" s="18">
        <v>0</v>
      </c>
      <c r="AC92" s="18">
        <v>0</v>
      </c>
      <c r="AD92" s="18">
        <v>0</v>
      </c>
      <c r="AE92" s="18">
        <v>0</v>
      </c>
      <c r="AF92" s="18">
        <v>0</v>
      </c>
      <c r="AG92" s="18">
        <v>0</v>
      </c>
      <c r="AH92" s="18">
        <v>0</v>
      </c>
      <c r="AI92" s="18">
        <v>0</v>
      </c>
      <c r="AJ92" s="18">
        <v>0</v>
      </c>
      <c r="AK92" s="18">
        <v>0</v>
      </c>
      <c r="AL92" s="18">
        <v>0</v>
      </c>
      <c r="AM92" s="18">
        <v>0</v>
      </c>
      <c r="AN92" s="18">
        <v>0</v>
      </c>
      <c r="AO92" s="18">
        <v>0</v>
      </c>
      <c r="AP92" s="18">
        <v>0</v>
      </c>
      <c r="AQ92" s="18">
        <v>0</v>
      </c>
      <c r="AR92" s="18">
        <v>0</v>
      </c>
      <c r="AS92" s="18">
        <v>0</v>
      </c>
      <c r="AT92" s="18">
        <v>0</v>
      </c>
      <c r="AU92" s="18">
        <v>0</v>
      </c>
      <c r="AV92" s="18">
        <v>0</v>
      </c>
      <c r="AW92" s="18">
        <v>0</v>
      </c>
      <c r="AX92" s="18">
        <v>0</v>
      </c>
      <c r="AY92" s="18">
        <v>0</v>
      </c>
      <c r="AZ92" s="18">
        <v>0</v>
      </c>
      <c r="BA92" s="18">
        <v>0</v>
      </c>
      <c r="BB92" s="18">
        <v>0</v>
      </c>
      <c r="BC92" s="18">
        <v>0</v>
      </c>
    </row>
    <row r="93" spans="1:55" ht="150" x14ac:dyDescent="0.25">
      <c r="A93" s="153"/>
      <c r="B93" s="146"/>
      <c r="C93" s="87">
        <v>90</v>
      </c>
      <c r="D93" s="83" t="s">
        <v>431</v>
      </c>
      <c r="E93" s="84" t="s">
        <v>226</v>
      </c>
      <c r="F93" s="97" t="s">
        <v>33</v>
      </c>
      <c r="G93" s="97" t="s">
        <v>112</v>
      </c>
      <c r="H93" s="97" t="s">
        <v>50</v>
      </c>
      <c r="I93" s="86">
        <v>15.36</v>
      </c>
      <c r="J93" s="124">
        <v>150</v>
      </c>
      <c r="K93" s="41">
        <f t="shared" si="2"/>
        <v>120</v>
      </c>
      <c r="L93" s="42" t="str">
        <f t="shared" si="3"/>
        <v>OK</v>
      </c>
      <c r="M93" s="18">
        <v>0</v>
      </c>
      <c r="N93" s="18">
        <v>0</v>
      </c>
      <c r="O93" s="18">
        <v>0</v>
      </c>
      <c r="P93" s="18">
        <v>0</v>
      </c>
      <c r="Q93" s="18">
        <v>0</v>
      </c>
      <c r="R93" s="18">
        <v>0</v>
      </c>
      <c r="S93" s="18">
        <v>0</v>
      </c>
      <c r="T93" s="18">
        <v>0</v>
      </c>
      <c r="U93" s="18">
        <v>0</v>
      </c>
      <c r="V93" s="18">
        <v>0</v>
      </c>
      <c r="W93" s="18">
        <v>15</v>
      </c>
      <c r="X93" s="18">
        <v>0</v>
      </c>
      <c r="Y93" s="18">
        <v>0</v>
      </c>
      <c r="Z93" s="18">
        <v>0</v>
      </c>
      <c r="AA93" s="18">
        <v>0</v>
      </c>
      <c r="AB93" s="18">
        <v>0</v>
      </c>
      <c r="AC93" s="18">
        <v>0</v>
      </c>
      <c r="AD93" s="18">
        <v>0</v>
      </c>
      <c r="AE93" s="18">
        <v>0</v>
      </c>
      <c r="AF93" s="18">
        <v>0</v>
      </c>
      <c r="AG93" s="18">
        <v>15</v>
      </c>
      <c r="AH93" s="18">
        <v>0</v>
      </c>
      <c r="AI93" s="18">
        <v>0</v>
      </c>
      <c r="AJ93" s="18">
        <v>0</v>
      </c>
      <c r="AK93" s="18">
        <v>0</v>
      </c>
      <c r="AL93" s="18">
        <v>0</v>
      </c>
      <c r="AM93" s="18">
        <v>0</v>
      </c>
      <c r="AN93" s="18">
        <v>0</v>
      </c>
      <c r="AO93" s="18">
        <v>0</v>
      </c>
      <c r="AP93" s="18">
        <v>0</v>
      </c>
      <c r="AQ93" s="18">
        <v>0</v>
      </c>
      <c r="AR93" s="18">
        <v>0</v>
      </c>
      <c r="AS93" s="18">
        <v>0</v>
      </c>
      <c r="AT93" s="18">
        <v>0</v>
      </c>
      <c r="AU93" s="18">
        <v>0</v>
      </c>
      <c r="AV93" s="18">
        <v>0</v>
      </c>
      <c r="AW93" s="18">
        <v>0</v>
      </c>
      <c r="AX93" s="18">
        <v>0</v>
      </c>
      <c r="AY93" s="18">
        <v>0</v>
      </c>
      <c r="AZ93" s="18">
        <v>0</v>
      </c>
      <c r="BA93" s="18">
        <v>0</v>
      </c>
      <c r="BB93" s="18">
        <v>0</v>
      </c>
      <c r="BC93" s="18">
        <v>0</v>
      </c>
    </row>
    <row r="94" spans="1:55" ht="165" x14ac:dyDescent="0.25">
      <c r="A94" s="153"/>
      <c r="B94" s="147"/>
      <c r="C94" s="87">
        <v>91</v>
      </c>
      <c r="D94" s="98" t="s">
        <v>432</v>
      </c>
      <c r="E94" s="84" t="s">
        <v>227</v>
      </c>
      <c r="F94" s="97" t="s">
        <v>33</v>
      </c>
      <c r="G94" s="97" t="s">
        <v>112</v>
      </c>
      <c r="H94" s="97" t="s">
        <v>50</v>
      </c>
      <c r="I94" s="86">
        <v>24.69</v>
      </c>
      <c r="J94" s="124"/>
      <c r="K94" s="41">
        <f t="shared" si="2"/>
        <v>0</v>
      </c>
      <c r="L94" s="42" t="str">
        <f t="shared" si="3"/>
        <v>OK</v>
      </c>
      <c r="M94" s="18">
        <v>0</v>
      </c>
      <c r="N94" s="18">
        <v>0</v>
      </c>
      <c r="O94" s="18">
        <v>0</v>
      </c>
      <c r="P94" s="18">
        <v>0</v>
      </c>
      <c r="Q94" s="18">
        <v>0</v>
      </c>
      <c r="R94" s="18">
        <v>0</v>
      </c>
      <c r="S94" s="18">
        <v>0</v>
      </c>
      <c r="T94" s="18">
        <v>0</v>
      </c>
      <c r="U94" s="18">
        <v>0</v>
      </c>
      <c r="V94" s="18">
        <v>0</v>
      </c>
      <c r="W94" s="18">
        <v>0</v>
      </c>
      <c r="X94" s="18">
        <v>0</v>
      </c>
      <c r="Y94" s="18">
        <v>0</v>
      </c>
      <c r="Z94" s="18">
        <v>0</v>
      </c>
      <c r="AA94" s="18">
        <v>0</v>
      </c>
      <c r="AB94" s="18">
        <v>0</v>
      </c>
      <c r="AC94" s="18">
        <v>0</v>
      </c>
      <c r="AD94" s="18">
        <v>0</v>
      </c>
      <c r="AE94" s="18">
        <v>0</v>
      </c>
      <c r="AF94" s="18">
        <v>0</v>
      </c>
      <c r="AG94" s="18">
        <v>0</v>
      </c>
      <c r="AH94" s="18">
        <v>0</v>
      </c>
      <c r="AI94" s="18">
        <v>0</v>
      </c>
      <c r="AJ94" s="18">
        <v>0</v>
      </c>
      <c r="AK94" s="18">
        <v>0</v>
      </c>
      <c r="AL94" s="18">
        <v>0</v>
      </c>
      <c r="AM94" s="18">
        <v>0</v>
      </c>
      <c r="AN94" s="18">
        <v>0</v>
      </c>
      <c r="AO94" s="18">
        <v>0</v>
      </c>
      <c r="AP94" s="18">
        <v>0</v>
      </c>
      <c r="AQ94" s="18">
        <v>0</v>
      </c>
      <c r="AR94" s="18">
        <v>0</v>
      </c>
      <c r="AS94" s="18">
        <v>0</v>
      </c>
      <c r="AT94" s="18">
        <v>0</v>
      </c>
      <c r="AU94" s="18">
        <v>0</v>
      </c>
      <c r="AV94" s="18">
        <v>0</v>
      </c>
      <c r="AW94" s="18">
        <v>0</v>
      </c>
      <c r="AX94" s="18">
        <v>0</v>
      </c>
      <c r="AY94" s="18">
        <v>0</v>
      </c>
      <c r="AZ94" s="18">
        <v>0</v>
      </c>
      <c r="BA94" s="18">
        <v>0</v>
      </c>
      <c r="BB94" s="18">
        <v>0</v>
      </c>
      <c r="BC94" s="18">
        <v>0</v>
      </c>
    </row>
    <row r="95" spans="1:55" ht="225" x14ac:dyDescent="0.25">
      <c r="A95" s="105" t="s">
        <v>272</v>
      </c>
      <c r="B95" s="76">
        <v>29</v>
      </c>
      <c r="C95" s="103">
        <v>92</v>
      </c>
      <c r="D95" s="77" t="s">
        <v>372</v>
      </c>
      <c r="E95" s="78" t="s">
        <v>228</v>
      </c>
      <c r="F95" s="104" t="s">
        <v>59</v>
      </c>
      <c r="G95" s="104" t="s">
        <v>111</v>
      </c>
      <c r="H95" s="104" t="s">
        <v>50</v>
      </c>
      <c r="I95" s="80">
        <v>129.19999999999999</v>
      </c>
      <c r="J95" s="124">
        <v>120</v>
      </c>
      <c r="K95" s="41">
        <f t="shared" si="2"/>
        <v>100</v>
      </c>
      <c r="L95" s="42" t="str">
        <f t="shared" si="3"/>
        <v>OK</v>
      </c>
      <c r="M95" s="18">
        <v>10</v>
      </c>
      <c r="N95" s="18">
        <v>0</v>
      </c>
      <c r="O95" s="18">
        <v>0</v>
      </c>
      <c r="P95" s="18">
        <v>0</v>
      </c>
      <c r="Q95" s="18">
        <v>0</v>
      </c>
      <c r="R95" s="18">
        <v>0</v>
      </c>
      <c r="S95" s="18">
        <v>0</v>
      </c>
      <c r="T95" s="18">
        <v>0</v>
      </c>
      <c r="U95" s="18">
        <v>0</v>
      </c>
      <c r="V95" s="18">
        <v>0</v>
      </c>
      <c r="W95" s="18">
        <v>0</v>
      </c>
      <c r="X95" s="18">
        <v>0</v>
      </c>
      <c r="Y95" s="18">
        <v>0</v>
      </c>
      <c r="Z95" s="18">
        <v>0</v>
      </c>
      <c r="AA95" s="18">
        <v>0</v>
      </c>
      <c r="AB95" s="18">
        <v>0</v>
      </c>
      <c r="AC95" s="18">
        <v>0</v>
      </c>
      <c r="AD95" s="18">
        <v>0</v>
      </c>
      <c r="AE95" s="18">
        <v>0</v>
      </c>
      <c r="AF95" s="18">
        <v>0</v>
      </c>
      <c r="AG95" s="18">
        <v>0</v>
      </c>
      <c r="AH95" s="18">
        <v>0</v>
      </c>
      <c r="AI95" s="18">
        <v>0</v>
      </c>
      <c r="AJ95" s="18">
        <v>0</v>
      </c>
      <c r="AK95" s="18">
        <v>0</v>
      </c>
      <c r="AL95" s="18">
        <v>0</v>
      </c>
      <c r="AM95" s="18">
        <v>0</v>
      </c>
      <c r="AN95" s="18">
        <v>0</v>
      </c>
      <c r="AO95" s="18">
        <v>0</v>
      </c>
      <c r="AP95" s="18">
        <v>0</v>
      </c>
      <c r="AQ95" s="18">
        <v>0</v>
      </c>
      <c r="AR95" s="18">
        <v>0</v>
      </c>
      <c r="AS95" s="18">
        <v>0</v>
      </c>
      <c r="AT95" s="18">
        <v>0</v>
      </c>
      <c r="AU95" s="18">
        <v>10</v>
      </c>
      <c r="AV95" s="18">
        <v>0</v>
      </c>
      <c r="AW95" s="18">
        <v>0</v>
      </c>
      <c r="AX95" s="18">
        <v>0</v>
      </c>
      <c r="AY95" s="18">
        <v>0</v>
      </c>
      <c r="AZ95" s="18">
        <v>0</v>
      </c>
      <c r="BA95" s="18">
        <v>0</v>
      </c>
      <c r="BB95" s="18">
        <v>0</v>
      </c>
      <c r="BC95" s="18">
        <v>0</v>
      </c>
    </row>
    <row r="96" spans="1:55" ht="120" x14ac:dyDescent="0.25">
      <c r="A96" s="153" t="s">
        <v>277</v>
      </c>
      <c r="B96" s="145">
        <v>30</v>
      </c>
      <c r="C96" s="87">
        <v>93</v>
      </c>
      <c r="D96" s="83" t="s">
        <v>373</v>
      </c>
      <c r="E96" s="84" t="s">
        <v>229</v>
      </c>
      <c r="F96" s="85" t="s">
        <v>64</v>
      </c>
      <c r="G96" s="85" t="s">
        <v>113</v>
      </c>
      <c r="H96" s="85" t="s">
        <v>50</v>
      </c>
      <c r="I96" s="86">
        <v>2.97</v>
      </c>
      <c r="J96" s="124">
        <v>840</v>
      </c>
      <c r="K96" s="41">
        <f t="shared" si="2"/>
        <v>756</v>
      </c>
      <c r="L96" s="42" t="str">
        <f t="shared" si="3"/>
        <v>OK</v>
      </c>
      <c r="M96" s="18">
        <v>0</v>
      </c>
      <c r="N96" s="18">
        <v>0</v>
      </c>
      <c r="O96" s="18">
        <v>0</v>
      </c>
      <c r="P96" s="18">
        <v>0</v>
      </c>
      <c r="Q96" s="18">
        <v>0</v>
      </c>
      <c r="R96" s="18">
        <v>0</v>
      </c>
      <c r="S96" s="18">
        <v>0</v>
      </c>
      <c r="T96" s="18">
        <v>0</v>
      </c>
      <c r="U96" s="18">
        <v>0</v>
      </c>
      <c r="V96" s="18">
        <v>0</v>
      </c>
      <c r="W96" s="18">
        <v>0</v>
      </c>
      <c r="X96" s="18">
        <v>0</v>
      </c>
      <c r="Y96" s="18">
        <v>0</v>
      </c>
      <c r="Z96" s="18">
        <v>0</v>
      </c>
      <c r="AA96" s="18">
        <v>0</v>
      </c>
      <c r="AB96" s="18">
        <v>0</v>
      </c>
      <c r="AC96" s="18">
        <v>0</v>
      </c>
      <c r="AD96" s="18">
        <v>0</v>
      </c>
      <c r="AE96" s="18">
        <v>0</v>
      </c>
      <c r="AF96" s="18">
        <v>0</v>
      </c>
      <c r="AG96" s="18">
        <v>0</v>
      </c>
      <c r="AH96" s="18">
        <v>0</v>
      </c>
      <c r="AI96" s="18">
        <v>0</v>
      </c>
      <c r="AJ96" s="18">
        <v>0</v>
      </c>
      <c r="AK96" s="18">
        <v>0</v>
      </c>
      <c r="AL96" s="18">
        <v>0</v>
      </c>
      <c r="AM96" s="18">
        <v>0</v>
      </c>
      <c r="AN96" s="18">
        <v>0</v>
      </c>
      <c r="AO96" s="18">
        <v>0</v>
      </c>
      <c r="AP96" s="18">
        <v>0</v>
      </c>
      <c r="AQ96" s="18">
        <v>0</v>
      </c>
      <c r="AR96" s="18">
        <v>0</v>
      </c>
      <c r="AS96" s="18">
        <v>0</v>
      </c>
      <c r="AT96" s="18">
        <v>0</v>
      </c>
      <c r="AU96" s="18">
        <v>0</v>
      </c>
      <c r="AV96" s="18">
        <v>48</v>
      </c>
      <c r="AW96" s="18">
        <v>0</v>
      </c>
      <c r="AX96" s="18">
        <v>0</v>
      </c>
      <c r="AY96" s="18">
        <v>0</v>
      </c>
      <c r="AZ96" s="18">
        <v>0</v>
      </c>
      <c r="BA96" s="18">
        <v>0</v>
      </c>
      <c r="BB96" s="18">
        <v>36</v>
      </c>
      <c r="BC96" s="18">
        <v>0</v>
      </c>
    </row>
    <row r="97" spans="1:55" ht="210" x14ac:dyDescent="0.25">
      <c r="A97" s="153"/>
      <c r="B97" s="147"/>
      <c r="C97" s="87">
        <v>94</v>
      </c>
      <c r="D97" s="83" t="s">
        <v>374</v>
      </c>
      <c r="E97" s="84" t="s">
        <v>230</v>
      </c>
      <c r="F97" s="85" t="s">
        <v>64</v>
      </c>
      <c r="G97" s="85" t="s">
        <v>44</v>
      </c>
      <c r="H97" s="85" t="s">
        <v>50</v>
      </c>
      <c r="I97" s="86">
        <v>1.56</v>
      </c>
      <c r="J97" s="124"/>
      <c r="K97" s="41">
        <f t="shared" si="2"/>
        <v>0</v>
      </c>
      <c r="L97" s="42" t="str">
        <f t="shared" si="3"/>
        <v>OK</v>
      </c>
      <c r="M97" s="18">
        <v>0</v>
      </c>
      <c r="N97" s="18">
        <v>0</v>
      </c>
      <c r="O97" s="18">
        <v>0</v>
      </c>
      <c r="P97" s="18">
        <v>0</v>
      </c>
      <c r="Q97" s="18">
        <v>0</v>
      </c>
      <c r="R97" s="18">
        <v>0</v>
      </c>
      <c r="S97" s="18">
        <v>0</v>
      </c>
      <c r="T97" s="18">
        <v>0</v>
      </c>
      <c r="U97" s="18">
        <v>0</v>
      </c>
      <c r="V97" s="18">
        <v>0</v>
      </c>
      <c r="W97" s="18">
        <v>0</v>
      </c>
      <c r="X97" s="18">
        <v>0</v>
      </c>
      <c r="Y97" s="18">
        <v>0</v>
      </c>
      <c r="Z97" s="18">
        <v>0</v>
      </c>
      <c r="AA97" s="18">
        <v>0</v>
      </c>
      <c r="AB97" s="18">
        <v>0</v>
      </c>
      <c r="AC97" s="18">
        <v>0</v>
      </c>
      <c r="AD97" s="18">
        <v>0</v>
      </c>
      <c r="AE97" s="18">
        <v>0</v>
      </c>
      <c r="AF97" s="18">
        <v>0</v>
      </c>
      <c r="AG97" s="18">
        <v>0</v>
      </c>
      <c r="AH97" s="18">
        <v>0</v>
      </c>
      <c r="AI97" s="18">
        <v>0</v>
      </c>
      <c r="AJ97" s="18">
        <v>0</v>
      </c>
      <c r="AK97" s="18">
        <v>0</v>
      </c>
      <c r="AL97" s="18">
        <v>0</v>
      </c>
      <c r="AM97" s="18">
        <v>0</v>
      </c>
      <c r="AN97" s="18">
        <v>0</v>
      </c>
      <c r="AO97" s="18">
        <v>0</v>
      </c>
      <c r="AP97" s="18">
        <v>0</v>
      </c>
      <c r="AQ97" s="18">
        <v>0</v>
      </c>
      <c r="AR97" s="18">
        <v>0</v>
      </c>
      <c r="AS97" s="18">
        <v>0</v>
      </c>
      <c r="AT97" s="18">
        <v>0</v>
      </c>
      <c r="AU97" s="18">
        <v>0</v>
      </c>
      <c r="AV97" s="18">
        <v>0</v>
      </c>
      <c r="AW97" s="18">
        <v>0</v>
      </c>
      <c r="AX97" s="18">
        <v>0</v>
      </c>
      <c r="AY97" s="18">
        <v>0</v>
      </c>
      <c r="AZ97" s="18">
        <v>0</v>
      </c>
      <c r="BA97" s="18">
        <v>0</v>
      </c>
      <c r="BB97" s="18">
        <v>0</v>
      </c>
      <c r="BC97" s="18">
        <v>0</v>
      </c>
    </row>
    <row r="98" spans="1:55" ht="75" x14ac:dyDescent="0.25">
      <c r="A98" s="152" t="s">
        <v>279</v>
      </c>
      <c r="B98" s="158">
        <v>31</v>
      </c>
      <c r="C98" s="103">
        <v>95</v>
      </c>
      <c r="D98" s="77" t="s">
        <v>375</v>
      </c>
      <c r="E98" s="78" t="s">
        <v>231</v>
      </c>
      <c r="F98" s="104" t="s">
        <v>30</v>
      </c>
      <c r="G98" s="104" t="s">
        <v>84</v>
      </c>
      <c r="H98" s="104" t="s">
        <v>50</v>
      </c>
      <c r="I98" s="80">
        <v>7.92</v>
      </c>
      <c r="J98" s="124">
        <v>180</v>
      </c>
      <c r="K98" s="41">
        <f t="shared" si="2"/>
        <v>120</v>
      </c>
      <c r="L98" s="42" t="str">
        <f t="shared" si="3"/>
        <v>OK</v>
      </c>
      <c r="M98" s="18">
        <v>0</v>
      </c>
      <c r="N98" s="18">
        <v>0</v>
      </c>
      <c r="O98" s="18">
        <v>0</v>
      </c>
      <c r="P98" s="18">
        <v>0</v>
      </c>
      <c r="Q98" s="18">
        <v>0</v>
      </c>
      <c r="R98" s="18">
        <v>0</v>
      </c>
      <c r="S98" s="18">
        <v>0</v>
      </c>
      <c r="T98" s="18">
        <v>0</v>
      </c>
      <c r="U98" s="18">
        <v>0</v>
      </c>
      <c r="V98" s="18">
        <v>0</v>
      </c>
      <c r="W98" s="18">
        <v>0</v>
      </c>
      <c r="X98" s="18">
        <v>0</v>
      </c>
      <c r="Y98" s="18">
        <v>0</v>
      </c>
      <c r="Z98" s="18">
        <v>0</v>
      </c>
      <c r="AA98" s="18">
        <v>0</v>
      </c>
      <c r="AB98" s="18">
        <v>0</v>
      </c>
      <c r="AC98" s="18">
        <v>0</v>
      </c>
      <c r="AD98" s="18">
        <v>0</v>
      </c>
      <c r="AE98" s="18">
        <v>0</v>
      </c>
      <c r="AF98" s="18">
        <v>0</v>
      </c>
      <c r="AG98" s="18">
        <v>0</v>
      </c>
      <c r="AH98" s="18">
        <v>0</v>
      </c>
      <c r="AI98" s="18">
        <v>0</v>
      </c>
      <c r="AJ98" s="18">
        <v>0</v>
      </c>
      <c r="AK98" s="18">
        <v>0</v>
      </c>
      <c r="AL98" s="18">
        <v>0</v>
      </c>
      <c r="AM98" s="18">
        <v>0</v>
      </c>
      <c r="AN98" s="18">
        <v>0</v>
      </c>
      <c r="AO98" s="18">
        <v>0</v>
      </c>
      <c r="AP98" s="18">
        <v>0</v>
      </c>
      <c r="AQ98" s="18">
        <v>0</v>
      </c>
      <c r="AR98" s="18">
        <v>36</v>
      </c>
      <c r="AS98" s="18">
        <v>0</v>
      </c>
      <c r="AT98" s="18">
        <v>0</v>
      </c>
      <c r="AU98" s="18">
        <v>0</v>
      </c>
      <c r="AV98" s="18">
        <v>0</v>
      </c>
      <c r="AW98" s="18">
        <v>0</v>
      </c>
      <c r="AX98" s="18">
        <v>0</v>
      </c>
      <c r="AY98" s="18">
        <v>0</v>
      </c>
      <c r="AZ98" s="18">
        <v>0</v>
      </c>
      <c r="BA98" s="18">
        <v>0</v>
      </c>
      <c r="BB98" s="18">
        <v>0</v>
      </c>
      <c r="BC98" s="18">
        <v>24</v>
      </c>
    </row>
    <row r="99" spans="1:55" ht="30" x14ac:dyDescent="0.25">
      <c r="A99" s="152"/>
      <c r="B99" s="160"/>
      <c r="C99" s="76">
        <v>96</v>
      </c>
      <c r="D99" s="77" t="s">
        <v>376</v>
      </c>
      <c r="E99" s="78" t="s">
        <v>232</v>
      </c>
      <c r="F99" s="104" t="s">
        <v>30</v>
      </c>
      <c r="G99" s="104" t="s">
        <v>85</v>
      </c>
      <c r="H99" s="104" t="s">
        <v>50</v>
      </c>
      <c r="I99" s="80">
        <v>12.51</v>
      </c>
      <c r="J99" s="124">
        <v>10</v>
      </c>
      <c r="K99" s="41">
        <f t="shared" si="2"/>
        <v>10</v>
      </c>
      <c r="L99" s="42" t="str">
        <f t="shared" si="3"/>
        <v>OK</v>
      </c>
      <c r="M99" s="18">
        <v>0</v>
      </c>
      <c r="N99" s="18">
        <v>0</v>
      </c>
      <c r="O99" s="18">
        <v>0</v>
      </c>
      <c r="P99" s="18">
        <v>0</v>
      </c>
      <c r="Q99" s="18">
        <v>0</v>
      </c>
      <c r="R99" s="18">
        <v>0</v>
      </c>
      <c r="S99" s="18">
        <v>0</v>
      </c>
      <c r="T99" s="18">
        <v>0</v>
      </c>
      <c r="U99" s="18">
        <v>0</v>
      </c>
      <c r="V99" s="18">
        <v>0</v>
      </c>
      <c r="W99" s="18">
        <v>0</v>
      </c>
      <c r="X99" s="18">
        <v>0</v>
      </c>
      <c r="Y99" s="18">
        <v>0</v>
      </c>
      <c r="Z99" s="18">
        <v>0</v>
      </c>
      <c r="AA99" s="18">
        <v>0</v>
      </c>
      <c r="AB99" s="18">
        <v>0</v>
      </c>
      <c r="AC99" s="18">
        <v>0</v>
      </c>
      <c r="AD99" s="18">
        <v>0</v>
      </c>
      <c r="AE99" s="18">
        <v>0</v>
      </c>
      <c r="AF99" s="18">
        <v>0</v>
      </c>
      <c r="AG99" s="18">
        <v>0</v>
      </c>
      <c r="AH99" s="18">
        <v>0</v>
      </c>
      <c r="AI99" s="18">
        <v>0</v>
      </c>
      <c r="AJ99" s="18">
        <v>0</v>
      </c>
      <c r="AK99" s="18">
        <v>0</v>
      </c>
      <c r="AL99" s="18">
        <v>0</v>
      </c>
      <c r="AM99" s="18">
        <v>0</v>
      </c>
      <c r="AN99" s="18">
        <v>0</v>
      </c>
      <c r="AO99" s="18">
        <v>0</v>
      </c>
      <c r="AP99" s="18">
        <v>0</v>
      </c>
      <c r="AQ99" s="18">
        <v>0</v>
      </c>
      <c r="AR99" s="18">
        <v>0</v>
      </c>
      <c r="AS99" s="18">
        <v>0</v>
      </c>
      <c r="AT99" s="18">
        <v>0</v>
      </c>
      <c r="AU99" s="18">
        <v>0</v>
      </c>
      <c r="AV99" s="18">
        <v>0</v>
      </c>
      <c r="AW99" s="18">
        <v>0</v>
      </c>
      <c r="AX99" s="18"/>
      <c r="AY99" s="18">
        <v>0</v>
      </c>
      <c r="AZ99" s="18">
        <v>0</v>
      </c>
      <c r="BA99" s="18">
        <v>0</v>
      </c>
      <c r="BB99" s="18">
        <v>0</v>
      </c>
      <c r="BC99" s="18">
        <v>0</v>
      </c>
    </row>
    <row r="100" spans="1:55" ht="30" x14ac:dyDescent="0.25">
      <c r="A100" s="153" t="s">
        <v>279</v>
      </c>
      <c r="B100" s="145">
        <v>32</v>
      </c>
      <c r="C100" s="87">
        <v>97</v>
      </c>
      <c r="D100" s="100" t="s">
        <v>377</v>
      </c>
      <c r="E100" s="84" t="s">
        <v>233</v>
      </c>
      <c r="F100" s="97" t="s">
        <v>60</v>
      </c>
      <c r="G100" s="97" t="s">
        <v>99</v>
      </c>
      <c r="H100" s="97" t="s">
        <v>51</v>
      </c>
      <c r="I100" s="86">
        <v>27.01</v>
      </c>
      <c r="J100" s="124">
        <v>20</v>
      </c>
      <c r="K100" s="41">
        <f t="shared" si="2"/>
        <v>20</v>
      </c>
      <c r="L100" s="42" t="str">
        <f t="shared" si="3"/>
        <v>OK</v>
      </c>
      <c r="M100" s="18">
        <v>0</v>
      </c>
      <c r="N100" s="18">
        <v>0</v>
      </c>
      <c r="O100" s="18">
        <v>0</v>
      </c>
      <c r="P100" s="18">
        <v>0</v>
      </c>
      <c r="Q100" s="18">
        <v>0</v>
      </c>
      <c r="R100" s="18">
        <v>0</v>
      </c>
      <c r="S100" s="18">
        <v>0</v>
      </c>
      <c r="T100" s="18">
        <v>0</v>
      </c>
      <c r="U100" s="18">
        <v>0</v>
      </c>
      <c r="V100" s="18">
        <v>0</v>
      </c>
      <c r="W100" s="18">
        <v>0</v>
      </c>
      <c r="X100" s="18">
        <v>0</v>
      </c>
      <c r="Y100" s="18">
        <v>0</v>
      </c>
      <c r="Z100" s="18">
        <v>0</v>
      </c>
      <c r="AA100" s="18">
        <v>0</v>
      </c>
      <c r="AB100" s="18">
        <v>0</v>
      </c>
      <c r="AC100" s="18">
        <v>0</v>
      </c>
      <c r="AD100" s="18">
        <v>0</v>
      </c>
      <c r="AE100" s="18">
        <v>0</v>
      </c>
      <c r="AF100" s="18">
        <v>0</v>
      </c>
      <c r="AG100" s="18">
        <v>0</v>
      </c>
      <c r="AH100" s="18">
        <v>0</v>
      </c>
      <c r="AI100" s="18">
        <v>0</v>
      </c>
      <c r="AJ100" s="18">
        <v>0</v>
      </c>
      <c r="AK100" s="18">
        <v>0</v>
      </c>
      <c r="AL100" s="18">
        <v>0</v>
      </c>
      <c r="AM100" s="18">
        <v>0</v>
      </c>
      <c r="AN100" s="18">
        <v>0</v>
      </c>
      <c r="AO100" s="18">
        <v>0</v>
      </c>
      <c r="AP100" s="18">
        <v>0</v>
      </c>
      <c r="AQ100" s="18">
        <v>0</v>
      </c>
      <c r="AR100" s="18">
        <v>0</v>
      </c>
      <c r="AS100" s="18">
        <v>0</v>
      </c>
      <c r="AT100" s="18">
        <v>0</v>
      </c>
      <c r="AU100" s="18">
        <v>0</v>
      </c>
      <c r="AV100" s="18">
        <v>0</v>
      </c>
      <c r="AW100" s="18">
        <v>0</v>
      </c>
      <c r="AX100" s="18">
        <v>0</v>
      </c>
      <c r="AY100" s="18">
        <v>0</v>
      </c>
      <c r="AZ100" s="18">
        <v>0</v>
      </c>
      <c r="BA100" s="18">
        <v>0</v>
      </c>
      <c r="BB100" s="18">
        <v>0</v>
      </c>
      <c r="BC100" s="18">
        <v>0</v>
      </c>
    </row>
    <row r="101" spans="1:55" x14ac:dyDescent="0.25">
      <c r="A101" s="153"/>
      <c r="B101" s="146"/>
      <c r="C101" s="82">
        <v>98</v>
      </c>
      <c r="D101" s="83" t="s">
        <v>378</v>
      </c>
      <c r="E101" s="84" t="s">
        <v>234</v>
      </c>
      <c r="F101" s="97" t="s">
        <v>60</v>
      </c>
      <c r="G101" s="97" t="s">
        <v>114</v>
      </c>
      <c r="H101" s="97" t="s">
        <v>51</v>
      </c>
      <c r="I101" s="86">
        <v>45.44</v>
      </c>
      <c r="J101" s="124">
        <v>5</v>
      </c>
      <c r="K101" s="41">
        <f t="shared" si="2"/>
        <v>5</v>
      </c>
      <c r="L101" s="42" t="str">
        <f t="shared" si="3"/>
        <v>OK</v>
      </c>
      <c r="M101" s="18">
        <v>0</v>
      </c>
      <c r="N101" s="18">
        <v>0</v>
      </c>
      <c r="O101" s="18">
        <v>0</v>
      </c>
      <c r="P101" s="18">
        <v>0</v>
      </c>
      <c r="Q101" s="18">
        <v>0</v>
      </c>
      <c r="R101" s="18">
        <v>0</v>
      </c>
      <c r="S101" s="18">
        <v>0</v>
      </c>
      <c r="T101" s="18">
        <v>0</v>
      </c>
      <c r="U101" s="18">
        <v>0</v>
      </c>
      <c r="V101" s="18">
        <v>0</v>
      </c>
      <c r="W101" s="18">
        <v>0</v>
      </c>
      <c r="X101" s="18">
        <v>0</v>
      </c>
      <c r="Y101" s="18">
        <v>0</v>
      </c>
      <c r="Z101" s="18">
        <v>0</v>
      </c>
      <c r="AA101" s="18">
        <v>0</v>
      </c>
      <c r="AB101" s="18">
        <v>0</v>
      </c>
      <c r="AC101" s="18">
        <v>0</v>
      </c>
      <c r="AD101" s="18">
        <v>0</v>
      </c>
      <c r="AE101" s="18">
        <v>0</v>
      </c>
      <c r="AF101" s="18">
        <v>0</v>
      </c>
      <c r="AG101" s="18">
        <v>0</v>
      </c>
      <c r="AH101" s="18">
        <v>0</v>
      </c>
      <c r="AI101" s="18">
        <v>0</v>
      </c>
      <c r="AJ101" s="18">
        <v>0</v>
      </c>
      <c r="AK101" s="18">
        <v>0</v>
      </c>
      <c r="AL101" s="18">
        <v>0</v>
      </c>
      <c r="AM101" s="18">
        <v>0</v>
      </c>
      <c r="AN101" s="18">
        <v>0</v>
      </c>
      <c r="AO101" s="18">
        <v>0</v>
      </c>
      <c r="AP101" s="18">
        <v>0</v>
      </c>
      <c r="AQ101" s="18">
        <v>0</v>
      </c>
      <c r="AR101" s="18">
        <v>0</v>
      </c>
      <c r="AS101" s="18">
        <v>0</v>
      </c>
      <c r="AT101" s="18">
        <v>0</v>
      </c>
      <c r="AU101" s="18">
        <v>0</v>
      </c>
      <c r="AV101" s="18">
        <v>0</v>
      </c>
      <c r="AW101" s="18">
        <v>0</v>
      </c>
      <c r="AX101" s="18">
        <v>0</v>
      </c>
      <c r="AY101" s="18">
        <v>0</v>
      </c>
      <c r="AZ101" s="18">
        <v>0</v>
      </c>
      <c r="BA101" s="18">
        <v>0</v>
      </c>
      <c r="BB101" s="18">
        <v>0</v>
      </c>
      <c r="BC101" s="18">
        <v>0</v>
      </c>
    </row>
    <row r="102" spans="1:55" x14ac:dyDescent="0.25">
      <c r="A102" s="153"/>
      <c r="B102" s="146"/>
      <c r="C102" s="87">
        <v>99</v>
      </c>
      <c r="D102" s="83" t="s">
        <v>379</v>
      </c>
      <c r="E102" s="84" t="s">
        <v>235</v>
      </c>
      <c r="F102" s="97" t="s">
        <v>30</v>
      </c>
      <c r="G102" s="97" t="s">
        <v>114</v>
      </c>
      <c r="H102" s="97" t="s">
        <v>51</v>
      </c>
      <c r="I102" s="86">
        <v>89</v>
      </c>
      <c r="J102" s="124">
        <v>5</v>
      </c>
      <c r="K102" s="41">
        <f t="shared" si="2"/>
        <v>5</v>
      </c>
      <c r="L102" s="42" t="str">
        <f t="shared" si="3"/>
        <v>OK</v>
      </c>
      <c r="M102" s="18">
        <v>0</v>
      </c>
      <c r="N102" s="18">
        <v>0</v>
      </c>
      <c r="O102" s="18">
        <v>0</v>
      </c>
      <c r="P102" s="18">
        <v>0</v>
      </c>
      <c r="Q102" s="18">
        <v>0</v>
      </c>
      <c r="R102" s="18">
        <v>0</v>
      </c>
      <c r="S102" s="18">
        <v>0</v>
      </c>
      <c r="T102" s="18">
        <v>0</v>
      </c>
      <c r="U102" s="18">
        <v>0</v>
      </c>
      <c r="V102" s="18">
        <v>0</v>
      </c>
      <c r="W102" s="18">
        <v>0</v>
      </c>
      <c r="X102" s="18">
        <v>0</v>
      </c>
      <c r="Y102" s="18">
        <v>0</v>
      </c>
      <c r="Z102" s="18">
        <v>0</v>
      </c>
      <c r="AA102" s="18">
        <v>0</v>
      </c>
      <c r="AB102" s="18">
        <v>0</v>
      </c>
      <c r="AC102" s="18">
        <v>0</v>
      </c>
      <c r="AD102" s="18">
        <v>0</v>
      </c>
      <c r="AE102" s="18">
        <v>0</v>
      </c>
      <c r="AF102" s="18">
        <v>0</v>
      </c>
      <c r="AG102" s="18">
        <v>0</v>
      </c>
      <c r="AH102" s="18">
        <v>0</v>
      </c>
      <c r="AI102" s="18">
        <v>0</v>
      </c>
      <c r="AJ102" s="18">
        <v>0</v>
      </c>
      <c r="AK102" s="18">
        <v>0</v>
      </c>
      <c r="AL102" s="18">
        <v>0</v>
      </c>
      <c r="AM102" s="18">
        <v>0</v>
      </c>
      <c r="AN102" s="18">
        <v>0</v>
      </c>
      <c r="AO102" s="18">
        <v>0</v>
      </c>
      <c r="AP102" s="18">
        <v>0</v>
      </c>
      <c r="AQ102" s="18">
        <v>0</v>
      </c>
      <c r="AR102" s="18">
        <v>0</v>
      </c>
      <c r="AS102" s="18">
        <v>0</v>
      </c>
      <c r="AT102" s="18">
        <v>0</v>
      </c>
      <c r="AU102" s="18">
        <v>0</v>
      </c>
      <c r="AV102" s="18">
        <v>0</v>
      </c>
      <c r="AW102" s="18">
        <v>0</v>
      </c>
      <c r="AX102" s="18">
        <v>0</v>
      </c>
      <c r="AY102" s="18">
        <v>0</v>
      </c>
      <c r="AZ102" s="18">
        <v>0</v>
      </c>
      <c r="BA102" s="18">
        <v>0</v>
      </c>
      <c r="BB102" s="18">
        <v>0</v>
      </c>
      <c r="BC102" s="18">
        <v>0</v>
      </c>
    </row>
    <row r="103" spans="1:55" ht="30" x14ac:dyDescent="0.25">
      <c r="A103" s="153"/>
      <c r="B103" s="146"/>
      <c r="C103" s="87">
        <v>100</v>
      </c>
      <c r="D103" s="98" t="s">
        <v>380</v>
      </c>
      <c r="E103" s="84" t="s">
        <v>236</v>
      </c>
      <c r="F103" s="97" t="s">
        <v>30</v>
      </c>
      <c r="G103" s="97" t="s">
        <v>115</v>
      </c>
      <c r="H103" s="97" t="s">
        <v>51</v>
      </c>
      <c r="I103" s="86">
        <v>62.39</v>
      </c>
      <c r="J103" s="124">
        <v>12</v>
      </c>
      <c r="K103" s="41">
        <f t="shared" si="2"/>
        <v>12</v>
      </c>
      <c r="L103" s="42" t="str">
        <f t="shared" si="3"/>
        <v>OK</v>
      </c>
      <c r="M103" s="18">
        <v>0</v>
      </c>
      <c r="N103" s="18">
        <v>0</v>
      </c>
      <c r="O103" s="18">
        <v>0</v>
      </c>
      <c r="P103" s="18">
        <v>0</v>
      </c>
      <c r="Q103" s="18">
        <v>0</v>
      </c>
      <c r="R103" s="18">
        <v>0</v>
      </c>
      <c r="S103" s="18">
        <v>0</v>
      </c>
      <c r="T103" s="18">
        <v>0</v>
      </c>
      <c r="U103" s="18">
        <v>0</v>
      </c>
      <c r="V103" s="18">
        <v>0</v>
      </c>
      <c r="W103" s="18">
        <v>0</v>
      </c>
      <c r="X103" s="18">
        <v>0</v>
      </c>
      <c r="Y103" s="18">
        <v>0</v>
      </c>
      <c r="Z103" s="18">
        <v>0</v>
      </c>
      <c r="AA103" s="18">
        <v>0</v>
      </c>
      <c r="AB103" s="18">
        <v>0</v>
      </c>
      <c r="AC103" s="18">
        <v>0</v>
      </c>
      <c r="AD103" s="18">
        <v>0</v>
      </c>
      <c r="AE103" s="18">
        <v>0</v>
      </c>
      <c r="AF103" s="18">
        <v>0</v>
      </c>
      <c r="AG103" s="18">
        <v>0</v>
      </c>
      <c r="AH103" s="18">
        <v>0</v>
      </c>
      <c r="AI103" s="18">
        <v>0</v>
      </c>
      <c r="AJ103" s="18">
        <v>0</v>
      </c>
      <c r="AK103" s="18">
        <v>0</v>
      </c>
      <c r="AL103" s="18">
        <v>0</v>
      </c>
      <c r="AM103" s="18">
        <v>0</v>
      </c>
      <c r="AN103" s="18">
        <v>0</v>
      </c>
      <c r="AO103" s="18">
        <v>0</v>
      </c>
      <c r="AP103" s="18">
        <v>0</v>
      </c>
      <c r="AQ103" s="18">
        <v>0</v>
      </c>
      <c r="AR103" s="18">
        <v>0</v>
      </c>
      <c r="AS103" s="18">
        <v>0</v>
      </c>
      <c r="AT103" s="18">
        <v>0</v>
      </c>
      <c r="AU103" s="18">
        <v>0</v>
      </c>
      <c r="AV103" s="18">
        <v>0</v>
      </c>
      <c r="AW103" s="18">
        <v>0</v>
      </c>
      <c r="AX103" s="18">
        <v>0</v>
      </c>
      <c r="AY103" s="18">
        <v>0</v>
      </c>
      <c r="AZ103" s="18">
        <v>0</v>
      </c>
      <c r="BA103" s="18">
        <v>0</v>
      </c>
      <c r="BB103" s="18">
        <v>0</v>
      </c>
      <c r="BC103" s="18">
        <v>0</v>
      </c>
    </row>
    <row r="104" spans="1:55" x14ac:dyDescent="0.25">
      <c r="A104" s="153"/>
      <c r="B104" s="147"/>
      <c r="C104" s="82">
        <v>101</v>
      </c>
      <c r="D104" s="98" t="s">
        <v>381</v>
      </c>
      <c r="E104" s="84" t="s">
        <v>237</v>
      </c>
      <c r="F104" s="97" t="s">
        <v>60</v>
      </c>
      <c r="G104" s="97" t="s">
        <v>116</v>
      </c>
      <c r="H104" s="97" t="s">
        <v>51</v>
      </c>
      <c r="I104" s="86">
        <v>3.02</v>
      </c>
      <c r="J104" s="124">
        <v>60</v>
      </c>
      <c r="K104" s="41">
        <f t="shared" si="2"/>
        <v>12</v>
      </c>
      <c r="L104" s="42" t="str">
        <f t="shared" si="3"/>
        <v>OK</v>
      </c>
      <c r="M104" s="18">
        <v>0</v>
      </c>
      <c r="N104" s="18">
        <v>0</v>
      </c>
      <c r="O104" s="18">
        <v>0</v>
      </c>
      <c r="P104" s="18">
        <v>0</v>
      </c>
      <c r="Q104" s="18">
        <v>0</v>
      </c>
      <c r="R104" s="18">
        <v>24</v>
      </c>
      <c r="S104" s="18">
        <v>0</v>
      </c>
      <c r="T104" s="18">
        <v>0</v>
      </c>
      <c r="U104" s="18">
        <v>0</v>
      </c>
      <c r="V104" s="18">
        <v>0</v>
      </c>
      <c r="W104" s="18">
        <v>0</v>
      </c>
      <c r="X104" s="18">
        <v>0</v>
      </c>
      <c r="Y104" s="18">
        <v>0</v>
      </c>
      <c r="Z104" s="18">
        <v>0</v>
      </c>
      <c r="AA104" s="18">
        <v>0</v>
      </c>
      <c r="AB104" s="18">
        <v>0</v>
      </c>
      <c r="AC104" s="18">
        <v>0</v>
      </c>
      <c r="AD104" s="18">
        <v>24</v>
      </c>
      <c r="AE104" s="18">
        <v>0</v>
      </c>
      <c r="AF104" s="18">
        <v>0</v>
      </c>
      <c r="AG104" s="18">
        <v>0</v>
      </c>
      <c r="AH104" s="18">
        <v>0</v>
      </c>
      <c r="AI104" s="18">
        <v>0</v>
      </c>
      <c r="AJ104" s="18">
        <v>0</v>
      </c>
      <c r="AK104" s="18">
        <v>0</v>
      </c>
      <c r="AL104" s="18">
        <v>0</v>
      </c>
      <c r="AM104" s="18">
        <v>0</v>
      </c>
      <c r="AN104" s="18">
        <v>0</v>
      </c>
      <c r="AO104" s="18">
        <v>0</v>
      </c>
      <c r="AP104" s="18">
        <v>0</v>
      </c>
      <c r="AQ104" s="18">
        <v>0</v>
      </c>
      <c r="AR104" s="18">
        <v>0</v>
      </c>
      <c r="AS104" s="18">
        <v>0</v>
      </c>
      <c r="AT104" s="18">
        <v>0</v>
      </c>
      <c r="AU104" s="18">
        <v>0</v>
      </c>
      <c r="AV104" s="18">
        <v>0</v>
      </c>
      <c r="AW104" s="18">
        <v>0</v>
      </c>
      <c r="AX104" s="18">
        <v>0</v>
      </c>
      <c r="AY104" s="18">
        <v>0</v>
      </c>
      <c r="AZ104" s="18">
        <v>0</v>
      </c>
      <c r="BA104" s="18">
        <v>0</v>
      </c>
      <c r="BB104" s="18">
        <v>0</v>
      </c>
      <c r="BC104" s="18">
        <v>0</v>
      </c>
    </row>
    <row r="105" spans="1:55" ht="75" x14ac:dyDescent="0.25">
      <c r="A105" s="72" t="s">
        <v>278</v>
      </c>
      <c r="B105" s="76">
        <v>33</v>
      </c>
      <c r="C105" s="76">
        <v>102</v>
      </c>
      <c r="D105" s="106" t="s">
        <v>382</v>
      </c>
      <c r="E105" s="78" t="s">
        <v>238</v>
      </c>
      <c r="F105" s="104" t="s">
        <v>66</v>
      </c>
      <c r="G105" s="104" t="s">
        <v>117</v>
      </c>
      <c r="H105" s="104" t="s">
        <v>118</v>
      </c>
      <c r="I105" s="80">
        <v>205.12</v>
      </c>
      <c r="J105" s="124">
        <v>10</v>
      </c>
      <c r="K105" s="41">
        <f t="shared" si="2"/>
        <v>10</v>
      </c>
      <c r="L105" s="42" t="str">
        <f t="shared" si="3"/>
        <v>OK</v>
      </c>
      <c r="M105" s="18">
        <v>0</v>
      </c>
      <c r="N105" s="18">
        <v>0</v>
      </c>
      <c r="O105" s="18">
        <v>0</v>
      </c>
      <c r="P105" s="18">
        <v>0</v>
      </c>
      <c r="Q105" s="18">
        <v>0</v>
      </c>
      <c r="R105" s="18">
        <v>0</v>
      </c>
      <c r="S105" s="18">
        <v>0</v>
      </c>
      <c r="T105" s="18">
        <v>0</v>
      </c>
      <c r="U105" s="18">
        <v>0</v>
      </c>
      <c r="V105" s="18">
        <v>0</v>
      </c>
      <c r="W105" s="18">
        <v>0</v>
      </c>
      <c r="X105" s="18">
        <v>0</v>
      </c>
      <c r="Y105" s="18">
        <v>0</v>
      </c>
      <c r="Z105" s="18">
        <v>0</v>
      </c>
      <c r="AA105" s="18">
        <v>0</v>
      </c>
      <c r="AB105" s="18">
        <v>0</v>
      </c>
      <c r="AC105" s="18">
        <v>0</v>
      </c>
      <c r="AD105" s="18">
        <v>0</v>
      </c>
      <c r="AE105" s="18">
        <v>0</v>
      </c>
      <c r="AF105" s="18">
        <v>0</v>
      </c>
      <c r="AG105" s="18">
        <v>0</v>
      </c>
      <c r="AH105" s="18">
        <v>0</v>
      </c>
      <c r="AI105" s="18">
        <v>0</v>
      </c>
      <c r="AJ105" s="18">
        <v>0</v>
      </c>
      <c r="AK105" s="18">
        <v>0</v>
      </c>
      <c r="AL105" s="18">
        <v>0</v>
      </c>
      <c r="AM105" s="18">
        <v>0</v>
      </c>
      <c r="AN105" s="18">
        <v>0</v>
      </c>
      <c r="AO105" s="18">
        <v>0</v>
      </c>
      <c r="AP105" s="18">
        <v>0</v>
      </c>
      <c r="AQ105" s="18">
        <v>0</v>
      </c>
      <c r="AR105" s="18">
        <v>0</v>
      </c>
      <c r="AS105" s="18">
        <v>0</v>
      </c>
      <c r="AT105" s="18">
        <v>0</v>
      </c>
      <c r="AU105" s="18">
        <v>0</v>
      </c>
      <c r="AV105" s="18">
        <v>0</v>
      </c>
      <c r="AW105" s="18">
        <v>0</v>
      </c>
      <c r="AX105" s="18">
        <v>0</v>
      </c>
      <c r="AY105" s="18">
        <v>0</v>
      </c>
      <c r="AZ105" s="18">
        <v>0</v>
      </c>
      <c r="BA105" s="18">
        <v>0</v>
      </c>
      <c r="BB105" s="18">
        <v>0</v>
      </c>
      <c r="BC105" s="18">
        <v>0</v>
      </c>
    </row>
    <row r="106" spans="1:55" ht="75" x14ac:dyDescent="0.25">
      <c r="A106" s="153" t="s">
        <v>281</v>
      </c>
      <c r="B106" s="145">
        <v>34</v>
      </c>
      <c r="C106" s="87">
        <v>103</v>
      </c>
      <c r="D106" s="98" t="s">
        <v>383</v>
      </c>
      <c r="E106" s="84" t="s">
        <v>239</v>
      </c>
      <c r="F106" s="97" t="s">
        <v>30</v>
      </c>
      <c r="G106" s="97" t="s">
        <v>119</v>
      </c>
      <c r="H106" s="97" t="s">
        <v>51</v>
      </c>
      <c r="I106" s="86">
        <v>23.5</v>
      </c>
      <c r="J106" s="124">
        <v>30</v>
      </c>
      <c r="K106" s="41">
        <f t="shared" si="2"/>
        <v>22</v>
      </c>
      <c r="L106" s="42" t="str">
        <f t="shared" si="3"/>
        <v>OK</v>
      </c>
      <c r="M106" s="18">
        <v>0</v>
      </c>
      <c r="N106" s="18">
        <v>0</v>
      </c>
      <c r="O106" s="18">
        <v>0</v>
      </c>
      <c r="P106" s="18">
        <v>0</v>
      </c>
      <c r="Q106" s="18">
        <v>0</v>
      </c>
      <c r="R106" s="18">
        <v>0</v>
      </c>
      <c r="S106" s="18">
        <v>0</v>
      </c>
      <c r="T106" s="18">
        <v>0</v>
      </c>
      <c r="U106" s="18">
        <v>0</v>
      </c>
      <c r="V106" s="18">
        <v>0</v>
      </c>
      <c r="W106" s="18">
        <v>0</v>
      </c>
      <c r="X106" s="18">
        <v>0</v>
      </c>
      <c r="Y106" s="18">
        <v>0</v>
      </c>
      <c r="Z106" s="18">
        <v>0</v>
      </c>
      <c r="AA106" s="18">
        <v>0</v>
      </c>
      <c r="AB106" s="18">
        <v>0</v>
      </c>
      <c r="AC106" s="18">
        <v>0</v>
      </c>
      <c r="AD106" s="18">
        <v>0</v>
      </c>
      <c r="AE106" s="18">
        <v>8</v>
      </c>
      <c r="AF106" s="18">
        <v>0</v>
      </c>
      <c r="AG106" s="18">
        <v>0</v>
      </c>
      <c r="AH106" s="18">
        <v>0</v>
      </c>
      <c r="AI106" s="18">
        <v>0</v>
      </c>
      <c r="AJ106" s="18">
        <v>0</v>
      </c>
      <c r="AK106" s="18">
        <v>0</v>
      </c>
      <c r="AL106" s="18">
        <v>0</v>
      </c>
      <c r="AM106" s="18">
        <v>0</v>
      </c>
      <c r="AN106" s="18">
        <v>0</v>
      </c>
      <c r="AO106" s="18">
        <v>0</v>
      </c>
      <c r="AP106" s="18">
        <v>0</v>
      </c>
      <c r="AQ106" s="18">
        <v>0</v>
      </c>
      <c r="AR106" s="18">
        <v>0</v>
      </c>
      <c r="AS106" s="18">
        <v>0</v>
      </c>
      <c r="AT106" s="18">
        <v>0</v>
      </c>
      <c r="AU106" s="18">
        <v>0</v>
      </c>
      <c r="AV106" s="18">
        <v>0</v>
      </c>
      <c r="AW106" s="18">
        <v>0</v>
      </c>
      <c r="AX106" s="18">
        <v>0</v>
      </c>
      <c r="AY106" s="18">
        <v>0</v>
      </c>
      <c r="AZ106" s="18">
        <v>0</v>
      </c>
      <c r="BA106" s="18">
        <v>0</v>
      </c>
      <c r="BB106" s="18">
        <v>0</v>
      </c>
      <c r="BC106" s="18">
        <v>0</v>
      </c>
    </row>
    <row r="107" spans="1:55" ht="60" x14ac:dyDescent="0.25">
      <c r="A107" s="153"/>
      <c r="B107" s="147"/>
      <c r="C107" s="82">
        <v>104</v>
      </c>
      <c r="D107" s="98" t="s">
        <v>384</v>
      </c>
      <c r="E107" s="84" t="s">
        <v>240</v>
      </c>
      <c r="F107" s="97" t="s">
        <v>30</v>
      </c>
      <c r="G107" s="97" t="s">
        <v>98</v>
      </c>
      <c r="H107" s="97" t="s">
        <v>51</v>
      </c>
      <c r="I107" s="86">
        <v>55.970999999999997</v>
      </c>
      <c r="J107" s="124"/>
      <c r="K107" s="41">
        <f t="shared" si="2"/>
        <v>0</v>
      </c>
      <c r="L107" s="42" t="str">
        <f t="shared" si="3"/>
        <v>OK</v>
      </c>
      <c r="M107" s="18">
        <v>0</v>
      </c>
      <c r="N107" s="18">
        <v>0</v>
      </c>
      <c r="O107" s="18">
        <v>0</v>
      </c>
      <c r="P107" s="18">
        <v>0</v>
      </c>
      <c r="Q107" s="18">
        <v>0</v>
      </c>
      <c r="R107" s="18">
        <v>0</v>
      </c>
      <c r="S107" s="18">
        <v>0</v>
      </c>
      <c r="T107" s="18">
        <v>0</v>
      </c>
      <c r="U107" s="18">
        <v>0</v>
      </c>
      <c r="V107" s="18">
        <v>0</v>
      </c>
      <c r="W107" s="18">
        <v>0</v>
      </c>
      <c r="X107" s="18">
        <v>0</v>
      </c>
      <c r="Y107" s="18">
        <v>0</v>
      </c>
      <c r="Z107" s="18">
        <v>0</v>
      </c>
      <c r="AA107" s="18">
        <v>0</v>
      </c>
      <c r="AB107" s="18">
        <v>0</v>
      </c>
      <c r="AC107" s="18">
        <v>0</v>
      </c>
      <c r="AD107" s="18">
        <v>0</v>
      </c>
      <c r="AE107" s="18">
        <v>0</v>
      </c>
      <c r="AF107" s="18">
        <v>0</v>
      </c>
      <c r="AG107" s="18">
        <v>0</v>
      </c>
      <c r="AH107" s="18">
        <v>0</v>
      </c>
      <c r="AI107" s="18">
        <v>0</v>
      </c>
      <c r="AJ107" s="18">
        <v>0</v>
      </c>
      <c r="AK107" s="18">
        <v>0</v>
      </c>
      <c r="AL107" s="18">
        <v>0</v>
      </c>
      <c r="AM107" s="18">
        <v>0</v>
      </c>
      <c r="AN107" s="18">
        <v>0</v>
      </c>
      <c r="AO107" s="18">
        <v>0</v>
      </c>
      <c r="AP107" s="18">
        <v>0</v>
      </c>
      <c r="AQ107" s="18">
        <v>0</v>
      </c>
      <c r="AR107" s="18">
        <v>0</v>
      </c>
      <c r="AS107" s="18">
        <v>0</v>
      </c>
      <c r="AT107" s="18">
        <v>0</v>
      </c>
      <c r="AU107" s="18">
        <v>0</v>
      </c>
      <c r="AV107" s="18">
        <v>0</v>
      </c>
      <c r="AW107" s="18">
        <v>0</v>
      </c>
      <c r="AX107" s="18">
        <v>0</v>
      </c>
      <c r="AY107" s="18">
        <v>0</v>
      </c>
      <c r="AZ107" s="18">
        <v>0</v>
      </c>
      <c r="BA107" s="18">
        <v>0</v>
      </c>
      <c r="BB107" s="18">
        <v>0</v>
      </c>
      <c r="BC107" s="18">
        <v>0</v>
      </c>
    </row>
    <row r="108" spans="1:55" ht="90" x14ac:dyDescent="0.25">
      <c r="A108" s="72" t="s">
        <v>283</v>
      </c>
      <c r="B108" s="76">
        <v>35</v>
      </c>
      <c r="C108" s="76">
        <v>105</v>
      </c>
      <c r="D108" s="106" t="s">
        <v>385</v>
      </c>
      <c r="E108" s="78" t="s">
        <v>241</v>
      </c>
      <c r="F108" s="104" t="s">
        <v>30</v>
      </c>
      <c r="G108" s="104" t="s">
        <v>119</v>
      </c>
      <c r="H108" s="104" t="s">
        <v>51</v>
      </c>
      <c r="I108" s="80">
        <v>65</v>
      </c>
      <c r="J108" s="124">
        <v>30</v>
      </c>
      <c r="K108" s="41">
        <f t="shared" si="2"/>
        <v>30</v>
      </c>
      <c r="L108" s="42" t="str">
        <f t="shared" si="3"/>
        <v>OK</v>
      </c>
      <c r="M108" s="18">
        <v>0</v>
      </c>
      <c r="N108" s="18">
        <v>0</v>
      </c>
      <c r="O108" s="18">
        <v>0</v>
      </c>
      <c r="P108" s="18">
        <v>0</v>
      </c>
      <c r="Q108" s="18">
        <v>0</v>
      </c>
      <c r="R108" s="18">
        <v>0</v>
      </c>
      <c r="S108" s="18">
        <v>0</v>
      </c>
      <c r="T108" s="18">
        <v>0</v>
      </c>
      <c r="U108" s="18">
        <v>0</v>
      </c>
      <c r="V108" s="18">
        <v>0</v>
      </c>
      <c r="W108" s="18">
        <v>0</v>
      </c>
      <c r="X108" s="18">
        <v>0</v>
      </c>
      <c r="Y108" s="18">
        <v>0</v>
      </c>
      <c r="Z108" s="18">
        <v>0</v>
      </c>
      <c r="AA108" s="18">
        <v>0</v>
      </c>
      <c r="AB108" s="18">
        <v>0</v>
      </c>
      <c r="AC108" s="18">
        <v>0</v>
      </c>
      <c r="AD108" s="18">
        <v>0</v>
      </c>
      <c r="AE108" s="18">
        <v>0</v>
      </c>
      <c r="AF108" s="18">
        <v>0</v>
      </c>
      <c r="AG108" s="18">
        <v>0</v>
      </c>
      <c r="AH108" s="18">
        <v>0</v>
      </c>
      <c r="AI108" s="18">
        <v>0</v>
      </c>
      <c r="AJ108" s="18">
        <v>0</v>
      </c>
      <c r="AK108" s="18">
        <v>0</v>
      </c>
      <c r="AL108" s="18">
        <v>0</v>
      </c>
      <c r="AM108" s="18">
        <v>0</v>
      </c>
      <c r="AN108" s="18">
        <v>0</v>
      </c>
      <c r="AO108" s="18">
        <v>0</v>
      </c>
      <c r="AP108" s="18">
        <v>0</v>
      </c>
      <c r="AQ108" s="18">
        <v>0</v>
      </c>
      <c r="AR108" s="18">
        <v>0</v>
      </c>
      <c r="AS108" s="18">
        <v>0</v>
      </c>
      <c r="AT108" s="18">
        <v>0</v>
      </c>
      <c r="AU108" s="18">
        <v>0</v>
      </c>
      <c r="AV108" s="18">
        <v>0</v>
      </c>
      <c r="AW108" s="18">
        <v>0</v>
      </c>
      <c r="AX108" s="18">
        <v>0</v>
      </c>
      <c r="AY108" s="18">
        <v>0</v>
      </c>
      <c r="AZ108" s="18">
        <v>0</v>
      </c>
      <c r="BA108" s="18">
        <v>0</v>
      </c>
      <c r="BB108" s="18">
        <v>0</v>
      </c>
      <c r="BC108" s="18">
        <v>0</v>
      </c>
    </row>
    <row r="109" spans="1:55" ht="30" x14ac:dyDescent="0.25">
      <c r="A109" s="153" t="s">
        <v>285</v>
      </c>
      <c r="B109" s="145">
        <v>36</v>
      </c>
      <c r="C109" s="87">
        <v>106</v>
      </c>
      <c r="D109" s="98" t="s">
        <v>386</v>
      </c>
      <c r="E109" s="84" t="s">
        <v>242</v>
      </c>
      <c r="F109" s="97" t="s">
        <v>58</v>
      </c>
      <c r="G109" s="97" t="s">
        <v>120</v>
      </c>
      <c r="H109" s="97" t="s">
        <v>51</v>
      </c>
      <c r="I109" s="86">
        <v>5.86</v>
      </c>
      <c r="J109" s="124">
        <v>30</v>
      </c>
      <c r="K109" s="41">
        <f t="shared" si="2"/>
        <v>30</v>
      </c>
      <c r="L109" s="42" t="str">
        <f t="shared" si="3"/>
        <v>OK</v>
      </c>
      <c r="M109" s="18">
        <v>0</v>
      </c>
      <c r="N109" s="18">
        <v>0</v>
      </c>
      <c r="O109" s="18">
        <v>0</v>
      </c>
      <c r="P109" s="18">
        <v>0</v>
      </c>
      <c r="Q109" s="18">
        <v>0</v>
      </c>
      <c r="R109" s="18">
        <v>0</v>
      </c>
      <c r="S109" s="18">
        <v>0</v>
      </c>
      <c r="T109" s="18">
        <v>0</v>
      </c>
      <c r="U109" s="18">
        <v>0</v>
      </c>
      <c r="V109" s="18">
        <v>0</v>
      </c>
      <c r="W109" s="18">
        <v>0</v>
      </c>
      <c r="X109" s="18">
        <v>0</v>
      </c>
      <c r="Y109" s="18">
        <v>0</v>
      </c>
      <c r="Z109" s="18">
        <v>0</v>
      </c>
      <c r="AA109" s="18">
        <v>0</v>
      </c>
      <c r="AB109" s="18">
        <v>0</v>
      </c>
      <c r="AC109" s="18">
        <v>0</v>
      </c>
      <c r="AD109" s="18">
        <v>0</v>
      </c>
      <c r="AE109" s="18">
        <v>0</v>
      </c>
      <c r="AF109" s="18">
        <v>0</v>
      </c>
      <c r="AG109" s="18">
        <v>0</v>
      </c>
      <c r="AH109" s="18">
        <v>0</v>
      </c>
      <c r="AI109" s="18">
        <v>0</v>
      </c>
      <c r="AJ109" s="18">
        <v>0</v>
      </c>
      <c r="AK109" s="18">
        <v>0</v>
      </c>
      <c r="AL109" s="18">
        <v>0</v>
      </c>
      <c r="AM109" s="18">
        <v>0</v>
      </c>
      <c r="AN109" s="18">
        <v>0</v>
      </c>
      <c r="AO109" s="18">
        <v>0</v>
      </c>
      <c r="AP109" s="18">
        <v>0</v>
      </c>
      <c r="AQ109" s="18">
        <v>0</v>
      </c>
      <c r="AR109" s="18">
        <v>0</v>
      </c>
      <c r="AS109" s="18">
        <v>0</v>
      </c>
      <c r="AT109" s="18">
        <v>0</v>
      </c>
      <c r="AU109" s="18">
        <v>0</v>
      </c>
      <c r="AV109" s="18">
        <v>0</v>
      </c>
      <c r="AW109" s="18">
        <v>0</v>
      </c>
      <c r="AX109" s="18">
        <v>0</v>
      </c>
      <c r="AY109" s="18">
        <v>0</v>
      </c>
      <c r="AZ109" s="18">
        <v>0</v>
      </c>
      <c r="BA109" s="18">
        <v>0</v>
      </c>
      <c r="BB109" s="18">
        <v>0</v>
      </c>
      <c r="BC109" s="18">
        <v>0</v>
      </c>
    </row>
    <row r="110" spans="1:55" ht="30" x14ac:dyDescent="0.25">
      <c r="A110" s="153"/>
      <c r="B110" s="146"/>
      <c r="C110" s="82">
        <v>107</v>
      </c>
      <c r="D110" s="100" t="s">
        <v>387</v>
      </c>
      <c r="E110" s="84" t="s">
        <v>243</v>
      </c>
      <c r="F110" s="97" t="s">
        <v>60</v>
      </c>
      <c r="G110" s="97" t="s">
        <v>121</v>
      </c>
      <c r="H110" s="97" t="s">
        <v>51</v>
      </c>
      <c r="I110" s="86">
        <v>3.08</v>
      </c>
      <c r="J110" s="124">
        <v>50</v>
      </c>
      <c r="K110" s="41">
        <f t="shared" si="2"/>
        <v>50</v>
      </c>
      <c r="L110" s="42" t="str">
        <f t="shared" si="3"/>
        <v>OK</v>
      </c>
      <c r="M110" s="18">
        <v>0</v>
      </c>
      <c r="N110" s="18">
        <v>0</v>
      </c>
      <c r="O110" s="18">
        <v>0</v>
      </c>
      <c r="P110" s="18">
        <v>0</v>
      </c>
      <c r="Q110" s="18">
        <v>0</v>
      </c>
      <c r="R110" s="18">
        <v>0</v>
      </c>
      <c r="S110" s="18">
        <v>0</v>
      </c>
      <c r="T110" s="18">
        <v>0</v>
      </c>
      <c r="U110" s="18">
        <v>0</v>
      </c>
      <c r="V110" s="18">
        <v>0</v>
      </c>
      <c r="W110" s="18">
        <v>0</v>
      </c>
      <c r="X110" s="18">
        <v>0</v>
      </c>
      <c r="Y110" s="18">
        <v>0</v>
      </c>
      <c r="Z110" s="18">
        <v>0</v>
      </c>
      <c r="AA110" s="18">
        <v>0</v>
      </c>
      <c r="AB110" s="18">
        <v>0</v>
      </c>
      <c r="AC110" s="18">
        <v>0</v>
      </c>
      <c r="AD110" s="18">
        <v>0</v>
      </c>
      <c r="AE110" s="18">
        <v>0</v>
      </c>
      <c r="AF110" s="18">
        <v>0</v>
      </c>
      <c r="AG110" s="18">
        <v>0</v>
      </c>
      <c r="AH110" s="18">
        <v>0</v>
      </c>
      <c r="AI110" s="18">
        <v>0</v>
      </c>
      <c r="AJ110" s="18">
        <v>0</v>
      </c>
      <c r="AK110" s="18">
        <v>0</v>
      </c>
      <c r="AL110" s="18">
        <v>0</v>
      </c>
      <c r="AM110" s="18">
        <v>0</v>
      </c>
      <c r="AN110" s="18">
        <v>0</v>
      </c>
      <c r="AO110" s="18">
        <v>0</v>
      </c>
      <c r="AP110" s="18">
        <v>0</v>
      </c>
      <c r="AQ110" s="18">
        <v>0</v>
      </c>
      <c r="AR110" s="18">
        <v>0</v>
      </c>
      <c r="AS110" s="18">
        <v>0</v>
      </c>
      <c r="AT110" s="18">
        <v>0</v>
      </c>
      <c r="AU110" s="18">
        <v>0</v>
      </c>
      <c r="AV110" s="18">
        <v>0</v>
      </c>
      <c r="AW110" s="18">
        <v>0</v>
      </c>
      <c r="AX110" s="18">
        <v>0</v>
      </c>
      <c r="AY110" s="18">
        <v>0</v>
      </c>
      <c r="AZ110" s="18">
        <v>0</v>
      </c>
      <c r="BA110" s="18">
        <v>0</v>
      </c>
      <c r="BB110" s="18">
        <v>0</v>
      </c>
      <c r="BC110" s="18">
        <v>0</v>
      </c>
    </row>
    <row r="111" spans="1:55" ht="60" x14ac:dyDescent="0.25">
      <c r="A111" s="153"/>
      <c r="B111" s="146"/>
      <c r="C111" s="87">
        <v>108</v>
      </c>
      <c r="D111" s="98" t="s">
        <v>388</v>
      </c>
      <c r="E111" s="84" t="s">
        <v>244</v>
      </c>
      <c r="F111" s="97" t="s">
        <v>60</v>
      </c>
      <c r="G111" s="97" t="s">
        <v>122</v>
      </c>
      <c r="H111" s="97" t="s">
        <v>51</v>
      </c>
      <c r="I111" s="86">
        <v>7.49</v>
      </c>
      <c r="J111" s="124">
        <v>10</v>
      </c>
      <c r="K111" s="41">
        <f t="shared" si="2"/>
        <v>10</v>
      </c>
      <c r="L111" s="42" t="str">
        <f t="shared" si="3"/>
        <v>OK</v>
      </c>
      <c r="M111" s="18">
        <v>0</v>
      </c>
      <c r="N111" s="18">
        <v>0</v>
      </c>
      <c r="O111" s="18">
        <v>0</v>
      </c>
      <c r="P111" s="18">
        <v>0</v>
      </c>
      <c r="Q111" s="18">
        <v>0</v>
      </c>
      <c r="R111" s="18">
        <v>0</v>
      </c>
      <c r="S111" s="18">
        <v>0</v>
      </c>
      <c r="T111" s="18">
        <v>0</v>
      </c>
      <c r="U111" s="18">
        <v>0</v>
      </c>
      <c r="V111" s="18">
        <v>0</v>
      </c>
      <c r="W111" s="18">
        <v>0</v>
      </c>
      <c r="X111" s="18">
        <v>0</v>
      </c>
      <c r="Y111" s="18">
        <v>0</v>
      </c>
      <c r="Z111" s="18">
        <v>0</v>
      </c>
      <c r="AA111" s="18">
        <v>0</v>
      </c>
      <c r="AB111" s="18">
        <v>0</v>
      </c>
      <c r="AC111" s="18">
        <v>0</v>
      </c>
      <c r="AD111" s="18">
        <v>0</v>
      </c>
      <c r="AE111" s="18">
        <v>0</v>
      </c>
      <c r="AF111" s="18">
        <v>0</v>
      </c>
      <c r="AG111" s="18">
        <v>0</v>
      </c>
      <c r="AH111" s="18">
        <v>0</v>
      </c>
      <c r="AI111" s="18">
        <v>0</v>
      </c>
      <c r="AJ111" s="18">
        <v>0</v>
      </c>
      <c r="AK111" s="18">
        <v>0</v>
      </c>
      <c r="AL111" s="18">
        <v>0</v>
      </c>
      <c r="AM111" s="18">
        <v>0</v>
      </c>
      <c r="AN111" s="18">
        <v>0</v>
      </c>
      <c r="AO111" s="18">
        <v>0</v>
      </c>
      <c r="AP111" s="18">
        <v>0</v>
      </c>
      <c r="AQ111" s="18">
        <v>0</v>
      </c>
      <c r="AR111" s="18">
        <v>0</v>
      </c>
      <c r="AS111" s="18">
        <v>0</v>
      </c>
      <c r="AT111" s="18">
        <v>0</v>
      </c>
      <c r="AU111" s="18">
        <v>0</v>
      </c>
      <c r="AV111" s="18">
        <v>0</v>
      </c>
      <c r="AW111" s="18">
        <v>0</v>
      </c>
      <c r="AX111" s="18">
        <v>0</v>
      </c>
      <c r="AY111" s="18">
        <v>0</v>
      </c>
      <c r="AZ111" s="18">
        <v>0</v>
      </c>
      <c r="BA111" s="18">
        <v>0</v>
      </c>
      <c r="BB111" s="18">
        <v>0</v>
      </c>
      <c r="BC111" s="18">
        <v>0</v>
      </c>
    </row>
    <row r="112" spans="1:55" ht="120" x14ac:dyDescent="0.25">
      <c r="A112" s="153"/>
      <c r="B112" s="147"/>
      <c r="C112" s="87">
        <v>109</v>
      </c>
      <c r="D112" s="83" t="s">
        <v>389</v>
      </c>
      <c r="E112" s="84" t="s">
        <v>245</v>
      </c>
      <c r="F112" s="85" t="s">
        <v>33</v>
      </c>
      <c r="G112" s="85" t="s">
        <v>123</v>
      </c>
      <c r="H112" s="85" t="s">
        <v>50</v>
      </c>
      <c r="I112" s="86">
        <v>2.2400000000000002</v>
      </c>
      <c r="J112" s="124">
        <v>216</v>
      </c>
      <c r="K112" s="41">
        <f t="shared" si="2"/>
        <v>116</v>
      </c>
      <c r="L112" s="42" t="str">
        <f t="shared" si="3"/>
        <v>OK</v>
      </c>
      <c r="M112" s="18">
        <v>0</v>
      </c>
      <c r="N112" s="18">
        <v>0</v>
      </c>
      <c r="O112" s="18">
        <v>0</v>
      </c>
      <c r="P112" s="18">
        <v>0</v>
      </c>
      <c r="Q112" s="18">
        <v>0</v>
      </c>
      <c r="R112" s="18">
        <v>0</v>
      </c>
      <c r="S112" s="18">
        <v>0</v>
      </c>
      <c r="T112" s="18">
        <v>0</v>
      </c>
      <c r="U112" s="18">
        <v>0</v>
      </c>
      <c r="V112" s="18">
        <v>0</v>
      </c>
      <c r="W112" s="18"/>
      <c r="X112" s="18">
        <v>100</v>
      </c>
      <c r="Y112" s="18">
        <v>0</v>
      </c>
      <c r="Z112" s="18">
        <v>0</v>
      </c>
      <c r="AA112" s="18">
        <v>0</v>
      </c>
      <c r="AB112" s="18">
        <v>0</v>
      </c>
      <c r="AC112" s="18">
        <v>0</v>
      </c>
      <c r="AD112" s="18">
        <v>0</v>
      </c>
      <c r="AE112" s="18">
        <v>0</v>
      </c>
      <c r="AF112" s="18">
        <v>0</v>
      </c>
      <c r="AG112" s="18">
        <v>0</v>
      </c>
      <c r="AH112" s="18">
        <v>0</v>
      </c>
      <c r="AI112" s="18">
        <v>0</v>
      </c>
      <c r="AJ112" s="18">
        <v>0</v>
      </c>
      <c r="AK112" s="18">
        <v>0</v>
      </c>
      <c r="AL112" s="18">
        <v>0</v>
      </c>
      <c r="AM112" s="18">
        <v>0</v>
      </c>
      <c r="AN112" s="18">
        <v>0</v>
      </c>
      <c r="AO112" s="18">
        <v>0</v>
      </c>
      <c r="AP112" s="18">
        <v>0</v>
      </c>
      <c r="AQ112" s="18">
        <v>0</v>
      </c>
      <c r="AR112" s="18">
        <v>0</v>
      </c>
      <c r="AS112" s="18">
        <v>0</v>
      </c>
      <c r="AT112" s="18">
        <v>0</v>
      </c>
      <c r="AU112" s="18">
        <v>0</v>
      </c>
      <c r="AV112" s="18">
        <v>0</v>
      </c>
      <c r="AW112" s="18">
        <v>0</v>
      </c>
      <c r="AX112" s="18">
        <v>0</v>
      </c>
      <c r="AY112" s="18">
        <v>0</v>
      </c>
      <c r="AZ112" s="18">
        <v>0</v>
      </c>
      <c r="BA112" s="18">
        <v>0</v>
      </c>
      <c r="BB112" s="18">
        <v>0</v>
      </c>
      <c r="BC112" s="18">
        <v>0</v>
      </c>
    </row>
    <row r="113" spans="1:55" ht="60" x14ac:dyDescent="0.25">
      <c r="A113" s="152" t="s">
        <v>279</v>
      </c>
      <c r="B113" s="158">
        <v>41</v>
      </c>
      <c r="C113" s="76">
        <v>110</v>
      </c>
      <c r="D113" s="106" t="s">
        <v>390</v>
      </c>
      <c r="E113" s="78" t="s">
        <v>246</v>
      </c>
      <c r="F113" s="104" t="s">
        <v>60</v>
      </c>
      <c r="G113" s="104" t="s">
        <v>124</v>
      </c>
      <c r="H113" s="104" t="s">
        <v>51</v>
      </c>
      <c r="I113" s="80">
        <v>19</v>
      </c>
      <c r="J113" s="124">
        <v>5</v>
      </c>
      <c r="K113" s="41">
        <f t="shared" si="2"/>
        <v>0</v>
      </c>
      <c r="L113" s="42" t="str">
        <f t="shared" si="3"/>
        <v>OK</v>
      </c>
      <c r="M113" s="18">
        <v>0</v>
      </c>
      <c r="N113" s="18">
        <v>0</v>
      </c>
      <c r="O113" s="18">
        <v>0</v>
      </c>
      <c r="P113" s="18">
        <v>0</v>
      </c>
      <c r="Q113" s="18">
        <v>0</v>
      </c>
      <c r="R113" s="18">
        <v>0</v>
      </c>
      <c r="S113" s="18">
        <v>0</v>
      </c>
      <c r="T113" s="18">
        <v>0</v>
      </c>
      <c r="U113" s="18">
        <v>0</v>
      </c>
      <c r="V113" s="18">
        <v>0</v>
      </c>
      <c r="W113" s="18">
        <v>0</v>
      </c>
      <c r="X113" s="18">
        <v>0</v>
      </c>
      <c r="Y113" s="18">
        <v>0</v>
      </c>
      <c r="Z113" s="18">
        <v>0</v>
      </c>
      <c r="AA113" s="18">
        <v>0</v>
      </c>
      <c r="AB113" s="18">
        <v>0</v>
      </c>
      <c r="AC113" s="18">
        <v>0</v>
      </c>
      <c r="AD113" s="18">
        <v>0</v>
      </c>
      <c r="AE113" s="18">
        <v>0</v>
      </c>
      <c r="AF113" s="18">
        <v>0</v>
      </c>
      <c r="AG113" s="18">
        <v>0</v>
      </c>
      <c r="AH113" s="18">
        <v>0</v>
      </c>
      <c r="AI113" s="18">
        <v>0</v>
      </c>
      <c r="AJ113" s="18">
        <v>0</v>
      </c>
      <c r="AK113" s="18">
        <v>0</v>
      </c>
      <c r="AL113" s="18">
        <v>0</v>
      </c>
      <c r="AM113" s="18">
        <v>0</v>
      </c>
      <c r="AN113" s="18">
        <v>0</v>
      </c>
      <c r="AO113" s="18">
        <v>0</v>
      </c>
      <c r="AP113" s="18">
        <v>0</v>
      </c>
      <c r="AQ113" s="18">
        <v>0</v>
      </c>
      <c r="AR113" s="18">
        <v>5</v>
      </c>
      <c r="AS113" s="18">
        <v>0</v>
      </c>
      <c r="AT113" s="18">
        <v>0</v>
      </c>
      <c r="AU113" s="18">
        <v>0</v>
      </c>
      <c r="AV113" s="18">
        <v>0</v>
      </c>
      <c r="AW113" s="18">
        <v>0</v>
      </c>
      <c r="AX113" s="18">
        <v>0</v>
      </c>
      <c r="AY113" s="18">
        <v>0</v>
      </c>
      <c r="AZ113" s="18">
        <v>0</v>
      </c>
      <c r="BA113" s="18">
        <v>0</v>
      </c>
      <c r="BB113" s="18">
        <v>0</v>
      </c>
      <c r="BC113" s="18">
        <v>0</v>
      </c>
    </row>
    <row r="114" spans="1:55" ht="45" x14ac:dyDescent="0.25">
      <c r="A114" s="152"/>
      <c r="B114" s="159"/>
      <c r="C114" s="103">
        <v>111</v>
      </c>
      <c r="D114" s="106" t="s">
        <v>391</v>
      </c>
      <c r="E114" s="78" t="s">
        <v>247</v>
      </c>
      <c r="F114" s="104" t="s">
        <v>60</v>
      </c>
      <c r="G114" s="104" t="s">
        <v>124</v>
      </c>
      <c r="H114" s="104" t="s">
        <v>51</v>
      </c>
      <c r="I114" s="80">
        <v>18.72</v>
      </c>
      <c r="J114" s="124"/>
      <c r="K114" s="41">
        <f t="shared" si="2"/>
        <v>0</v>
      </c>
      <c r="L114" s="42" t="str">
        <f t="shared" si="3"/>
        <v>OK</v>
      </c>
      <c r="M114" s="18">
        <v>0</v>
      </c>
      <c r="N114" s="18">
        <v>0</v>
      </c>
      <c r="O114" s="18">
        <v>0</v>
      </c>
      <c r="P114" s="18">
        <v>0</v>
      </c>
      <c r="Q114" s="18">
        <v>0</v>
      </c>
      <c r="R114" s="18">
        <v>0</v>
      </c>
      <c r="S114" s="18">
        <v>0</v>
      </c>
      <c r="T114" s="18">
        <v>0</v>
      </c>
      <c r="U114" s="18">
        <v>0</v>
      </c>
      <c r="V114" s="18">
        <v>0</v>
      </c>
      <c r="W114" s="18">
        <v>0</v>
      </c>
      <c r="X114" s="18">
        <v>0</v>
      </c>
      <c r="Y114" s="18">
        <v>0</v>
      </c>
      <c r="Z114" s="18">
        <v>0</v>
      </c>
      <c r="AA114" s="18">
        <v>0</v>
      </c>
      <c r="AB114" s="18">
        <v>0</v>
      </c>
      <c r="AC114" s="18">
        <v>0</v>
      </c>
      <c r="AD114" s="18">
        <v>0</v>
      </c>
      <c r="AE114" s="18">
        <v>0</v>
      </c>
      <c r="AF114" s="18">
        <v>0</v>
      </c>
      <c r="AG114" s="18">
        <v>0</v>
      </c>
      <c r="AH114" s="18">
        <v>0</v>
      </c>
      <c r="AI114" s="18">
        <v>0</v>
      </c>
      <c r="AJ114" s="18">
        <v>0</v>
      </c>
      <c r="AK114" s="18">
        <v>0</v>
      </c>
      <c r="AL114" s="18">
        <v>0</v>
      </c>
      <c r="AM114" s="18">
        <v>0</v>
      </c>
      <c r="AN114" s="18">
        <v>0</v>
      </c>
      <c r="AO114" s="18">
        <v>0</v>
      </c>
      <c r="AP114" s="18">
        <v>0</v>
      </c>
      <c r="AQ114" s="18">
        <v>0</v>
      </c>
      <c r="AR114" s="18">
        <v>0</v>
      </c>
      <c r="AS114" s="18">
        <v>0</v>
      </c>
      <c r="AT114" s="18">
        <v>0</v>
      </c>
      <c r="AU114" s="18">
        <v>0</v>
      </c>
      <c r="AV114" s="18">
        <v>0</v>
      </c>
      <c r="AW114" s="18">
        <v>0</v>
      </c>
      <c r="AX114" s="18">
        <v>0</v>
      </c>
      <c r="AY114" s="18">
        <v>0</v>
      </c>
      <c r="AZ114" s="18">
        <v>0</v>
      </c>
      <c r="BA114" s="18">
        <v>0</v>
      </c>
      <c r="BB114" s="18">
        <v>0</v>
      </c>
      <c r="BC114" s="18">
        <v>0</v>
      </c>
    </row>
    <row r="115" spans="1:55" ht="30" x14ac:dyDescent="0.25">
      <c r="A115" s="152"/>
      <c r="B115" s="159"/>
      <c r="C115" s="76">
        <v>112</v>
      </c>
      <c r="D115" s="106" t="s">
        <v>392</v>
      </c>
      <c r="E115" s="78" t="s">
        <v>248</v>
      </c>
      <c r="F115" s="104" t="s">
        <v>60</v>
      </c>
      <c r="G115" s="104" t="s">
        <v>125</v>
      </c>
      <c r="H115" s="104" t="s">
        <v>110</v>
      </c>
      <c r="I115" s="80">
        <v>19</v>
      </c>
      <c r="J115" s="124">
        <v>36</v>
      </c>
      <c r="K115" s="41">
        <f t="shared" si="2"/>
        <v>24</v>
      </c>
      <c r="L115" s="42" t="str">
        <f t="shared" si="3"/>
        <v>OK</v>
      </c>
      <c r="M115" s="18">
        <v>0</v>
      </c>
      <c r="N115" s="18">
        <v>0</v>
      </c>
      <c r="O115" s="18">
        <v>0</v>
      </c>
      <c r="P115" s="18">
        <v>0</v>
      </c>
      <c r="Q115" s="18">
        <v>0</v>
      </c>
      <c r="R115" s="18">
        <v>0</v>
      </c>
      <c r="S115" s="18">
        <v>0</v>
      </c>
      <c r="T115" s="18">
        <v>0</v>
      </c>
      <c r="U115" s="18">
        <v>0</v>
      </c>
      <c r="V115" s="18">
        <v>0</v>
      </c>
      <c r="W115" s="18">
        <v>0</v>
      </c>
      <c r="X115" s="18">
        <v>0</v>
      </c>
      <c r="Y115" s="18">
        <v>0</v>
      </c>
      <c r="Z115" s="18">
        <v>0</v>
      </c>
      <c r="AA115" s="18">
        <v>0</v>
      </c>
      <c r="AB115" s="18">
        <v>0</v>
      </c>
      <c r="AC115" s="18">
        <v>0</v>
      </c>
      <c r="AD115" s="18">
        <v>0</v>
      </c>
      <c r="AE115" s="18">
        <v>0</v>
      </c>
      <c r="AF115" s="18">
        <v>0</v>
      </c>
      <c r="AG115" s="18">
        <v>0</v>
      </c>
      <c r="AH115" s="18">
        <v>0</v>
      </c>
      <c r="AI115" s="18">
        <v>0</v>
      </c>
      <c r="AJ115" s="18">
        <v>0</v>
      </c>
      <c r="AK115" s="18">
        <v>0</v>
      </c>
      <c r="AL115" s="18">
        <v>0</v>
      </c>
      <c r="AM115" s="18">
        <v>0</v>
      </c>
      <c r="AN115" s="18">
        <v>0</v>
      </c>
      <c r="AO115" s="18">
        <v>0</v>
      </c>
      <c r="AP115" s="18">
        <v>0</v>
      </c>
      <c r="AQ115" s="18">
        <v>0</v>
      </c>
      <c r="AR115" s="18">
        <v>12</v>
      </c>
      <c r="AS115" s="18">
        <v>0</v>
      </c>
      <c r="AT115" s="18">
        <v>0</v>
      </c>
      <c r="AU115" s="18">
        <v>0</v>
      </c>
      <c r="AV115" s="18">
        <v>0</v>
      </c>
      <c r="AW115" s="18">
        <v>0</v>
      </c>
      <c r="AX115" s="18">
        <v>0</v>
      </c>
      <c r="AY115" s="18">
        <v>0</v>
      </c>
      <c r="AZ115" s="18">
        <v>0</v>
      </c>
      <c r="BA115" s="18">
        <v>0</v>
      </c>
      <c r="BB115" s="18">
        <v>0</v>
      </c>
      <c r="BC115" s="18">
        <v>0</v>
      </c>
    </row>
    <row r="116" spans="1:55" ht="30" x14ac:dyDescent="0.25">
      <c r="A116" s="152"/>
      <c r="B116" s="159"/>
      <c r="C116" s="107">
        <v>113</v>
      </c>
      <c r="D116" s="108" t="s">
        <v>393</v>
      </c>
      <c r="E116" s="109" t="s">
        <v>249</v>
      </c>
      <c r="F116" s="110" t="s">
        <v>60</v>
      </c>
      <c r="G116" s="110" t="s">
        <v>125</v>
      </c>
      <c r="H116" s="110" t="s">
        <v>51</v>
      </c>
      <c r="I116" s="111">
        <v>19</v>
      </c>
      <c r="J116" s="124">
        <v>36</v>
      </c>
      <c r="K116" s="41">
        <f t="shared" si="2"/>
        <v>36</v>
      </c>
      <c r="L116" s="52" t="str">
        <f t="shared" si="3"/>
        <v>OK</v>
      </c>
      <c r="M116" s="18">
        <v>0</v>
      </c>
      <c r="N116" s="18">
        <v>0</v>
      </c>
      <c r="O116" s="18">
        <v>0</v>
      </c>
      <c r="P116" s="18">
        <v>0</v>
      </c>
      <c r="Q116" s="18">
        <v>0</v>
      </c>
      <c r="R116" s="18">
        <v>0</v>
      </c>
      <c r="S116" s="18">
        <v>0</v>
      </c>
      <c r="T116" s="18">
        <v>0</v>
      </c>
      <c r="U116" s="18">
        <v>0</v>
      </c>
      <c r="V116" s="18">
        <v>0</v>
      </c>
      <c r="W116" s="18">
        <v>0</v>
      </c>
      <c r="X116" s="18">
        <v>0</v>
      </c>
      <c r="Y116" s="18">
        <v>0</v>
      </c>
      <c r="Z116" s="18">
        <v>0</v>
      </c>
      <c r="AA116" s="18">
        <v>0</v>
      </c>
      <c r="AB116" s="18">
        <v>0</v>
      </c>
      <c r="AC116" s="18">
        <v>0</v>
      </c>
      <c r="AD116" s="18">
        <v>0</v>
      </c>
      <c r="AE116" s="18">
        <v>0</v>
      </c>
      <c r="AF116" s="18">
        <v>0</v>
      </c>
      <c r="AG116" s="18">
        <v>0</v>
      </c>
      <c r="AH116" s="18">
        <v>0</v>
      </c>
      <c r="AI116" s="18">
        <v>0</v>
      </c>
      <c r="AJ116" s="18">
        <v>0</v>
      </c>
      <c r="AK116" s="18">
        <v>0</v>
      </c>
      <c r="AL116" s="18">
        <v>0</v>
      </c>
      <c r="AM116" s="18">
        <v>0</v>
      </c>
      <c r="AN116" s="18">
        <v>0</v>
      </c>
      <c r="AO116" s="18">
        <v>0</v>
      </c>
      <c r="AP116" s="18">
        <v>0</v>
      </c>
      <c r="AQ116" s="18">
        <v>0</v>
      </c>
      <c r="AR116" s="18">
        <v>0</v>
      </c>
      <c r="AS116" s="18">
        <v>0</v>
      </c>
      <c r="AT116" s="18">
        <v>0</v>
      </c>
      <c r="AU116" s="18">
        <v>0</v>
      </c>
      <c r="AV116" s="18">
        <v>0</v>
      </c>
      <c r="AW116" s="18">
        <v>0</v>
      </c>
      <c r="AX116" s="18">
        <v>0</v>
      </c>
      <c r="AY116" s="18">
        <v>0</v>
      </c>
      <c r="AZ116" s="18">
        <v>0</v>
      </c>
      <c r="BA116" s="18">
        <v>0</v>
      </c>
      <c r="BB116" s="18">
        <v>0</v>
      </c>
      <c r="BC116" s="18">
        <v>0</v>
      </c>
    </row>
    <row r="117" spans="1:55" ht="75" x14ac:dyDescent="0.25">
      <c r="A117" s="112" t="s">
        <v>283</v>
      </c>
      <c r="B117" s="87">
        <v>42</v>
      </c>
      <c r="C117" s="87">
        <v>114</v>
      </c>
      <c r="D117" s="98" t="s">
        <v>394</v>
      </c>
      <c r="E117" s="84" t="s">
        <v>250</v>
      </c>
      <c r="F117" s="97" t="s">
        <v>60</v>
      </c>
      <c r="G117" s="97" t="s">
        <v>100</v>
      </c>
      <c r="H117" s="97" t="s">
        <v>51</v>
      </c>
      <c r="I117" s="86">
        <v>134.63</v>
      </c>
      <c r="J117" s="124"/>
      <c r="K117" s="41">
        <f t="shared" si="2"/>
        <v>0</v>
      </c>
      <c r="L117" s="42" t="str">
        <f t="shared" si="3"/>
        <v>OK</v>
      </c>
      <c r="M117" s="18">
        <v>0</v>
      </c>
      <c r="N117" s="18">
        <v>0</v>
      </c>
      <c r="O117" s="18">
        <v>0</v>
      </c>
      <c r="P117" s="18">
        <v>0</v>
      </c>
      <c r="Q117" s="18">
        <v>0</v>
      </c>
      <c r="R117" s="18">
        <v>0</v>
      </c>
      <c r="S117" s="18">
        <v>0</v>
      </c>
      <c r="T117" s="18">
        <v>0</v>
      </c>
      <c r="U117" s="18">
        <v>0</v>
      </c>
      <c r="V117" s="18">
        <v>0</v>
      </c>
      <c r="W117" s="18">
        <v>0</v>
      </c>
      <c r="X117" s="18">
        <v>0</v>
      </c>
      <c r="Y117" s="18">
        <v>0</v>
      </c>
      <c r="Z117" s="18">
        <v>0</v>
      </c>
      <c r="AA117" s="18">
        <v>0</v>
      </c>
      <c r="AB117" s="18">
        <v>0</v>
      </c>
      <c r="AC117" s="18">
        <v>0</v>
      </c>
      <c r="AD117" s="18">
        <v>0</v>
      </c>
      <c r="AE117" s="18">
        <v>0</v>
      </c>
      <c r="AF117" s="18">
        <v>0</v>
      </c>
      <c r="AG117" s="18">
        <v>0</v>
      </c>
      <c r="AH117" s="18">
        <v>0</v>
      </c>
      <c r="AI117" s="18">
        <v>0</v>
      </c>
      <c r="AJ117" s="18">
        <v>0</v>
      </c>
      <c r="AK117" s="18">
        <v>0</v>
      </c>
      <c r="AL117" s="18">
        <v>0</v>
      </c>
      <c r="AM117" s="18">
        <v>0</v>
      </c>
      <c r="AN117" s="18">
        <v>0</v>
      </c>
      <c r="AO117" s="18">
        <v>0</v>
      </c>
      <c r="AP117" s="18">
        <v>0</v>
      </c>
      <c r="AQ117" s="18">
        <v>0</v>
      </c>
      <c r="AR117" s="18">
        <v>0</v>
      </c>
      <c r="AS117" s="18">
        <v>0</v>
      </c>
      <c r="AT117" s="18">
        <v>0</v>
      </c>
      <c r="AU117" s="18">
        <v>0</v>
      </c>
      <c r="AV117" s="18">
        <v>0</v>
      </c>
      <c r="AW117" s="18">
        <v>0</v>
      </c>
      <c r="AX117" s="18">
        <v>0</v>
      </c>
      <c r="AY117" s="18">
        <v>0</v>
      </c>
      <c r="AZ117" s="18">
        <v>0</v>
      </c>
      <c r="BA117" s="18">
        <v>0</v>
      </c>
      <c r="BB117" s="18">
        <v>0</v>
      </c>
      <c r="BC117" s="18">
        <v>0</v>
      </c>
    </row>
    <row r="118" spans="1:55" ht="39.950000000000003" customHeight="1" x14ac:dyDescent="0.25">
      <c r="A118" s="152" t="s">
        <v>287</v>
      </c>
      <c r="B118" s="158">
        <v>43</v>
      </c>
      <c r="C118" s="76">
        <v>115</v>
      </c>
      <c r="D118" s="113" t="s">
        <v>395</v>
      </c>
      <c r="E118" s="55"/>
      <c r="F118" s="161" t="s">
        <v>286</v>
      </c>
      <c r="G118" s="162"/>
      <c r="H118" s="162"/>
      <c r="I118" s="163"/>
      <c r="J118" s="124"/>
      <c r="K118" s="41">
        <f t="shared" si="2"/>
        <v>0</v>
      </c>
      <c r="L118" s="42" t="str">
        <f t="shared" si="3"/>
        <v>OK</v>
      </c>
      <c r="M118" s="18">
        <v>0</v>
      </c>
      <c r="N118" s="18">
        <v>0</v>
      </c>
      <c r="O118" s="18">
        <v>0</v>
      </c>
      <c r="P118" s="18">
        <v>0</v>
      </c>
      <c r="Q118" s="18">
        <v>0</v>
      </c>
      <c r="R118" s="18">
        <v>0</v>
      </c>
      <c r="S118" s="18">
        <v>0</v>
      </c>
      <c r="T118" s="18">
        <v>0</v>
      </c>
      <c r="U118" s="18">
        <v>0</v>
      </c>
      <c r="V118" s="18">
        <v>0</v>
      </c>
      <c r="W118" s="18">
        <v>0</v>
      </c>
      <c r="X118" s="18">
        <v>0</v>
      </c>
      <c r="Y118" s="18">
        <v>0</v>
      </c>
      <c r="Z118" s="18">
        <v>0</v>
      </c>
      <c r="AA118" s="18">
        <v>0</v>
      </c>
      <c r="AB118" s="18">
        <v>0</v>
      </c>
      <c r="AC118" s="18">
        <v>0</v>
      </c>
      <c r="AD118" s="18">
        <v>0</v>
      </c>
      <c r="AE118" s="18">
        <v>0</v>
      </c>
      <c r="AF118" s="18">
        <v>0</v>
      </c>
      <c r="AG118" s="18">
        <v>0</v>
      </c>
      <c r="AH118" s="18">
        <v>0</v>
      </c>
      <c r="AI118" s="18">
        <v>0</v>
      </c>
      <c r="AJ118" s="18">
        <v>0</v>
      </c>
      <c r="AK118" s="18">
        <v>0</v>
      </c>
      <c r="AL118" s="18">
        <v>0</v>
      </c>
      <c r="AM118" s="18">
        <v>0</v>
      </c>
      <c r="AN118" s="18">
        <v>0</v>
      </c>
      <c r="AO118" s="18">
        <v>0</v>
      </c>
      <c r="AP118" s="18">
        <v>0</v>
      </c>
      <c r="AQ118" s="18">
        <v>0</v>
      </c>
      <c r="AR118" s="18">
        <v>0</v>
      </c>
      <c r="AS118" s="18">
        <v>0</v>
      </c>
      <c r="AT118" s="18">
        <v>0</v>
      </c>
      <c r="AU118" s="18">
        <v>0</v>
      </c>
      <c r="AV118" s="18">
        <v>0</v>
      </c>
      <c r="AW118" s="18">
        <v>0</v>
      </c>
      <c r="AX118" s="18">
        <v>0</v>
      </c>
      <c r="AY118" s="18">
        <v>0</v>
      </c>
      <c r="AZ118" s="18">
        <v>0</v>
      </c>
      <c r="BA118" s="18">
        <v>0</v>
      </c>
      <c r="BB118" s="18">
        <v>0</v>
      </c>
      <c r="BC118" s="18">
        <v>0</v>
      </c>
    </row>
    <row r="119" spans="1:55" ht="39.950000000000003" customHeight="1" x14ac:dyDescent="0.25">
      <c r="A119" s="152"/>
      <c r="B119" s="159"/>
      <c r="C119" s="76">
        <v>116</v>
      </c>
      <c r="D119" s="113" t="s">
        <v>396</v>
      </c>
      <c r="E119" s="90"/>
      <c r="F119" s="164"/>
      <c r="G119" s="165"/>
      <c r="H119" s="165"/>
      <c r="I119" s="166"/>
      <c r="J119" s="124"/>
      <c r="K119" s="41">
        <f t="shared" si="2"/>
        <v>0</v>
      </c>
      <c r="L119" s="42" t="str">
        <f t="shared" si="3"/>
        <v>OK</v>
      </c>
      <c r="M119" s="18">
        <v>0</v>
      </c>
      <c r="N119" s="18">
        <v>0</v>
      </c>
      <c r="O119" s="18">
        <v>0</v>
      </c>
      <c r="P119" s="18">
        <v>0</v>
      </c>
      <c r="Q119" s="18">
        <v>0</v>
      </c>
      <c r="R119" s="18">
        <v>0</v>
      </c>
      <c r="S119" s="18">
        <v>0</v>
      </c>
      <c r="T119" s="18">
        <v>0</v>
      </c>
      <c r="U119" s="18">
        <v>0</v>
      </c>
      <c r="V119" s="18">
        <v>0</v>
      </c>
      <c r="W119" s="18">
        <v>0</v>
      </c>
      <c r="X119" s="18">
        <v>0</v>
      </c>
      <c r="Y119" s="18">
        <v>0</v>
      </c>
      <c r="Z119" s="18">
        <v>0</v>
      </c>
      <c r="AA119" s="18">
        <v>0</v>
      </c>
      <c r="AB119" s="18">
        <v>0</v>
      </c>
      <c r="AC119" s="18">
        <v>0</v>
      </c>
      <c r="AD119" s="18">
        <v>0</v>
      </c>
      <c r="AE119" s="18">
        <v>0</v>
      </c>
      <c r="AF119" s="18">
        <v>0</v>
      </c>
      <c r="AG119" s="18">
        <v>0</v>
      </c>
      <c r="AH119" s="18">
        <v>0</v>
      </c>
      <c r="AI119" s="18">
        <v>0</v>
      </c>
      <c r="AJ119" s="18">
        <v>0</v>
      </c>
      <c r="AK119" s="18">
        <v>0</v>
      </c>
      <c r="AL119" s="18">
        <v>0</v>
      </c>
      <c r="AM119" s="18">
        <v>0</v>
      </c>
      <c r="AN119" s="18">
        <v>0</v>
      </c>
      <c r="AO119" s="18">
        <v>0</v>
      </c>
      <c r="AP119" s="18">
        <v>0</v>
      </c>
      <c r="AQ119" s="18">
        <v>0</v>
      </c>
      <c r="AR119" s="18">
        <v>0</v>
      </c>
      <c r="AS119" s="18">
        <v>0</v>
      </c>
      <c r="AT119" s="18">
        <v>0</v>
      </c>
      <c r="AU119" s="18">
        <v>0</v>
      </c>
      <c r="AV119" s="18">
        <v>0</v>
      </c>
      <c r="AW119" s="18">
        <v>0</v>
      </c>
      <c r="AX119" s="18">
        <v>0</v>
      </c>
      <c r="AY119" s="18">
        <v>0</v>
      </c>
      <c r="AZ119" s="18">
        <v>0</v>
      </c>
      <c r="BA119" s="18">
        <v>0</v>
      </c>
      <c r="BB119" s="18">
        <v>0</v>
      </c>
      <c r="BC119" s="18">
        <v>0</v>
      </c>
    </row>
    <row r="120" spans="1:55" ht="39.950000000000003" customHeight="1" x14ac:dyDescent="0.25">
      <c r="A120" s="152"/>
      <c r="B120" s="159"/>
      <c r="C120" s="103">
        <v>117</v>
      </c>
      <c r="D120" s="113" t="s">
        <v>397</v>
      </c>
      <c r="E120" s="90"/>
      <c r="F120" s="164"/>
      <c r="G120" s="165"/>
      <c r="H120" s="165"/>
      <c r="I120" s="166"/>
      <c r="J120" s="124"/>
      <c r="K120" s="41">
        <f t="shared" si="2"/>
        <v>0</v>
      </c>
      <c r="L120" s="42" t="str">
        <f t="shared" si="3"/>
        <v>OK</v>
      </c>
      <c r="M120" s="18">
        <v>0</v>
      </c>
      <c r="N120" s="18">
        <v>0</v>
      </c>
      <c r="O120" s="18">
        <v>0</v>
      </c>
      <c r="P120" s="18">
        <v>0</v>
      </c>
      <c r="Q120" s="18">
        <v>0</v>
      </c>
      <c r="R120" s="18">
        <v>0</v>
      </c>
      <c r="S120" s="18">
        <v>0</v>
      </c>
      <c r="T120" s="18">
        <v>0</v>
      </c>
      <c r="U120" s="18">
        <v>0</v>
      </c>
      <c r="V120" s="18">
        <v>0</v>
      </c>
      <c r="W120" s="18">
        <v>0</v>
      </c>
      <c r="X120" s="18">
        <v>0</v>
      </c>
      <c r="Y120" s="18">
        <v>0</v>
      </c>
      <c r="Z120" s="18">
        <v>0</v>
      </c>
      <c r="AA120" s="18">
        <v>0</v>
      </c>
      <c r="AB120" s="18">
        <v>0</v>
      </c>
      <c r="AC120" s="18">
        <v>0</v>
      </c>
      <c r="AD120" s="18">
        <v>0</v>
      </c>
      <c r="AE120" s="18">
        <v>0</v>
      </c>
      <c r="AF120" s="18">
        <v>0</v>
      </c>
      <c r="AG120" s="18">
        <v>0</v>
      </c>
      <c r="AH120" s="18">
        <v>0</v>
      </c>
      <c r="AI120" s="18">
        <v>0</v>
      </c>
      <c r="AJ120" s="18">
        <v>0</v>
      </c>
      <c r="AK120" s="18">
        <v>0</v>
      </c>
      <c r="AL120" s="18">
        <v>0</v>
      </c>
      <c r="AM120" s="18">
        <v>0</v>
      </c>
      <c r="AN120" s="18">
        <v>0</v>
      </c>
      <c r="AO120" s="18">
        <v>0</v>
      </c>
      <c r="AP120" s="18">
        <v>0</v>
      </c>
      <c r="AQ120" s="18">
        <v>0</v>
      </c>
      <c r="AR120" s="18">
        <v>0</v>
      </c>
      <c r="AS120" s="18">
        <v>0</v>
      </c>
      <c r="AT120" s="18">
        <v>0</v>
      </c>
      <c r="AU120" s="18">
        <v>0</v>
      </c>
      <c r="AV120" s="18">
        <v>0</v>
      </c>
      <c r="AW120" s="18">
        <v>0</v>
      </c>
      <c r="AX120" s="18">
        <v>0</v>
      </c>
      <c r="AY120" s="18">
        <v>0</v>
      </c>
      <c r="AZ120" s="18">
        <v>0</v>
      </c>
      <c r="BA120" s="18">
        <v>0</v>
      </c>
      <c r="BB120" s="18">
        <v>0</v>
      </c>
      <c r="BC120" s="18">
        <v>0</v>
      </c>
    </row>
    <row r="121" spans="1:55" ht="39.950000000000003" customHeight="1" x14ac:dyDescent="0.25">
      <c r="A121" s="152"/>
      <c r="B121" s="160"/>
      <c r="C121" s="76">
        <v>118</v>
      </c>
      <c r="D121" s="113" t="s">
        <v>398</v>
      </c>
      <c r="E121" s="90"/>
      <c r="F121" s="167"/>
      <c r="G121" s="168"/>
      <c r="H121" s="168"/>
      <c r="I121" s="169"/>
      <c r="J121" s="124"/>
      <c r="K121" s="41">
        <f t="shared" si="2"/>
        <v>0</v>
      </c>
      <c r="L121" s="42" t="str">
        <f t="shared" si="3"/>
        <v>OK</v>
      </c>
      <c r="M121" s="18">
        <v>0</v>
      </c>
      <c r="N121" s="18">
        <v>0</v>
      </c>
      <c r="O121" s="18">
        <v>0</v>
      </c>
      <c r="P121" s="18">
        <v>0</v>
      </c>
      <c r="Q121" s="18">
        <v>0</v>
      </c>
      <c r="R121" s="18">
        <v>0</v>
      </c>
      <c r="S121" s="18">
        <v>0</v>
      </c>
      <c r="T121" s="18">
        <v>0</v>
      </c>
      <c r="U121" s="18">
        <v>0</v>
      </c>
      <c r="V121" s="18">
        <v>0</v>
      </c>
      <c r="W121" s="18">
        <v>0</v>
      </c>
      <c r="X121" s="18">
        <v>0</v>
      </c>
      <c r="Y121" s="18">
        <v>0</v>
      </c>
      <c r="Z121" s="18">
        <v>0</v>
      </c>
      <c r="AA121" s="18">
        <v>0</v>
      </c>
      <c r="AB121" s="18">
        <v>0</v>
      </c>
      <c r="AC121" s="18">
        <v>0</v>
      </c>
      <c r="AD121" s="18">
        <v>0</v>
      </c>
      <c r="AE121" s="18">
        <v>0</v>
      </c>
      <c r="AF121" s="18">
        <v>0</v>
      </c>
      <c r="AG121" s="18">
        <v>0</v>
      </c>
      <c r="AH121" s="18">
        <v>0</v>
      </c>
      <c r="AI121" s="18">
        <v>0</v>
      </c>
      <c r="AJ121" s="18">
        <v>0</v>
      </c>
      <c r="AK121" s="18">
        <v>0</v>
      </c>
      <c r="AL121" s="18">
        <v>0</v>
      </c>
      <c r="AM121" s="18">
        <v>0</v>
      </c>
      <c r="AN121" s="18">
        <v>0</v>
      </c>
      <c r="AO121" s="18">
        <v>0</v>
      </c>
      <c r="AP121" s="18">
        <v>0</v>
      </c>
      <c r="AQ121" s="18">
        <v>0</v>
      </c>
      <c r="AR121" s="18">
        <v>0</v>
      </c>
      <c r="AS121" s="18">
        <v>0</v>
      </c>
      <c r="AT121" s="18">
        <v>0</v>
      </c>
      <c r="AU121" s="18">
        <v>0</v>
      </c>
      <c r="AV121" s="18">
        <v>0</v>
      </c>
      <c r="AW121" s="18">
        <v>0</v>
      </c>
      <c r="AX121" s="18">
        <v>0</v>
      </c>
      <c r="AY121" s="18">
        <v>0</v>
      </c>
      <c r="AZ121" s="18">
        <v>0</v>
      </c>
      <c r="BA121" s="18">
        <v>0</v>
      </c>
      <c r="BB121" s="18">
        <v>0</v>
      </c>
      <c r="BC121" s="18">
        <v>0</v>
      </c>
    </row>
    <row r="122" spans="1:55" ht="45" x14ac:dyDescent="0.25">
      <c r="A122" s="69" t="s">
        <v>279</v>
      </c>
      <c r="B122" s="82">
        <v>44</v>
      </c>
      <c r="C122" s="82">
        <v>119</v>
      </c>
      <c r="D122" s="115" t="s">
        <v>399</v>
      </c>
      <c r="E122" s="116" t="s">
        <v>251</v>
      </c>
      <c r="F122" s="117" t="s">
        <v>60</v>
      </c>
      <c r="G122" s="117" t="s">
        <v>126</v>
      </c>
      <c r="H122" s="117" t="s">
        <v>127</v>
      </c>
      <c r="I122" s="118">
        <v>85</v>
      </c>
      <c r="J122" s="124"/>
      <c r="K122" s="41">
        <f t="shared" si="2"/>
        <v>0</v>
      </c>
      <c r="L122" s="54" t="str">
        <f>IF(K122&lt;0,"ATENÇÃO","OK")</f>
        <v>OK</v>
      </c>
      <c r="M122" s="18">
        <v>0</v>
      </c>
      <c r="N122" s="18">
        <v>0</v>
      </c>
      <c r="O122" s="18">
        <v>0</v>
      </c>
      <c r="P122" s="18">
        <v>0</v>
      </c>
      <c r="Q122" s="18">
        <v>0</v>
      </c>
      <c r="R122" s="18">
        <v>0</v>
      </c>
      <c r="S122" s="18">
        <v>0</v>
      </c>
      <c r="T122" s="18">
        <v>0</v>
      </c>
      <c r="U122" s="18">
        <v>0</v>
      </c>
      <c r="V122" s="18">
        <v>0</v>
      </c>
      <c r="W122" s="18">
        <v>0</v>
      </c>
      <c r="X122" s="18">
        <v>0</v>
      </c>
      <c r="Y122" s="18">
        <v>0</v>
      </c>
      <c r="Z122" s="18">
        <v>0</v>
      </c>
      <c r="AA122" s="18">
        <v>0</v>
      </c>
      <c r="AB122" s="18">
        <v>0</v>
      </c>
      <c r="AC122" s="18">
        <v>0</v>
      </c>
      <c r="AD122" s="18">
        <v>0</v>
      </c>
      <c r="AE122" s="18">
        <v>0</v>
      </c>
      <c r="AF122" s="18">
        <v>0</v>
      </c>
      <c r="AG122" s="18">
        <v>0</v>
      </c>
      <c r="AH122" s="18">
        <v>0</v>
      </c>
      <c r="AI122" s="18">
        <v>0</v>
      </c>
      <c r="AJ122" s="18">
        <v>0</v>
      </c>
      <c r="AK122" s="18">
        <v>0</v>
      </c>
      <c r="AL122" s="18">
        <v>0</v>
      </c>
      <c r="AM122" s="18">
        <v>0</v>
      </c>
      <c r="AN122" s="18">
        <v>0</v>
      </c>
      <c r="AO122" s="18">
        <v>0</v>
      </c>
      <c r="AP122" s="18">
        <v>0</v>
      </c>
      <c r="AQ122" s="18">
        <v>0</v>
      </c>
      <c r="AR122" s="18">
        <v>0</v>
      </c>
      <c r="AS122" s="18">
        <v>0</v>
      </c>
      <c r="AT122" s="18">
        <v>0</v>
      </c>
      <c r="AU122" s="18">
        <v>0</v>
      </c>
      <c r="AV122" s="18">
        <v>0</v>
      </c>
      <c r="AW122" s="18">
        <v>0</v>
      </c>
      <c r="AX122" s="18">
        <v>0</v>
      </c>
      <c r="AY122" s="18">
        <v>0</v>
      </c>
      <c r="AZ122" s="18">
        <v>0</v>
      </c>
      <c r="BA122" s="18">
        <v>0</v>
      </c>
      <c r="BB122" s="18">
        <v>0</v>
      </c>
      <c r="BC122" s="18">
        <v>0</v>
      </c>
    </row>
    <row r="123" spans="1:55" ht="75" x14ac:dyDescent="0.25">
      <c r="A123" s="152" t="s">
        <v>276</v>
      </c>
      <c r="B123" s="158">
        <v>45</v>
      </c>
      <c r="C123" s="76">
        <v>120</v>
      </c>
      <c r="D123" s="77" t="s">
        <v>400</v>
      </c>
      <c r="E123" s="78" t="s">
        <v>252</v>
      </c>
      <c r="F123" s="79" t="s">
        <v>30</v>
      </c>
      <c r="G123" s="79" t="s">
        <v>128</v>
      </c>
      <c r="H123" s="79" t="s">
        <v>50</v>
      </c>
      <c r="I123" s="80">
        <v>4.2</v>
      </c>
      <c r="J123" s="124"/>
      <c r="K123" s="41">
        <f t="shared" si="2"/>
        <v>0</v>
      </c>
      <c r="L123" s="42" t="str">
        <f t="shared" si="3"/>
        <v>OK</v>
      </c>
      <c r="M123" s="18">
        <v>0</v>
      </c>
      <c r="N123" s="18">
        <v>0</v>
      </c>
      <c r="O123" s="18">
        <v>0</v>
      </c>
      <c r="P123" s="18">
        <v>0</v>
      </c>
      <c r="Q123" s="18">
        <v>0</v>
      </c>
      <c r="R123" s="18">
        <v>0</v>
      </c>
      <c r="S123" s="18">
        <v>0</v>
      </c>
      <c r="T123" s="18">
        <v>0</v>
      </c>
      <c r="U123" s="18">
        <v>0</v>
      </c>
      <c r="V123" s="18">
        <v>0</v>
      </c>
      <c r="W123" s="18">
        <v>0</v>
      </c>
      <c r="X123" s="18">
        <v>0</v>
      </c>
      <c r="Y123" s="18">
        <v>0</v>
      </c>
      <c r="Z123" s="18">
        <v>0</v>
      </c>
      <c r="AA123" s="18">
        <v>0</v>
      </c>
      <c r="AB123" s="18">
        <v>0</v>
      </c>
      <c r="AC123" s="18">
        <v>0</v>
      </c>
      <c r="AD123" s="18">
        <v>0</v>
      </c>
      <c r="AE123" s="18">
        <v>0</v>
      </c>
      <c r="AF123" s="18">
        <v>0</v>
      </c>
      <c r="AG123" s="18">
        <v>0</v>
      </c>
      <c r="AH123" s="18">
        <v>0</v>
      </c>
      <c r="AI123" s="18">
        <v>0</v>
      </c>
      <c r="AJ123" s="18">
        <v>0</v>
      </c>
      <c r="AK123" s="18">
        <v>0</v>
      </c>
      <c r="AL123" s="18">
        <v>0</v>
      </c>
      <c r="AM123" s="18">
        <v>0</v>
      </c>
      <c r="AN123" s="18">
        <v>0</v>
      </c>
      <c r="AO123" s="18">
        <v>0</v>
      </c>
      <c r="AP123" s="18">
        <v>0</v>
      </c>
      <c r="AQ123" s="18">
        <v>0</v>
      </c>
      <c r="AR123" s="18">
        <v>0</v>
      </c>
      <c r="AS123" s="18">
        <v>0</v>
      </c>
      <c r="AT123" s="18">
        <v>0</v>
      </c>
      <c r="AU123" s="18">
        <v>0</v>
      </c>
      <c r="AV123" s="18">
        <v>0</v>
      </c>
      <c r="AW123" s="18">
        <v>0</v>
      </c>
      <c r="AX123" s="18">
        <v>0</v>
      </c>
      <c r="AY123" s="18">
        <v>0</v>
      </c>
      <c r="AZ123" s="18">
        <v>0</v>
      </c>
      <c r="BA123" s="18">
        <v>0</v>
      </c>
      <c r="BB123" s="18">
        <v>0</v>
      </c>
      <c r="BC123" s="18">
        <v>0</v>
      </c>
    </row>
    <row r="124" spans="1:55" ht="75" x14ac:dyDescent="0.25">
      <c r="A124" s="152"/>
      <c r="B124" s="159"/>
      <c r="C124" s="76">
        <v>121</v>
      </c>
      <c r="D124" s="77" t="s">
        <v>401</v>
      </c>
      <c r="E124" s="78" t="s">
        <v>253</v>
      </c>
      <c r="F124" s="79" t="s">
        <v>30</v>
      </c>
      <c r="G124" s="79" t="s">
        <v>128</v>
      </c>
      <c r="H124" s="79" t="s">
        <v>50</v>
      </c>
      <c r="I124" s="80">
        <v>5.8</v>
      </c>
      <c r="J124" s="124">
        <v>30</v>
      </c>
      <c r="K124" s="41">
        <f t="shared" si="2"/>
        <v>0</v>
      </c>
      <c r="L124" s="42" t="str">
        <f t="shared" si="3"/>
        <v>OK</v>
      </c>
      <c r="M124" s="18">
        <v>0</v>
      </c>
      <c r="N124" s="18">
        <v>0</v>
      </c>
      <c r="O124" s="18">
        <v>0</v>
      </c>
      <c r="P124" s="18">
        <v>0</v>
      </c>
      <c r="Q124" s="18">
        <v>0</v>
      </c>
      <c r="R124" s="18">
        <v>0</v>
      </c>
      <c r="S124" s="18">
        <v>0</v>
      </c>
      <c r="T124" s="18">
        <v>0</v>
      </c>
      <c r="U124" s="18">
        <v>0</v>
      </c>
      <c r="V124" s="18">
        <v>0</v>
      </c>
      <c r="W124" s="18">
        <v>0</v>
      </c>
      <c r="X124" s="18">
        <v>0</v>
      </c>
      <c r="Y124" s="18">
        <v>0</v>
      </c>
      <c r="Z124" s="18">
        <v>0</v>
      </c>
      <c r="AA124" s="18">
        <v>0</v>
      </c>
      <c r="AB124" s="18">
        <v>0</v>
      </c>
      <c r="AC124" s="18">
        <v>0</v>
      </c>
      <c r="AD124" s="18">
        <v>0</v>
      </c>
      <c r="AE124" s="18">
        <v>0</v>
      </c>
      <c r="AF124" s="18">
        <v>0</v>
      </c>
      <c r="AG124" s="18">
        <v>0</v>
      </c>
      <c r="AH124" s="18">
        <v>0</v>
      </c>
      <c r="AI124" s="18">
        <v>0</v>
      </c>
      <c r="AJ124" s="18">
        <v>0</v>
      </c>
      <c r="AK124" s="18">
        <v>0</v>
      </c>
      <c r="AL124" s="18">
        <v>0</v>
      </c>
      <c r="AM124" s="18">
        <v>0</v>
      </c>
      <c r="AN124" s="18">
        <v>0</v>
      </c>
      <c r="AO124" s="18">
        <v>0</v>
      </c>
      <c r="AP124" s="18">
        <v>0</v>
      </c>
      <c r="AQ124" s="18">
        <v>0</v>
      </c>
      <c r="AR124" s="18">
        <v>0</v>
      </c>
      <c r="AS124" s="18">
        <v>0</v>
      </c>
      <c r="AT124" s="18">
        <v>30</v>
      </c>
      <c r="AU124" s="18">
        <v>0</v>
      </c>
      <c r="AV124" s="18">
        <v>0</v>
      </c>
      <c r="AW124" s="18">
        <v>0</v>
      </c>
      <c r="AX124" s="18">
        <v>0</v>
      </c>
      <c r="AY124" s="18">
        <v>0</v>
      </c>
      <c r="AZ124" s="18">
        <v>0</v>
      </c>
      <c r="BA124" s="18">
        <v>0</v>
      </c>
      <c r="BB124" s="18">
        <v>0</v>
      </c>
      <c r="BC124" s="18">
        <v>0</v>
      </c>
    </row>
    <row r="125" spans="1:55" ht="60" x14ac:dyDescent="0.25">
      <c r="A125" s="152"/>
      <c r="B125" s="159"/>
      <c r="C125" s="103">
        <v>122</v>
      </c>
      <c r="D125" s="77" t="s">
        <v>402</v>
      </c>
      <c r="E125" s="78" t="s">
        <v>254</v>
      </c>
      <c r="F125" s="79" t="s">
        <v>30</v>
      </c>
      <c r="G125" s="79" t="s">
        <v>48</v>
      </c>
      <c r="H125" s="79" t="s">
        <v>50</v>
      </c>
      <c r="I125" s="80">
        <v>5.6</v>
      </c>
      <c r="J125" s="124">
        <v>10</v>
      </c>
      <c r="K125" s="41">
        <f t="shared" si="2"/>
        <v>7</v>
      </c>
      <c r="L125" s="42" t="str">
        <f t="shared" si="3"/>
        <v>OK</v>
      </c>
      <c r="M125" s="18">
        <v>0</v>
      </c>
      <c r="N125" s="18">
        <v>0</v>
      </c>
      <c r="O125" s="18">
        <v>0</v>
      </c>
      <c r="P125" s="18">
        <v>0</v>
      </c>
      <c r="Q125" s="18">
        <v>3</v>
      </c>
      <c r="R125" s="18">
        <v>0</v>
      </c>
      <c r="S125" s="18">
        <v>0</v>
      </c>
      <c r="T125" s="18">
        <v>0</v>
      </c>
      <c r="U125" s="18">
        <v>0</v>
      </c>
      <c r="V125" s="18">
        <v>0</v>
      </c>
      <c r="W125" s="18">
        <v>0</v>
      </c>
      <c r="X125" s="18">
        <v>0</v>
      </c>
      <c r="Y125" s="18">
        <v>0</v>
      </c>
      <c r="Z125" s="18">
        <v>0</v>
      </c>
      <c r="AA125" s="18">
        <v>0</v>
      </c>
      <c r="AB125" s="18">
        <v>0</v>
      </c>
      <c r="AC125" s="18">
        <v>0</v>
      </c>
      <c r="AD125" s="18">
        <v>0</v>
      </c>
      <c r="AE125" s="18">
        <v>0</v>
      </c>
      <c r="AF125" s="18">
        <v>0</v>
      </c>
      <c r="AG125" s="18">
        <v>0</v>
      </c>
      <c r="AH125" s="18">
        <v>0</v>
      </c>
      <c r="AI125" s="18">
        <v>0</v>
      </c>
      <c r="AJ125" s="18">
        <v>0</v>
      </c>
      <c r="AK125" s="18">
        <v>0</v>
      </c>
      <c r="AL125" s="18">
        <v>0</v>
      </c>
      <c r="AM125" s="18">
        <v>0</v>
      </c>
      <c r="AN125" s="18">
        <v>0</v>
      </c>
      <c r="AO125" s="18">
        <v>0</v>
      </c>
      <c r="AP125" s="18">
        <v>0</v>
      </c>
      <c r="AQ125" s="18">
        <v>0</v>
      </c>
      <c r="AR125" s="18">
        <v>0</v>
      </c>
      <c r="AS125" s="18">
        <v>0</v>
      </c>
      <c r="AT125" s="18">
        <v>0</v>
      </c>
      <c r="AU125" s="18">
        <v>0</v>
      </c>
      <c r="AV125" s="18">
        <v>0</v>
      </c>
      <c r="AW125" s="18">
        <v>0</v>
      </c>
      <c r="AX125" s="18">
        <v>0</v>
      </c>
      <c r="AY125" s="18">
        <v>0</v>
      </c>
      <c r="AZ125" s="18">
        <v>0</v>
      </c>
      <c r="BA125" s="18">
        <v>0</v>
      </c>
      <c r="BB125" s="18">
        <v>0</v>
      </c>
      <c r="BC125" s="18">
        <v>0</v>
      </c>
    </row>
    <row r="126" spans="1:55" ht="45" x14ac:dyDescent="0.25">
      <c r="A126" s="152"/>
      <c r="B126" s="159"/>
      <c r="C126" s="76">
        <v>123</v>
      </c>
      <c r="D126" s="106" t="s">
        <v>403</v>
      </c>
      <c r="E126" s="78" t="s">
        <v>255</v>
      </c>
      <c r="F126" s="104" t="s">
        <v>60</v>
      </c>
      <c r="G126" s="104" t="s">
        <v>129</v>
      </c>
      <c r="H126" s="104" t="s">
        <v>50</v>
      </c>
      <c r="I126" s="80">
        <v>30.24</v>
      </c>
      <c r="J126" s="124"/>
      <c r="K126" s="41">
        <f t="shared" si="2"/>
        <v>0</v>
      </c>
      <c r="L126" s="42" t="str">
        <f t="shared" si="3"/>
        <v>OK</v>
      </c>
      <c r="M126" s="18">
        <v>0</v>
      </c>
      <c r="N126" s="18">
        <v>0</v>
      </c>
      <c r="O126" s="18">
        <v>0</v>
      </c>
      <c r="P126" s="18">
        <v>0</v>
      </c>
      <c r="Q126" s="18">
        <v>0</v>
      </c>
      <c r="R126" s="18">
        <v>0</v>
      </c>
      <c r="S126" s="18">
        <v>0</v>
      </c>
      <c r="T126" s="18">
        <v>0</v>
      </c>
      <c r="U126" s="18">
        <v>0</v>
      </c>
      <c r="V126" s="18">
        <v>0</v>
      </c>
      <c r="W126" s="18">
        <v>0</v>
      </c>
      <c r="X126" s="18">
        <v>0</v>
      </c>
      <c r="Y126" s="18">
        <v>0</v>
      </c>
      <c r="Z126" s="18">
        <v>0</v>
      </c>
      <c r="AA126" s="18">
        <v>0</v>
      </c>
      <c r="AB126" s="18">
        <v>0</v>
      </c>
      <c r="AC126" s="18">
        <v>0</v>
      </c>
      <c r="AD126" s="18">
        <v>0</v>
      </c>
      <c r="AE126" s="18">
        <v>0</v>
      </c>
      <c r="AF126" s="18">
        <v>0</v>
      </c>
      <c r="AG126" s="18">
        <v>0</v>
      </c>
      <c r="AH126" s="18">
        <v>0</v>
      </c>
      <c r="AI126" s="18">
        <v>0</v>
      </c>
      <c r="AJ126" s="18">
        <v>0</v>
      </c>
      <c r="AK126" s="18">
        <v>0</v>
      </c>
      <c r="AL126" s="18">
        <v>0</v>
      </c>
      <c r="AM126" s="18">
        <v>0</v>
      </c>
      <c r="AN126" s="18">
        <v>0</v>
      </c>
      <c r="AO126" s="18">
        <v>0</v>
      </c>
      <c r="AP126" s="18">
        <v>0</v>
      </c>
      <c r="AQ126" s="18">
        <v>0</v>
      </c>
      <c r="AR126" s="18">
        <v>0</v>
      </c>
      <c r="AS126" s="18">
        <v>0</v>
      </c>
      <c r="AT126" s="18">
        <v>0</v>
      </c>
      <c r="AU126" s="18">
        <v>0</v>
      </c>
      <c r="AV126" s="18">
        <v>0</v>
      </c>
      <c r="AW126" s="18">
        <v>0</v>
      </c>
      <c r="AX126" s="18">
        <v>0</v>
      </c>
      <c r="AY126" s="18">
        <v>0</v>
      </c>
      <c r="AZ126" s="18">
        <v>0</v>
      </c>
      <c r="BA126" s="18">
        <v>0</v>
      </c>
      <c r="BB126" s="18">
        <v>0</v>
      </c>
      <c r="BC126" s="18">
        <v>0</v>
      </c>
    </row>
    <row r="127" spans="1:55" ht="60" x14ac:dyDescent="0.25">
      <c r="A127" s="152"/>
      <c r="B127" s="159"/>
      <c r="C127" s="103">
        <v>124</v>
      </c>
      <c r="D127" s="77" t="s">
        <v>404</v>
      </c>
      <c r="E127" s="78" t="s">
        <v>256</v>
      </c>
      <c r="F127" s="104" t="s">
        <v>60</v>
      </c>
      <c r="G127" s="104" t="s">
        <v>130</v>
      </c>
      <c r="H127" s="104" t="s">
        <v>70</v>
      </c>
      <c r="I127" s="80">
        <v>4.05</v>
      </c>
      <c r="J127" s="124"/>
      <c r="K127" s="41">
        <f t="shared" si="2"/>
        <v>0</v>
      </c>
      <c r="L127" s="42" t="str">
        <f t="shared" si="3"/>
        <v>OK</v>
      </c>
      <c r="M127" s="18">
        <v>0</v>
      </c>
      <c r="N127" s="18">
        <v>0</v>
      </c>
      <c r="O127" s="18">
        <v>0</v>
      </c>
      <c r="P127" s="18">
        <v>0</v>
      </c>
      <c r="Q127" s="18">
        <v>0</v>
      </c>
      <c r="R127" s="18">
        <v>0</v>
      </c>
      <c r="S127" s="18">
        <v>0</v>
      </c>
      <c r="T127" s="18">
        <v>0</v>
      </c>
      <c r="U127" s="18">
        <v>0</v>
      </c>
      <c r="V127" s="18">
        <v>0</v>
      </c>
      <c r="W127" s="18">
        <v>0</v>
      </c>
      <c r="X127" s="18">
        <v>0</v>
      </c>
      <c r="Y127" s="18">
        <v>0</v>
      </c>
      <c r="Z127" s="18">
        <v>0</v>
      </c>
      <c r="AA127" s="18">
        <v>0</v>
      </c>
      <c r="AB127" s="18">
        <v>0</v>
      </c>
      <c r="AC127" s="18">
        <v>0</v>
      </c>
      <c r="AD127" s="18">
        <v>0</v>
      </c>
      <c r="AE127" s="18">
        <v>0</v>
      </c>
      <c r="AF127" s="18">
        <v>0</v>
      </c>
      <c r="AG127" s="18">
        <v>0</v>
      </c>
      <c r="AH127" s="18">
        <v>0</v>
      </c>
      <c r="AI127" s="18">
        <v>0</v>
      </c>
      <c r="AJ127" s="18">
        <v>0</v>
      </c>
      <c r="AK127" s="18">
        <v>0</v>
      </c>
      <c r="AL127" s="18">
        <v>0</v>
      </c>
      <c r="AM127" s="18">
        <v>0</v>
      </c>
      <c r="AN127" s="18">
        <v>0</v>
      </c>
      <c r="AO127" s="18">
        <v>0</v>
      </c>
      <c r="AP127" s="18">
        <v>0</v>
      </c>
      <c r="AQ127" s="18">
        <v>0</v>
      </c>
      <c r="AR127" s="18">
        <v>0</v>
      </c>
      <c r="AS127" s="18">
        <v>0</v>
      </c>
      <c r="AT127" s="18">
        <v>0</v>
      </c>
      <c r="AU127" s="18">
        <v>0</v>
      </c>
      <c r="AV127" s="18">
        <v>0</v>
      </c>
      <c r="AW127" s="18">
        <v>0</v>
      </c>
      <c r="AX127" s="18">
        <v>0</v>
      </c>
      <c r="AY127" s="18">
        <v>0</v>
      </c>
      <c r="AZ127" s="18">
        <v>0</v>
      </c>
      <c r="BA127" s="18">
        <v>0</v>
      </c>
      <c r="BB127" s="18">
        <v>0</v>
      </c>
      <c r="BC127" s="18">
        <v>0</v>
      </c>
    </row>
    <row r="128" spans="1:55" ht="30" x14ac:dyDescent="0.25">
      <c r="A128" s="152"/>
      <c r="B128" s="160"/>
      <c r="C128" s="76">
        <v>125</v>
      </c>
      <c r="D128" s="77" t="s">
        <v>405</v>
      </c>
      <c r="E128" s="78" t="s">
        <v>257</v>
      </c>
      <c r="F128" s="104" t="s">
        <v>30</v>
      </c>
      <c r="G128" s="104" t="s">
        <v>130</v>
      </c>
      <c r="H128" s="104" t="s">
        <v>50</v>
      </c>
      <c r="I128" s="80">
        <v>15.06</v>
      </c>
      <c r="J128" s="124"/>
      <c r="K128" s="41">
        <f t="shared" si="2"/>
        <v>0</v>
      </c>
      <c r="L128" s="42" t="str">
        <f t="shared" si="3"/>
        <v>OK</v>
      </c>
      <c r="M128" s="18">
        <v>0</v>
      </c>
      <c r="N128" s="18">
        <v>0</v>
      </c>
      <c r="O128" s="18">
        <v>0</v>
      </c>
      <c r="P128" s="18">
        <v>0</v>
      </c>
      <c r="Q128" s="18">
        <v>0</v>
      </c>
      <c r="R128" s="18">
        <v>0</v>
      </c>
      <c r="S128" s="18">
        <v>0</v>
      </c>
      <c r="T128" s="18">
        <v>0</v>
      </c>
      <c r="U128" s="18">
        <v>0</v>
      </c>
      <c r="V128" s="18">
        <v>0</v>
      </c>
      <c r="W128" s="18">
        <v>0</v>
      </c>
      <c r="X128" s="18">
        <v>0</v>
      </c>
      <c r="Y128" s="18">
        <v>0</v>
      </c>
      <c r="Z128" s="18">
        <v>0</v>
      </c>
      <c r="AA128" s="18">
        <v>0</v>
      </c>
      <c r="AB128" s="18">
        <v>0</v>
      </c>
      <c r="AC128" s="18">
        <v>0</v>
      </c>
      <c r="AD128" s="18">
        <v>0</v>
      </c>
      <c r="AE128" s="18">
        <v>0</v>
      </c>
      <c r="AF128" s="18">
        <v>0</v>
      </c>
      <c r="AG128" s="18">
        <v>0</v>
      </c>
      <c r="AH128" s="18">
        <v>0</v>
      </c>
      <c r="AI128" s="18">
        <v>0</v>
      </c>
      <c r="AJ128" s="18">
        <v>0</v>
      </c>
      <c r="AK128" s="18">
        <v>0</v>
      </c>
      <c r="AL128" s="18">
        <v>0</v>
      </c>
      <c r="AM128" s="18">
        <v>0</v>
      </c>
      <c r="AN128" s="18">
        <v>0</v>
      </c>
      <c r="AO128" s="18">
        <v>0</v>
      </c>
      <c r="AP128" s="18">
        <v>0</v>
      </c>
      <c r="AQ128" s="18">
        <v>0</v>
      </c>
      <c r="AR128" s="18">
        <v>0</v>
      </c>
      <c r="AS128" s="18">
        <v>0</v>
      </c>
      <c r="AT128" s="18">
        <v>0</v>
      </c>
      <c r="AU128" s="18">
        <v>0</v>
      </c>
      <c r="AV128" s="18">
        <v>0</v>
      </c>
      <c r="AW128" s="18">
        <v>0</v>
      </c>
      <c r="AX128" s="18">
        <v>0</v>
      </c>
      <c r="AY128" s="18">
        <v>0</v>
      </c>
      <c r="AZ128" s="18">
        <v>0</v>
      </c>
      <c r="BA128" s="18">
        <v>0</v>
      </c>
      <c r="BB128" s="18">
        <v>0</v>
      </c>
      <c r="BC128" s="18">
        <v>0</v>
      </c>
    </row>
    <row r="129" spans="1:55" ht="75" x14ac:dyDescent="0.25">
      <c r="A129" s="153" t="s">
        <v>282</v>
      </c>
      <c r="B129" s="145">
        <v>46</v>
      </c>
      <c r="C129" s="82">
        <v>126</v>
      </c>
      <c r="D129" s="83" t="s">
        <v>406</v>
      </c>
      <c r="E129" s="84" t="s">
        <v>258</v>
      </c>
      <c r="F129" s="97" t="s">
        <v>60</v>
      </c>
      <c r="G129" s="97" t="s">
        <v>131</v>
      </c>
      <c r="H129" s="97" t="s">
        <v>70</v>
      </c>
      <c r="I129" s="86">
        <v>9.25</v>
      </c>
      <c r="J129" s="124">
        <v>36</v>
      </c>
      <c r="K129" s="41">
        <f t="shared" si="2"/>
        <v>36</v>
      </c>
      <c r="L129" s="42" t="str">
        <f t="shared" si="3"/>
        <v>OK</v>
      </c>
      <c r="M129" s="18">
        <v>0</v>
      </c>
      <c r="N129" s="18">
        <v>0</v>
      </c>
      <c r="O129" s="18">
        <v>0</v>
      </c>
      <c r="P129" s="18">
        <v>0</v>
      </c>
      <c r="Q129" s="18">
        <v>0</v>
      </c>
      <c r="R129" s="18">
        <v>0</v>
      </c>
      <c r="S129" s="18">
        <v>0</v>
      </c>
      <c r="T129" s="18">
        <v>0</v>
      </c>
      <c r="U129" s="18">
        <v>0</v>
      </c>
      <c r="V129" s="18">
        <v>0</v>
      </c>
      <c r="W129" s="18">
        <v>0</v>
      </c>
      <c r="X129" s="18">
        <v>0</v>
      </c>
      <c r="Y129" s="18">
        <v>0</v>
      </c>
      <c r="Z129" s="18">
        <v>0</v>
      </c>
      <c r="AA129" s="18">
        <v>0</v>
      </c>
      <c r="AB129" s="18">
        <v>0</v>
      </c>
      <c r="AC129" s="18">
        <v>0</v>
      </c>
      <c r="AD129" s="18">
        <v>0</v>
      </c>
      <c r="AE129" s="18">
        <v>0</v>
      </c>
      <c r="AF129" s="18">
        <v>0</v>
      </c>
      <c r="AG129" s="18">
        <v>0</v>
      </c>
      <c r="AH129" s="18">
        <v>0</v>
      </c>
      <c r="AI129" s="18">
        <v>0</v>
      </c>
      <c r="AJ129" s="18">
        <v>0</v>
      </c>
      <c r="AK129" s="18">
        <v>0</v>
      </c>
      <c r="AL129" s="18">
        <v>0</v>
      </c>
      <c r="AM129" s="18">
        <v>0</v>
      </c>
      <c r="AN129" s="18">
        <v>0</v>
      </c>
      <c r="AO129" s="18">
        <v>0</v>
      </c>
      <c r="AP129" s="18">
        <v>0</v>
      </c>
      <c r="AQ129" s="18">
        <v>0</v>
      </c>
      <c r="AR129" s="18">
        <v>0</v>
      </c>
      <c r="AS129" s="18">
        <v>0</v>
      </c>
      <c r="AT129" s="18">
        <v>0</v>
      </c>
      <c r="AU129" s="18">
        <v>0</v>
      </c>
      <c r="AV129" s="18">
        <v>0</v>
      </c>
      <c r="AW129" s="18">
        <v>0</v>
      </c>
      <c r="AX129" s="18">
        <v>0</v>
      </c>
      <c r="AY129" s="18">
        <v>0</v>
      </c>
      <c r="AZ129" s="18">
        <v>0</v>
      </c>
      <c r="BA129" s="18">
        <v>0</v>
      </c>
      <c r="BB129" s="18">
        <v>0</v>
      </c>
      <c r="BC129" s="18">
        <v>0</v>
      </c>
    </row>
    <row r="130" spans="1:55" ht="75" x14ac:dyDescent="0.25">
      <c r="A130" s="153"/>
      <c r="B130" s="146"/>
      <c r="C130" s="87">
        <v>127</v>
      </c>
      <c r="D130" s="83" t="s">
        <v>407</v>
      </c>
      <c r="E130" s="84" t="s">
        <v>259</v>
      </c>
      <c r="F130" s="97" t="s">
        <v>60</v>
      </c>
      <c r="G130" s="97" t="s">
        <v>132</v>
      </c>
      <c r="H130" s="97" t="s">
        <v>70</v>
      </c>
      <c r="I130" s="86">
        <v>15.45</v>
      </c>
      <c r="J130" s="124">
        <v>10</v>
      </c>
      <c r="K130" s="41">
        <f t="shared" si="2"/>
        <v>0</v>
      </c>
      <c r="L130" s="42" t="str">
        <f t="shared" si="3"/>
        <v>OK</v>
      </c>
      <c r="M130" s="18">
        <v>0</v>
      </c>
      <c r="N130" s="18">
        <v>0</v>
      </c>
      <c r="O130" s="18">
        <v>0</v>
      </c>
      <c r="P130" s="18">
        <v>0</v>
      </c>
      <c r="Q130" s="18">
        <v>0</v>
      </c>
      <c r="R130" s="18">
        <v>0</v>
      </c>
      <c r="S130" s="18">
        <v>0</v>
      </c>
      <c r="T130" s="18">
        <v>0</v>
      </c>
      <c r="U130" s="18">
        <v>0</v>
      </c>
      <c r="V130" s="18">
        <v>3</v>
      </c>
      <c r="W130" s="18">
        <v>0</v>
      </c>
      <c r="X130" s="18">
        <v>0</v>
      </c>
      <c r="Y130" s="18">
        <v>0</v>
      </c>
      <c r="Z130" s="18">
        <v>0</v>
      </c>
      <c r="AA130" s="18">
        <v>0</v>
      </c>
      <c r="AB130" s="18">
        <v>0</v>
      </c>
      <c r="AC130" s="18">
        <v>0</v>
      </c>
      <c r="AD130" s="18">
        <v>0</v>
      </c>
      <c r="AE130" s="18">
        <v>0</v>
      </c>
      <c r="AF130" s="18">
        <v>3</v>
      </c>
      <c r="AG130" s="18">
        <v>0</v>
      </c>
      <c r="AH130" s="18">
        <v>0</v>
      </c>
      <c r="AI130" s="18">
        <v>0</v>
      </c>
      <c r="AJ130" s="18">
        <v>0</v>
      </c>
      <c r="AK130" s="18">
        <v>0</v>
      </c>
      <c r="AL130" s="18">
        <v>0</v>
      </c>
      <c r="AM130" s="18">
        <v>0</v>
      </c>
      <c r="AN130" s="18">
        <v>0</v>
      </c>
      <c r="AO130" s="18">
        <v>0</v>
      </c>
      <c r="AP130" s="18">
        <v>0</v>
      </c>
      <c r="AQ130" s="18">
        <v>0</v>
      </c>
      <c r="AR130" s="18">
        <v>0</v>
      </c>
      <c r="AS130" s="18">
        <v>4</v>
      </c>
      <c r="AT130" s="18">
        <v>0</v>
      </c>
      <c r="AU130" s="18">
        <v>0</v>
      </c>
      <c r="AV130" s="18">
        <v>0</v>
      </c>
      <c r="AW130" s="18">
        <v>0</v>
      </c>
      <c r="AX130" s="18">
        <v>0</v>
      </c>
      <c r="AY130" s="18">
        <v>0</v>
      </c>
      <c r="AZ130" s="18">
        <v>0</v>
      </c>
      <c r="BA130" s="18">
        <v>0</v>
      </c>
      <c r="BB130" s="18">
        <v>0</v>
      </c>
      <c r="BC130" s="18">
        <v>0</v>
      </c>
    </row>
    <row r="131" spans="1:55" ht="135" x14ac:dyDescent="0.25">
      <c r="A131" s="153"/>
      <c r="B131" s="146"/>
      <c r="C131" s="87">
        <v>128</v>
      </c>
      <c r="D131" s="83" t="s">
        <v>408</v>
      </c>
      <c r="E131" s="84" t="s">
        <v>260</v>
      </c>
      <c r="F131" s="97" t="s">
        <v>64</v>
      </c>
      <c r="G131" s="97" t="s">
        <v>133</v>
      </c>
      <c r="H131" s="97" t="s">
        <v>70</v>
      </c>
      <c r="I131" s="86">
        <v>9.0500000000000007</v>
      </c>
      <c r="J131" s="124">
        <v>60</v>
      </c>
      <c r="K131" s="41">
        <f t="shared" si="2"/>
        <v>24</v>
      </c>
      <c r="L131" s="42" t="str">
        <f t="shared" si="3"/>
        <v>OK</v>
      </c>
      <c r="M131" s="18">
        <v>0</v>
      </c>
      <c r="N131" s="18">
        <v>0</v>
      </c>
      <c r="O131" s="18">
        <v>0</v>
      </c>
      <c r="P131" s="18">
        <v>0</v>
      </c>
      <c r="Q131" s="18">
        <v>0</v>
      </c>
      <c r="R131" s="18">
        <v>0</v>
      </c>
      <c r="S131" s="18">
        <v>0</v>
      </c>
      <c r="T131" s="18">
        <v>0</v>
      </c>
      <c r="U131" s="18">
        <v>0</v>
      </c>
      <c r="V131" s="18">
        <v>0</v>
      </c>
      <c r="W131" s="18">
        <v>0</v>
      </c>
      <c r="X131" s="18">
        <v>0</v>
      </c>
      <c r="Y131" s="18">
        <v>0</v>
      </c>
      <c r="Z131" s="18">
        <v>0</v>
      </c>
      <c r="AA131" s="18">
        <v>0</v>
      </c>
      <c r="AB131" s="18">
        <v>0</v>
      </c>
      <c r="AC131" s="18">
        <v>0</v>
      </c>
      <c r="AD131" s="18">
        <v>0</v>
      </c>
      <c r="AE131" s="18">
        <v>0</v>
      </c>
      <c r="AF131" s="18">
        <v>0</v>
      </c>
      <c r="AG131" s="18">
        <v>0</v>
      </c>
      <c r="AH131" s="18">
        <v>0</v>
      </c>
      <c r="AI131" s="18">
        <v>0</v>
      </c>
      <c r="AJ131" s="18">
        <v>0</v>
      </c>
      <c r="AK131" s="18">
        <v>0</v>
      </c>
      <c r="AL131" s="18">
        <v>0</v>
      </c>
      <c r="AM131" s="18">
        <v>0</v>
      </c>
      <c r="AN131" s="18">
        <v>0</v>
      </c>
      <c r="AO131" s="18">
        <v>0</v>
      </c>
      <c r="AP131" s="18">
        <v>0</v>
      </c>
      <c r="AQ131" s="18">
        <v>0</v>
      </c>
      <c r="AR131" s="18">
        <v>0</v>
      </c>
      <c r="AS131" s="18">
        <v>36</v>
      </c>
      <c r="AT131" s="18">
        <v>0</v>
      </c>
      <c r="AU131" s="18">
        <v>0</v>
      </c>
      <c r="AV131" s="18">
        <v>0</v>
      </c>
      <c r="AW131" s="18">
        <v>0</v>
      </c>
      <c r="AX131" s="18">
        <v>0</v>
      </c>
      <c r="AY131" s="18">
        <v>0</v>
      </c>
      <c r="AZ131" s="18">
        <v>0</v>
      </c>
      <c r="BA131" s="18">
        <v>0</v>
      </c>
      <c r="BB131" s="18">
        <v>0</v>
      </c>
      <c r="BC131" s="18">
        <v>0</v>
      </c>
    </row>
    <row r="132" spans="1:55" ht="60" x14ac:dyDescent="0.25">
      <c r="A132" s="153"/>
      <c r="B132" s="146"/>
      <c r="C132" s="87">
        <v>129</v>
      </c>
      <c r="D132" s="83" t="s">
        <v>409</v>
      </c>
      <c r="E132" s="84" t="s">
        <v>261</v>
      </c>
      <c r="F132" s="97" t="s">
        <v>58</v>
      </c>
      <c r="G132" s="97" t="s">
        <v>81</v>
      </c>
      <c r="H132" s="97" t="s">
        <v>50</v>
      </c>
      <c r="I132" s="86">
        <v>2.42</v>
      </c>
      <c r="J132" s="124"/>
      <c r="K132" s="41">
        <f t="shared" si="2"/>
        <v>0</v>
      </c>
      <c r="L132" s="42" t="str">
        <f t="shared" si="3"/>
        <v>OK</v>
      </c>
      <c r="M132" s="18">
        <v>0</v>
      </c>
      <c r="N132" s="18">
        <v>0</v>
      </c>
      <c r="O132" s="18">
        <v>0</v>
      </c>
      <c r="P132" s="18">
        <v>0</v>
      </c>
      <c r="Q132" s="18">
        <v>0</v>
      </c>
      <c r="R132" s="18">
        <v>0</v>
      </c>
      <c r="S132" s="18">
        <v>0</v>
      </c>
      <c r="T132" s="18">
        <v>0</v>
      </c>
      <c r="U132" s="18">
        <v>0</v>
      </c>
      <c r="V132" s="18">
        <v>0</v>
      </c>
      <c r="W132" s="18">
        <v>0</v>
      </c>
      <c r="X132" s="18">
        <v>0</v>
      </c>
      <c r="Y132" s="18">
        <v>0</v>
      </c>
      <c r="Z132" s="18">
        <v>0</v>
      </c>
      <c r="AA132" s="18">
        <v>0</v>
      </c>
      <c r="AB132" s="18">
        <v>0</v>
      </c>
      <c r="AC132" s="18">
        <v>0</v>
      </c>
      <c r="AD132" s="18">
        <v>0</v>
      </c>
      <c r="AE132" s="18">
        <v>0</v>
      </c>
      <c r="AF132" s="18">
        <v>0</v>
      </c>
      <c r="AG132" s="18">
        <v>0</v>
      </c>
      <c r="AH132" s="18">
        <v>0</v>
      </c>
      <c r="AI132" s="18">
        <v>0</v>
      </c>
      <c r="AJ132" s="18">
        <v>0</v>
      </c>
      <c r="AK132" s="18">
        <v>0</v>
      </c>
      <c r="AL132" s="18">
        <v>0</v>
      </c>
      <c r="AM132" s="18">
        <v>0</v>
      </c>
      <c r="AN132" s="18">
        <v>0</v>
      </c>
      <c r="AO132" s="18">
        <v>0</v>
      </c>
      <c r="AP132" s="18">
        <v>0</v>
      </c>
      <c r="AQ132" s="18">
        <v>0</v>
      </c>
      <c r="AR132" s="18">
        <v>0</v>
      </c>
      <c r="AS132" s="18">
        <v>0</v>
      </c>
      <c r="AT132" s="18">
        <v>0</v>
      </c>
      <c r="AU132" s="18">
        <v>0</v>
      </c>
      <c r="AV132" s="18">
        <v>0</v>
      </c>
      <c r="AW132" s="18">
        <v>0</v>
      </c>
      <c r="AX132" s="18">
        <v>0</v>
      </c>
      <c r="AY132" s="18">
        <v>0</v>
      </c>
      <c r="AZ132" s="18">
        <v>0</v>
      </c>
      <c r="BA132" s="18">
        <v>0</v>
      </c>
      <c r="BB132" s="18">
        <v>0</v>
      </c>
      <c r="BC132" s="18">
        <v>0</v>
      </c>
    </row>
    <row r="133" spans="1:55" ht="60" x14ac:dyDescent="0.25">
      <c r="A133" s="153"/>
      <c r="B133" s="147"/>
      <c r="C133" s="82">
        <v>130</v>
      </c>
      <c r="D133" s="83" t="s">
        <v>410</v>
      </c>
      <c r="E133" s="84" t="s">
        <v>262</v>
      </c>
      <c r="F133" s="97" t="s">
        <v>60</v>
      </c>
      <c r="G133" s="97" t="s">
        <v>125</v>
      </c>
      <c r="H133" s="97" t="s">
        <v>50</v>
      </c>
      <c r="I133" s="86">
        <v>3.6</v>
      </c>
      <c r="J133" s="124">
        <v>600</v>
      </c>
      <c r="K133" s="41">
        <f t="shared" ref="K133:K138" si="4">J133-(SUM(M133:BC133))</f>
        <v>600</v>
      </c>
      <c r="L133" s="42" t="str">
        <f t="shared" si="3"/>
        <v>OK</v>
      </c>
      <c r="M133" s="18">
        <v>0</v>
      </c>
      <c r="N133" s="18">
        <v>0</v>
      </c>
      <c r="O133" s="18">
        <v>0</v>
      </c>
      <c r="P133" s="18">
        <v>0</v>
      </c>
      <c r="Q133" s="18">
        <v>0</v>
      </c>
      <c r="R133" s="18">
        <v>0</v>
      </c>
      <c r="S133" s="18">
        <v>0</v>
      </c>
      <c r="T133" s="18">
        <v>0</v>
      </c>
      <c r="U133" s="18">
        <v>0</v>
      </c>
      <c r="V133" s="18">
        <v>0</v>
      </c>
      <c r="W133" s="18">
        <v>0</v>
      </c>
      <c r="X133" s="18">
        <v>0</v>
      </c>
      <c r="Y133" s="18">
        <v>0</v>
      </c>
      <c r="Z133" s="18">
        <v>0</v>
      </c>
      <c r="AA133" s="18">
        <v>0</v>
      </c>
      <c r="AB133" s="18">
        <v>0</v>
      </c>
      <c r="AC133" s="18">
        <v>0</v>
      </c>
      <c r="AD133" s="18">
        <v>0</v>
      </c>
      <c r="AE133" s="18">
        <v>0</v>
      </c>
      <c r="AF133" s="18">
        <v>0</v>
      </c>
      <c r="AG133" s="18">
        <v>0</v>
      </c>
      <c r="AH133" s="18">
        <v>0</v>
      </c>
      <c r="AI133" s="18">
        <v>0</v>
      </c>
      <c r="AJ133" s="18">
        <v>0</v>
      </c>
      <c r="AK133" s="18">
        <v>0</v>
      </c>
      <c r="AL133" s="18">
        <v>0</v>
      </c>
      <c r="AM133" s="18">
        <v>0</v>
      </c>
      <c r="AN133" s="18">
        <v>0</v>
      </c>
      <c r="AO133" s="18">
        <v>0</v>
      </c>
      <c r="AP133" s="18">
        <v>0</v>
      </c>
      <c r="AQ133" s="18">
        <v>0</v>
      </c>
      <c r="AR133" s="18">
        <v>0</v>
      </c>
      <c r="AS133" s="18">
        <v>0</v>
      </c>
      <c r="AT133" s="18">
        <v>0</v>
      </c>
      <c r="AU133" s="18">
        <v>0</v>
      </c>
      <c r="AV133" s="18">
        <v>0</v>
      </c>
      <c r="AW133" s="18">
        <v>0</v>
      </c>
      <c r="AX133" s="18">
        <v>0</v>
      </c>
      <c r="AY133" s="18">
        <v>0</v>
      </c>
      <c r="AZ133" s="18">
        <v>0</v>
      </c>
      <c r="BA133" s="18">
        <v>0</v>
      </c>
      <c r="BB133" s="18">
        <v>0</v>
      </c>
      <c r="BC133" s="18">
        <v>0</v>
      </c>
    </row>
    <row r="134" spans="1:55" ht="60" x14ac:dyDescent="0.25">
      <c r="A134" s="152" t="s">
        <v>278</v>
      </c>
      <c r="B134" s="158">
        <v>47</v>
      </c>
      <c r="C134" s="76">
        <v>131</v>
      </c>
      <c r="D134" s="106" t="s">
        <v>411</v>
      </c>
      <c r="E134" s="78" t="s">
        <v>263</v>
      </c>
      <c r="F134" s="79" t="s">
        <v>30</v>
      </c>
      <c r="G134" s="79" t="s">
        <v>84</v>
      </c>
      <c r="H134" s="79" t="s">
        <v>50</v>
      </c>
      <c r="I134" s="80">
        <v>18.38</v>
      </c>
      <c r="J134" s="124">
        <v>10</v>
      </c>
      <c r="K134" s="41">
        <f t="shared" si="4"/>
        <v>5</v>
      </c>
      <c r="L134" s="42" t="str">
        <f t="shared" si="3"/>
        <v>OK</v>
      </c>
      <c r="M134" s="18">
        <v>0</v>
      </c>
      <c r="N134" s="18">
        <v>0</v>
      </c>
      <c r="O134" s="18">
        <v>0</v>
      </c>
      <c r="P134" s="18">
        <v>0</v>
      </c>
      <c r="Q134" s="18">
        <v>0</v>
      </c>
      <c r="R134" s="18">
        <v>0</v>
      </c>
      <c r="S134" s="18">
        <v>5</v>
      </c>
      <c r="T134" s="18">
        <v>0</v>
      </c>
      <c r="U134" s="18">
        <v>0</v>
      </c>
      <c r="V134" s="18">
        <v>0</v>
      </c>
      <c r="W134" s="18">
        <v>0</v>
      </c>
      <c r="X134" s="18">
        <v>0</v>
      </c>
      <c r="Y134" s="18">
        <v>0</v>
      </c>
      <c r="Z134" s="18">
        <v>0</v>
      </c>
      <c r="AA134" s="18">
        <v>0</v>
      </c>
      <c r="AB134" s="18">
        <v>0</v>
      </c>
      <c r="AC134" s="18">
        <v>0</v>
      </c>
      <c r="AD134" s="18">
        <v>0</v>
      </c>
      <c r="AE134" s="18">
        <v>0</v>
      </c>
      <c r="AF134" s="18">
        <v>0</v>
      </c>
      <c r="AG134" s="18">
        <v>0</v>
      </c>
      <c r="AH134" s="18">
        <v>0</v>
      </c>
      <c r="AI134" s="18">
        <v>0</v>
      </c>
      <c r="AJ134" s="18">
        <v>0</v>
      </c>
      <c r="AK134" s="18">
        <v>0</v>
      </c>
      <c r="AL134" s="18">
        <v>0</v>
      </c>
      <c r="AM134" s="18">
        <v>0</v>
      </c>
      <c r="AN134" s="18">
        <v>0</v>
      </c>
      <c r="AO134" s="18">
        <v>0</v>
      </c>
      <c r="AP134" s="18">
        <v>0</v>
      </c>
      <c r="AQ134" s="18">
        <v>0</v>
      </c>
      <c r="AR134" s="18">
        <v>0</v>
      </c>
      <c r="AS134" s="18">
        <v>0</v>
      </c>
      <c r="AT134" s="18">
        <v>0</v>
      </c>
      <c r="AU134" s="18">
        <v>0</v>
      </c>
      <c r="AV134" s="18">
        <v>0</v>
      </c>
      <c r="AW134" s="18">
        <v>0</v>
      </c>
      <c r="AX134" s="18">
        <v>0</v>
      </c>
      <c r="AY134" s="18">
        <v>0</v>
      </c>
      <c r="AZ134" s="18">
        <v>0</v>
      </c>
      <c r="BA134" s="18">
        <v>0</v>
      </c>
      <c r="BB134" s="18">
        <v>0</v>
      </c>
      <c r="BC134" s="18">
        <v>0</v>
      </c>
    </row>
    <row r="135" spans="1:55" ht="45" x14ac:dyDescent="0.25">
      <c r="A135" s="152"/>
      <c r="B135" s="159"/>
      <c r="C135" s="103">
        <v>132</v>
      </c>
      <c r="D135" s="77" t="s">
        <v>412</v>
      </c>
      <c r="E135" s="78" t="s">
        <v>264</v>
      </c>
      <c r="F135" s="79" t="s">
        <v>30</v>
      </c>
      <c r="G135" s="79" t="s">
        <v>134</v>
      </c>
      <c r="H135" s="79" t="s">
        <v>50</v>
      </c>
      <c r="I135" s="80">
        <v>2.17</v>
      </c>
      <c r="J135" s="124"/>
      <c r="K135" s="41">
        <f t="shared" si="4"/>
        <v>0</v>
      </c>
      <c r="L135" s="42" t="str">
        <f t="shared" si="3"/>
        <v>OK</v>
      </c>
      <c r="M135" s="18">
        <v>0</v>
      </c>
      <c r="N135" s="18">
        <v>0</v>
      </c>
      <c r="O135" s="18">
        <v>0</v>
      </c>
      <c r="P135" s="18">
        <v>0</v>
      </c>
      <c r="Q135" s="18">
        <v>0</v>
      </c>
      <c r="R135" s="18">
        <v>0</v>
      </c>
      <c r="S135" s="18">
        <v>0</v>
      </c>
      <c r="T135" s="18">
        <v>0</v>
      </c>
      <c r="U135" s="18">
        <v>0</v>
      </c>
      <c r="V135" s="18">
        <v>0</v>
      </c>
      <c r="W135" s="18">
        <v>0</v>
      </c>
      <c r="X135" s="18">
        <v>0</v>
      </c>
      <c r="Y135" s="18">
        <v>0</v>
      </c>
      <c r="Z135" s="18">
        <v>0</v>
      </c>
      <c r="AA135" s="18">
        <v>0</v>
      </c>
      <c r="AB135" s="18">
        <v>0</v>
      </c>
      <c r="AC135" s="18">
        <v>0</v>
      </c>
      <c r="AD135" s="18">
        <v>0</v>
      </c>
      <c r="AE135" s="18">
        <v>0</v>
      </c>
      <c r="AF135" s="18">
        <v>0</v>
      </c>
      <c r="AG135" s="18">
        <v>0</v>
      </c>
      <c r="AH135" s="18">
        <v>0</v>
      </c>
      <c r="AI135" s="18">
        <v>0</v>
      </c>
      <c r="AJ135" s="18">
        <v>0</v>
      </c>
      <c r="AK135" s="18">
        <v>0</v>
      </c>
      <c r="AL135" s="18">
        <v>0</v>
      </c>
      <c r="AM135" s="18">
        <v>0</v>
      </c>
      <c r="AN135" s="18">
        <v>0</v>
      </c>
      <c r="AO135" s="18">
        <v>0</v>
      </c>
      <c r="AP135" s="18">
        <v>0</v>
      </c>
      <c r="AQ135" s="18">
        <v>0</v>
      </c>
      <c r="AR135" s="18">
        <v>0</v>
      </c>
      <c r="AS135" s="18">
        <v>0</v>
      </c>
      <c r="AT135" s="18">
        <v>0</v>
      </c>
      <c r="AU135" s="18">
        <v>0</v>
      </c>
      <c r="AV135" s="18">
        <v>0</v>
      </c>
      <c r="AW135" s="18">
        <v>0</v>
      </c>
      <c r="AX135" s="18">
        <v>0</v>
      </c>
      <c r="AY135" s="18">
        <v>0</v>
      </c>
      <c r="AZ135" s="18">
        <v>0</v>
      </c>
      <c r="BA135" s="18">
        <v>0</v>
      </c>
      <c r="BB135" s="18">
        <v>0</v>
      </c>
      <c r="BC135" s="18">
        <v>0</v>
      </c>
    </row>
    <row r="136" spans="1:55" ht="45" x14ac:dyDescent="0.25">
      <c r="A136" s="152"/>
      <c r="B136" s="159"/>
      <c r="C136" s="76">
        <v>133</v>
      </c>
      <c r="D136" s="77" t="s">
        <v>413</v>
      </c>
      <c r="E136" s="78" t="s">
        <v>265</v>
      </c>
      <c r="F136" s="79" t="s">
        <v>30</v>
      </c>
      <c r="G136" s="79" t="s">
        <v>135</v>
      </c>
      <c r="H136" s="79" t="s">
        <v>50</v>
      </c>
      <c r="I136" s="80">
        <v>6.47</v>
      </c>
      <c r="J136" s="124">
        <v>60</v>
      </c>
      <c r="K136" s="41">
        <f t="shared" si="4"/>
        <v>60</v>
      </c>
      <c r="L136" s="42" t="str">
        <f t="shared" si="3"/>
        <v>OK</v>
      </c>
      <c r="M136" s="18">
        <v>0</v>
      </c>
      <c r="N136" s="18">
        <v>0</v>
      </c>
      <c r="O136" s="18">
        <v>0</v>
      </c>
      <c r="P136" s="18">
        <v>0</v>
      </c>
      <c r="Q136" s="18">
        <v>0</v>
      </c>
      <c r="R136" s="18">
        <v>0</v>
      </c>
      <c r="S136" s="18">
        <v>0</v>
      </c>
      <c r="T136" s="18">
        <v>0</v>
      </c>
      <c r="U136" s="18">
        <v>0</v>
      </c>
      <c r="V136" s="18">
        <v>0</v>
      </c>
      <c r="W136" s="18">
        <v>0</v>
      </c>
      <c r="X136" s="18">
        <v>0</v>
      </c>
      <c r="Y136" s="18">
        <v>0</v>
      </c>
      <c r="Z136" s="18">
        <v>0</v>
      </c>
      <c r="AA136" s="18">
        <v>0</v>
      </c>
      <c r="AB136" s="18">
        <v>0</v>
      </c>
      <c r="AC136" s="18">
        <v>0</v>
      </c>
      <c r="AD136" s="18">
        <v>0</v>
      </c>
      <c r="AE136" s="18">
        <v>0</v>
      </c>
      <c r="AF136" s="18">
        <v>0</v>
      </c>
      <c r="AG136" s="18">
        <v>0</v>
      </c>
      <c r="AH136" s="18">
        <v>0</v>
      </c>
      <c r="AI136" s="18">
        <v>0</v>
      </c>
      <c r="AJ136" s="18">
        <v>0</v>
      </c>
      <c r="AK136" s="18">
        <v>0</v>
      </c>
      <c r="AL136" s="18">
        <v>0</v>
      </c>
      <c r="AM136" s="18">
        <v>0</v>
      </c>
      <c r="AN136" s="18">
        <v>0</v>
      </c>
      <c r="AO136" s="18">
        <v>0</v>
      </c>
      <c r="AP136" s="18">
        <v>0</v>
      </c>
      <c r="AQ136" s="18">
        <v>0</v>
      </c>
      <c r="AR136" s="18">
        <v>0</v>
      </c>
      <c r="AS136" s="18">
        <v>0</v>
      </c>
      <c r="AT136" s="18">
        <v>0</v>
      </c>
      <c r="AU136" s="18">
        <v>0</v>
      </c>
      <c r="AV136" s="18">
        <v>0</v>
      </c>
      <c r="AW136" s="18">
        <v>0</v>
      </c>
      <c r="AX136" s="18">
        <v>0</v>
      </c>
      <c r="AY136" s="18">
        <v>0</v>
      </c>
      <c r="AZ136" s="18">
        <v>0</v>
      </c>
      <c r="BA136" s="18">
        <v>0</v>
      </c>
      <c r="BB136" s="18">
        <v>0</v>
      </c>
      <c r="BC136" s="18">
        <v>0</v>
      </c>
    </row>
    <row r="137" spans="1:55" ht="90" x14ac:dyDescent="0.25">
      <c r="A137" s="152"/>
      <c r="B137" s="159"/>
      <c r="C137" s="76">
        <v>134</v>
      </c>
      <c r="D137" s="77" t="s">
        <v>414</v>
      </c>
      <c r="E137" s="78" t="s">
        <v>266</v>
      </c>
      <c r="F137" s="104" t="s">
        <v>30</v>
      </c>
      <c r="G137" s="104" t="s">
        <v>136</v>
      </c>
      <c r="H137" s="104" t="s">
        <v>50</v>
      </c>
      <c r="I137" s="80">
        <v>7.12</v>
      </c>
      <c r="J137" s="124">
        <v>75</v>
      </c>
      <c r="K137" s="41">
        <f t="shared" si="4"/>
        <v>75</v>
      </c>
      <c r="L137" s="42" t="str">
        <f t="shared" ref="L137:L138" si="5">IF(K137&lt;0,"ATENÇÃO","OK")</f>
        <v>OK</v>
      </c>
      <c r="M137" s="18">
        <v>0</v>
      </c>
      <c r="N137" s="18">
        <v>0</v>
      </c>
      <c r="O137" s="18">
        <v>0</v>
      </c>
      <c r="P137" s="18">
        <v>0</v>
      </c>
      <c r="Q137" s="18">
        <v>0</v>
      </c>
      <c r="R137" s="18">
        <v>0</v>
      </c>
      <c r="S137" s="18">
        <v>0</v>
      </c>
      <c r="T137" s="18">
        <v>0</v>
      </c>
      <c r="U137" s="18">
        <v>0</v>
      </c>
      <c r="V137" s="18">
        <v>0</v>
      </c>
      <c r="W137" s="18">
        <v>0</v>
      </c>
      <c r="X137" s="18">
        <v>0</v>
      </c>
      <c r="Y137" s="18">
        <v>0</v>
      </c>
      <c r="Z137" s="18">
        <v>0</v>
      </c>
      <c r="AA137" s="18">
        <v>0</v>
      </c>
      <c r="AB137" s="18">
        <v>0</v>
      </c>
      <c r="AC137" s="18">
        <v>0</v>
      </c>
      <c r="AD137" s="18">
        <v>0</v>
      </c>
      <c r="AE137" s="18">
        <v>0</v>
      </c>
      <c r="AF137" s="18">
        <v>0</v>
      </c>
      <c r="AG137" s="18">
        <v>0</v>
      </c>
      <c r="AH137" s="18">
        <v>0</v>
      </c>
      <c r="AI137" s="18">
        <v>0</v>
      </c>
      <c r="AJ137" s="18">
        <v>0</v>
      </c>
      <c r="AK137" s="18">
        <v>0</v>
      </c>
      <c r="AL137" s="18">
        <v>0</v>
      </c>
      <c r="AM137" s="18">
        <v>0</v>
      </c>
      <c r="AN137" s="18">
        <v>0</v>
      </c>
      <c r="AO137" s="18">
        <v>0</v>
      </c>
      <c r="AP137" s="18">
        <v>0</v>
      </c>
      <c r="AQ137" s="18">
        <v>0</v>
      </c>
      <c r="AR137" s="18">
        <v>0</v>
      </c>
      <c r="AS137" s="18">
        <v>0</v>
      </c>
      <c r="AT137" s="18">
        <v>0</v>
      </c>
      <c r="AU137" s="18">
        <v>0</v>
      </c>
      <c r="AV137" s="18">
        <v>0</v>
      </c>
      <c r="AW137" s="18">
        <v>0</v>
      </c>
      <c r="AX137" s="18">
        <v>0</v>
      </c>
      <c r="AY137" s="18">
        <v>0</v>
      </c>
      <c r="AZ137" s="18">
        <v>0</v>
      </c>
      <c r="BA137" s="18">
        <v>0</v>
      </c>
      <c r="BB137" s="18">
        <v>0</v>
      </c>
      <c r="BC137" s="18">
        <v>0</v>
      </c>
    </row>
    <row r="138" spans="1:55" ht="30" x14ac:dyDescent="0.25">
      <c r="A138" s="152"/>
      <c r="B138" s="160"/>
      <c r="C138" s="103">
        <v>135</v>
      </c>
      <c r="D138" s="106" t="s">
        <v>415</v>
      </c>
      <c r="E138" s="78" t="s">
        <v>267</v>
      </c>
      <c r="F138" s="104" t="s">
        <v>30</v>
      </c>
      <c r="G138" s="104" t="s">
        <v>48</v>
      </c>
      <c r="H138" s="104" t="s">
        <v>50</v>
      </c>
      <c r="I138" s="80">
        <v>19.54</v>
      </c>
      <c r="J138" s="124">
        <v>24</v>
      </c>
      <c r="K138" s="41">
        <f t="shared" si="4"/>
        <v>24</v>
      </c>
      <c r="L138" s="42" t="str">
        <f t="shared" si="5"/>
        <v>OK</v>
      </c>
      <c r="M138" s="18">
        <v>0</v>
      </c>
      <c r="N138" s="18">
        <v>0</v>
      </c>
      <c r="O138" s="18">
        <v>0</v>
      </c>
      <c r="P138" s="18">
        <v>0</v>
      </c>
      <c r="Q138" s="18">
        <v>0</v>
      </c>
      <c r="R138" s="18">
        <v>0</v>
      </c>
      <c r="S138" s="18">
        <v>0</v>
      </c>
      <c r="T138" s="18">
        <v>0</v>
      </c>
      <c r="U138" s="18">
        <v>0</v>
      </c>
      <c r="V138" s="18">
        <v>0</v>
      </c>
      <c r="W138" s="18">
        <v>0</v>
      </c>
      <c r="X138" s="18">
        <v>0</v>
      </c>
      <c r="Y138" s="18">
        <v>0</v>
      </c>
      <c r="Z138" s="18">
        <v>0</v>
      </c>
      <c r="AA138" s="18">
        <v>0</v>
      </c>
      <c r="AB138" s="18">
        <v>0</v>
      </c>
      <c r="AC138" s="18">
        <v>0</v>
      </c>
      <c r="AD138" s="18">
        <v>0</v>
      </c>
      <c r="AE138" s="18">
        <v>0</v>
      </c>
      <c r="AF138" s="18">
        <v>0</v>
      </c>
      <c r="AG138" s="18">
        <v>0</v>
      </c>
      <c r="AH138" s="18">
        <v>0</v>
      </c>
      <c r="AI138" s="18">
        <v>0</v>
      </c>
      <c r="AJ138" s="18">
        <v>0</v>
      </c>
      <c r="AK138" s="18">
        <v>0</v>
      </c>
      <c r="AL138" s="18">
        <v>0</v>
      </c>
      <c r="AM138" s="18">
        <v>0</v>
      </c>
      <c r="AN138" s="18">
        <v>0</v>
      </c>
      <c r="AO138" s="18">
        <v>0</v>
      </c>
      <c r="AP138" s="18">
        <v>0</v>
      </c>
      <c r="AQ138" s="18">
        <v>0</v>
      </c>
      <c r="AR138" s="18">
        <v>0</v>
      </c>
      <c r="AS138" s="18">
        <v>0</v>
      </c>
      <c r="AT138" s="18">
        <v>0</v>
      </c>
      <c r="AU138" s="18">
        <v>0</v>
      </c>
      <c r="AV138" s="18">
        <v>0</v>
      </c>
      <c r="AW138" s="18">
        <v>0</v>
      </c>
      <c r="AX138" s="18">
        <v>0</v>
      </c>
      <c r="AY138" s="18">
        <v>0</v>
      </c>
      <c r="AZ138" s="18">
        <v>0</v>
      </c>
      <c r="BA138" s="18">
        <v>0</v>
      </c>
      <c r="BB138" s="18">
        <v>0</v>
      </c>
      <c r="BC138" s="18">
        <v>0</v>
      </c>
    </row>
    <row r="143" spans="1:55" x14ac:dyDescent="0.25">
      <c r="A143" s="142"/>
      <c r="B143" s="142"/>
      <c r="C143" s="142"/>
    </row>
    <row r="144" spans="1:55" x14ac:dyDescent="0.25">
      <c r="A144" s="142"/>
      <c r="B144" s="142"/>
      <c r="C144" s="142"/>
    </row>
    <row r="145" spans="1:3" x14ac:dyDescent="0.25">
      <c r="A145" s="142"/>
      <c r="B145" s="142"/>
      <c r="C145" s="142"/>
    </row>
    <row r="146" spans="1:3" x14ac:dyDescent="0.25">
      <c r="A146" s="142"/>
      <c r="B146" s="142"/>
      <c r="C146" s="142"/>
    </row>
    <row r="147" spans="1:3" x14ac:dyDescent="0.25">
      <c r="A147" s="142"/>
      <c r="B147" s="142"/>
      <c r="C147" s="142"/>
    </row>
    <row r="148" spans="1:3" x14ac:dyDescent="0.25">
      <c r="A148" s="142"/>
      <c r="B148" s="142"/>
      <c r="C148" s="142"/>
    </row>
    <row r="149" spans="1:3" x14ac:dyDescent="0.25">
      <c r="A149" s="142"/>
      <c r="B149" s="142"/>
      <c r="C149" s="142"/>
    </row>
    <row r="150" spans="1:3" x14ac:dyDescent="0.25">
      <c r="A150" s="142"/>
      <c r="B150" s="142"/>
      <c r="C150" s="142"/>
    </row>
    <row r="151" spans="1:3" x14ac:dyDescent="0.25">
      <c r="A151" s="142"/>
      <c r="B151" s="142"/>
      <c r="C151" s="142"/>
    </row>
    <row r="152" spans="1:3" x14ac:dyDescent="0.25">
      <c r="A152" s="142"/>
      <c r="B152" s="142"/>
      <c r="C152" s="142"/>
    </row>
    <row r="153" spans="1:3" x14ac:dyDescent="0.25">
      <c r="A153" s="142"/>
      <c r="B153" s="142"/>
      <c r="C153" s="142"/>
    </row>
    <row r="154" spans="1:3" x14ac:dyDescent="0.25">
      <c r="A154" s="142"/>
      <c r="B154" s="142"/>
      <c r="C154" s="142"/>
    </row>
    <row r="155" spans="1:3" x14ac:dyDescent="0.25">
      <c r="A155" s="142"/>
      <c r="B155" s="142"/>
      <c r="C155" s="142"/>
    </row>
    <row r="156" spans="1:3" x14ac:dyDescent="0.25">
      <c r="A156" s="142"/>
      <c r="B156" s="142"/>
      <c r="C156" s="142"/>
    </row>
    <row r="157" spans="1:3" x14ac:dyDescent="0.25">
      <c r="A157" s="142"/>
      <c r="B157" s="142"/>
      <c r="C157" s="142"/>
    </row>
    <row r="158" spans="1:3" x14ac:dyDescent="0.25">
      <c r="A158" s="142"/>
      <c r="B158" s="142"/>
      <c r="C158" s="142"/>
    </row>
    <row r="159" spans="1:3" x14ac:dyDescent="0.25">
      <c r="A159" s="142"/>
      <c r="B159" s="142"/>
      <c r="C159" s="142"/>
    </row>
    <row r="160" spans="1:3" x14ac:dyDescent="0.25">
      <c r="A160" s="142"/>
      <c r="B160" s="142"/>
      <c r="C160" s="142"/>
    </row>
    <row r="161" spans="1:3" x14ac:dyDescent="0.25">
      <c r="A161" s="142"/>
      <c r="B161" s="142"/>
      <c r="C161" s="142"/>
    </row>
    <row r="162" spans="1:3" x14ac:dyDescent="0.25">
      <c r="A162" s="142"/>
      <c r="B162" s="142"/>
      <c r="C162" s="142"/>
    </row>
    <row r="163" spans="1:3" x14ac:dyDescent="0.25">
      <c r="A163" s="142"/>
      <c r="B163" s="142"/>
      <c r="C163" s="142"/>
    </row>
    <row r="164" spans="1:3" x14ac:dyDescent="0.25">
      <c r="A164" s="142"/>
      <c r="B164" s="142"/>
      <c r="C164" s="142"/>
    </row>
    <row r="165" spans="1:3" x14ac:dyDescent="0.25">
      <c r="A165" s="142"/>
      <c r="B165" s="142"/>
      <c r="C165" s="142"/>
    </row>
    <row r="166" spans="1:3" x14ac:dyDescent="0.25">
      <c r="A166" s="142"/>
      <c r="B166" s="142"/>
      <c r="C166" s="142"/>
    </row>
    <row r="167" spans="1:3" x14ac:dyDescent="0.25">
      <c r="A167" s="142"/>
      <c r="B167" s="142"/>
      <c r="C167" s="142"/>
    </row>
    <row r="168" spans="1:3" x14ac:dyDescent="0.25">
      <c r="A168" s="142"/>
      <c r="B168" s="142"/>
      <c r="C168" s="142"/>
    </row>
    <row r="169" spans="1:3" x14ac:dyDescent="0.25">
      <c r="A169" s="142"/>
      <c r="B169" s="142"/>
      <c r="C169" s="142"/>
    </row>
  </sheetData>
  <mergeCells count="135">
    <mergeCell ref="BC1:BC2"/>
    <mergeCell ref="AT1:AT2"/>
    <mergeCell ref="AU1:AU2"/>
    <mergeCell ref="AV1:AV2"/>
    <mergeCell ref="AW1:AW2"/>
    <mergeCell ref="AX1:AX2"/>
    <mergeCell ref="AY1:AY2"/>
    <mergeCell ref="AZ1:AZ2"/>
    <mergeCell ref="BA1:BA2"/>
    <mergeCell ref="BB1:BB2"/>
    <mergeCell ref="A27:A28"/>
    <mergeCell ref="B27:B28"/>
    <mergeCell ref="A29:A36"/>
    <mergeCell ref="B29:B36"/>
    <mergeCell ref="A37:A46"/>
    <mergeCell ref="B37:B46"/>
    <mergeCell ref="A47:A52"/>
    <mergeCell ref="B47:B52"/>
    <mergeCell ref="M1:M2"/>
    <mergeCell ref="N1:N2"/>
    <mergeCell ref="A8:A9"/>
    <mergeCell ref="B8:B9"/>
    <mergeCell ref="A11:A14"/>
    <mergeCell ref="B11:B14"/>
    <mergeCell ref="A15:A19"/>
    <mergeCell ref="B15:B19"/>
    <mergeCell ref="A24:A25"/>
    <mergeCell ref="B24:B25"/>
    <mergeCell ref="A20:A21"/>
    <mergeCell ref="B20:B21"/>
    <mergeCell ref="A22:A23"/>
    <mergeCell ref="B22:B23"/>
    <mergeCell ref="AE1:AE2"/>
    <mergeCell ref="AF1:AF2"/>
    <mergeCell ref="AG1:AG2"/>
    <mergeCell ref="AH1:AH2"/>
    <mergeCell ref="A2:L2"/>
    <mergeCell ref="Z1:Z2"/>
    <mergeCell ref="AA1:AA2"/>
    <mergeCell ref="AB1:AB2"/>
    <mergeCell ref="AC1:AC2"/>
    <mergeCell ref="AD1:AD2"/>
    <mergeCell ref="X1:X2"/>
    <mergeCell ref="Y1:Y2"/>
    <mergeCell ref="U1:U2"/>
    <mergeCell ref="V1:V2"/>
    <mergeCell ref="W1:W2"/>
    <mergeCell ref="Q1:Q2"/>
    <mergeCell ref="R1:R2"/>
    <mergeCell ref="S1:S2"/>
    <mergeCell ref="T1:T2"/>
    <mergeCell ref="D1:I1"/>
    <mergeCell ref="J1:L1"/>
    <mergeCell ref="O1:O2"/>
    <mergeCell ref="P1:P2"/>
    <mergeCell ref="A1:C1"/>
    <mergeCell ref="A64:A67"/>
    <mergeCell ref="B64:B67"/>
    <mergeCell ref="A68:A74"/>
    <mergeCell ref="B68:B74"/>
    <mergeCell ref="A75:A80"/>
    <mergeCell ref="B75:B80"/>
    <mergeCell ref="A53:A55"/>
    <mergeCell ref="B53:B55"/>
    <mergeCell ref="A56:A59"/>
    <mergeCell ref="B56:B59"/>
    <mergeCell ref="A60:A63"/>
    <mergeCell ref="B60:B63"/>
    <mergeCell ref="A92:A94"/>
    <mergeCell ref="B92:B94"/>
    <mergeCell ref="A96:A97"/>
    <mergeCell ref="B96:B97"/>
    <mergeCell ref="A98:A99"/>
    <mergeCell ref="B98:B99"/>
    <mergeCell ref="A82:A85"/>
    <mergeCell ref="B82:B85"/>
    <mergeCell ref="A86:A88"/>
    <mergeCell ref="B86:B88"/>
    <mergeCell ref="A89:A90"/>
    <mergeCell ref="B89:B90"/>
    <mergeCell ref="A113:A116"/>
    <mergeCell ref="B113:B116"/>
    <mergeCell ref="A118:A121"/>
    <mergeCell ref="B118:B121"/>
    <mergeCell ref="F118:I121"/>
    <mergeCell ref="A100:A104"/>
    <mergeCell ref="B100:B104"/>
    <mergeCell ref="A106:A107"/>
    <mergeCell ref="B106:B107"/>
    <mergeCell ref="A109:A112"/>
    <mergeCell ref="B109:B112"/>
    <mergeCell ref="A143:C143"/>
    <mergeCell ref="A144:C144"/>
    <mergeCell ref="A145:C145"/>
    <mergeCell ref="A146:C146"/>
    <mergeCell ref="A147:C147"/>
    <mergeCell ref="A123:A128"/>
    <mergeCell ref="B123:B128"/>
    <mergeCell ref="A129:A133"/>
    <mergeCell ref="B129:B133"/>
    <mergeCell ref="A134:A138"/>
    <mergeCell ref="B134:B138"/>
    <mergeCell ref="A153:C153"/>
    <mergeCell ref="A154:C154"/>
    <mergeCell ref="A155:C155"/>
    <mergeCell ref="A156:C156"/>
    <mergeCell ref="A157:C157"/>
    <mergeCell ref="A148:C148"/>
    <mergeCell ref="A149:C149"/>
    <mergeCell ref="A150:C150"/>
    <mergeCell ref="A151:C151"/>
    <mergeCell ref="A152:C152"/>
    <mergeCell ref="A168:C168"/>
    <mergeCell ref="A169:C169"/>
    <mergeCell ref="A163:C163"/>
    <mergeCell ref="A164:C164"/>
    <mergeCell ref="A165:C165"/>
    <mergeCell ref="A166:C166"/>
    <mergeCell ref="A167:C167"/>
    <mergeCell ref="A158:C158"/>
    <mergeCell ref="A159:C159"/>
    <mergeCell ref="A160:C160"/>
    <mergeCell ref="A161:C161"/>
    <mergeCell ref="A162:C162"/>
    <mergeCell ref="AR1:AR2"/>
    <mergeCell ref="AS1:AS2"/>
    <mergeCell ref="AI1:AI2"/>
    <mergeCell ref="AJ1:AJ2"/>
    <mergeCell ref="AK1:AK2"/>
    <mergeCell ref="AL1:AL2"/>
    <mergeCell ref="AM1:AM2"/>
    <mergeCell ref="AN1:AN2"/>
    <mergeCell ref="AO1:AO2"/>
    <mergeCell ref="AP1:AP2"/>
    <mergeCell ref="AQ1:AQ2"/>
  </mergeCells>
  <conditionalFormatting sqref="Z4:Z138">
    <cfRule type="cellIs" dxfId="344" priority="70" stopIfTrue="1" operator="greaterThan">
      <formula>0</formula>
    </cfRule>
    <cfRule type="cellIs" dxfId="343" priority="71" stopIfTrue="1" operator="greaterThan">
      <formula>0</formula>
    </cfRule>
    <cfRule type="cellIs" dxfId="342" priority="72" stopIfTrue="1" operator="greaterThan">
      <formula>0</formula>
    </cfRule>
  </conditionalFormatting>
  <conditionalFormatting sqref="AA4:AA138">
    <cfRule type="cellIs" dxfId="341" priority="67" stopIfTrue="1" operator="greaterThan">
      <formula>0</formula>
    </cfRule>
    <cfRule type="cellIs" dxfId="340" priority="68" stopIfTrue="1" operator="greaterThan">
      <formula>0</formula>
    </cfRule>
    <cfRule type="cellIs" dxfId="339" priority="69" stopIfTrue="1" operator="greaterThan">
      <formula>0</formula>
    </cfRule>
  </conditionalFormatting>
  <conditionalFormatting sqref="N4:X138">
    <cfRule type="cellIs" dxfId="338" priority="76" stopIfTrue="1" operator="greaterThan">
      <formula>0</formula>
    </cfRule>
    <cfRule type="cellIs" dxfId="337" priority="77" stopIfTrue="1" operator="greaterThan">
      <formula>0</formula>
    </cfRule>
    <cfRule type="cellIs" dxfId="336" priority="78" stopIfTrue="1" operator="greaterThan">
      <formula>0</formula>
    </cfRule>
  </conditionalFormatting>
  <conditionalFormatting sqref="Y4:Y138">
    <cfRule type="cellIs" dxfId="335" priority="73" stopIfTrue="1" operator="greaterThan">
      <formula>0</formula>
    </cfRule>
    <cfRule type="cellIs" dxfId="334" priority="74" stopIfTrue="1" operator="greaterThan">
      <formula>0</formula>
    </cfRule>
    <cfRule type="cellIs" dxfId="333" priority="75" stopIfTrue="1" operator="greaterThan">
      <formula>0</formula>
    </cfRule>
  </conditionalFormatting>
  <conditionalFormatting sqref="AB4:AB138">
    <cfRule type="cellIs" dxfId="332" priority="64" stopIfTrue="1" operator="greaterThan">
      <formula>0</formula>
    </cfRule>
    <cfRule type="cellIs" dxfId="331" priority="65" stopIfTrue="1" operator="greaterThan">
      <formula>0</formula>
    </cfRule>
    <cfRule type="cellIs" dxfId="330" priority="66" stopIfTrue="1" operator="greaterThan">
      <formula>0</formula>
    </cfRule>
  </conditionalFormatting>
  <conditionalFormatting sqref="AC4:AH138">
    <cfRule type="cellIs" dxfId="329" priority="61" stopIfTrue="1" operator="greaterThan">
      <formula>0</formula>
    </cfRule>
    <cfRule type="cellIs" dxfId="328" priority="62" stopIfTrue="1" operator="greaterThan">
      <formula>0</formula>
    </cfRule>
    <cfRule type="cellIs" dxfId="327" priority="63" stopIfTrue="1" operator="greaterThan">
      <formula>0</formula>
    </cfRule>
  </conditionalFormatting>
  <conditionalFormatting sqref="M4:M138">
    <cfRule type="cellIs" dxfId="326" priority="79" stopIfTrue="1" operator="greaterThan">
      <formula>0</formula>
    </cfRule>
    <cfRule type="cellIs" dxfId="325" priority="80" stopIfTrue="1" operator="greaterThan">
      <formula>0</formula>
    </cfRule>
    <cfRule type="cellIs" dxfId="324" priority="81" stopIfTrue="1" operator="greaterThan">
      <formula>0</formula>
    </cfRule>
  </conditionalFormatting>
  <conditionalFormatting sqref="AI4:AI138">
    <cfRule type="cellIs" dxfId="323" priority="58" stopIfTrue="1" operator="greaterThan">
      <formula>0</formula>
    </cfRule>
    <cfRule type="cellIs" dxfId="322" priority="59" stopIfTrue="1" operator="greaterThan">
      <formula>0</formula>
    </cfRule>
    <cfRule type="cellIs" dxfId="321" priority="60" stopIfTrue="1" operator="greaterThan">
      <formula>0</formula>
    </cfRule>
  </conditionalFormatting>
  <conditionalFormatting sqref="AJ4:AJ138">
    <cfRule type="cellIs" dxfId="320" priority="55" stopIfTrue="1" operator="greaterThan">
      <formula>0</formula>
    </cfRule>
    <cfRule type="cellIs" dxfId="319" priority="56" stopIfTrue="1" operator="greaterThan">
      <formula>0</formula>
    </cfRule>
    <cfRule type="cellIs" dxfId="318" priority="57" stopIfTrue="1" operator="greaterThan">
      <formula>0</formula>
    </cfRule>
  </conditionalFormatting>
  <conditionalFormatting sqref="AK4:AK138">
    <cfRule type="cellIs" dxfId="317" priority="52" stopIfTrue="1" operator="greaterThan">
      <formula>0</formula>
    </cfRule>
    <cfRule type="cellIs" dxfId="316" priority="53" stopIfTrue="1" operator="greaterThan">
      <formula>0</formula>
    </cfRule>
    <cfRule type="cellIs" dxfId="315" priority="54" stopIfTrue="1" operator="greaterThan">
      <formula>0</formula>
    </cfRule>
  </conditionalFormatting>
  <conditionalFormatting sqref="AL4:AL138">
    <cfRule type="cellIs" dxfId="314" priority="49" stopIfTrue="1" operator="greaterThan">
      <formula>0</formula>
    </cfRule>
    <cfRule type="cellIs" dxfId="313" priority="50" stopIfTrue="1" operator="greaterThan">
      <formula>0</formula>
    </cfRule>
    <cfRule type="cellIs" dxfId="312" priority="51" stopIfTrue="1" operator="greaterThan">
      <formula>0</formula>
    </cfRule>
  </conditionalFormatting>
  <conditionalFormatting sqref="AM4:AM138">
    <cfRule type="cellIs" dxfId="311" priority="46" stopIfTrue="1" operator="greaterThan">
      <formula>0</formula>
    </cfRule>
    <cfRule type="cellIs" dxfId="310" priority="47" stopIfTrue="1" operator="greaterThan">
      <formula>0</formula>
    </cfRule>
    <cfRule type="cellIs" dxfId="309" priority="48" stopIfTrue="1" operator="greaterThan">
      <formula>0</formula>
    </cfRule>
  </conditionalFormatting>
  <conditionalFormatting sqref="AN4:AN138">
    <cfRule type="cellIs" dxfId="308" priority="43" stopIfTrue="1" operator="greaterThan">
      <formula>0</formula>
    </cfRule>
    <cfRule type="cellIs" dxfId="307" priority="44" stopIfTrue="1" operator="greaterThan">
      <formula>0</formula>
    </cfRule>
    <cfRule type="cellIs" dxfId="306" priority="45" stopIfTrue="1" operator="greaterThan">
      <formula>0</formula>
    </cfRule>
  </conditionalFormatting>
  <conditionalFormatting sqref="AO4:AO138">
    <cfRule type="cellIs" dxfId="305" priority="40" stopIfTrue="1" operator="greaterThan">
      <formula>0</formula>
    </cfRule>
    <cfRule type="cellIs" dxfId="304" priority="41" stopIfTrue="1" operator="greaterThan">
      <formula>0</formula>
    </cfRule>
    <cfRule type="cellIs" dxfId="303" priority="42" stopIfTrue="1" operator="greaterThan">
      <formula>0</formula>
    </cfRule>
  </conditionalFormatting>
  <conditionalFormatting sqref="AP4:AP138">
    <cfRule type="cellIs" dxfId="302" priority="37" stopIfTrue="1" operator="greaterThan">
      <formula>0</formula>
    </cfRule>
    <cfRule type="cellIs" dxfId="301" priority="38" stopIfTrue="1" operator="greaterThan">
      <formula>0</formula>
    </cfRule>
    <cfRule type="cellIs" dxfId="300" priority="39" stopIfTrue="1" operator="greaterThan">
      <formula>0</formula>
    </cfRule>
  </conditionalFormatting>
  <conditionalFormatting sqref="AQ4:AQ138">
    <cfRule type="cellIs" dxfId="299" priority="34" stopIfTrue="1" operator="greaterThan">
      <formula>0</formula>
    </cfRule>
    <cfRule type="cellIs" dxfId="298" priority="35" stopIfTrue="1" operator="greaterThan">
      <formula>0</formula>
    </cfRule>
    <cfRule type="cellIs" dxfId="297" priority="36" stopIfTrue="1" operator="greaterThan">
      <formula>0</formula>
    </cfRule>
  </conditionalFormatting>
  <conditionalFormatting sqref="AT4:AT138">
    <cfRule type="cellIs" dxfId="296" priority="31" stopIfTrue="1" operator="greaterThan">
      <formula>0</formula>
    </cfRule>
    <cfRule type="cellIs" dxfId="295" priority="32" stopIfTrue="1" operator="greaterThan">
      <formula>0</formula>
    </cfRule>
    <cfRule type="cellIs" dxfId="294" priority="33" stopIfTrue="1" operator="greaterThan">
      <formula>0</formula>
    </cfRule>
  </conditionalFormatting>
  <conditionalFormatting sqref="AR4:AR138">
    <cfRule type="cellIs" dxfId="293" priority="28" stopIfTrue="1" operator="greaterThan">
      <formula>0</formula>
    </cfRule>
    <cfRule type="cellIs" dxfId="292" priority="29" stopIfTrue="1" operator="greaterThan">
      <formula>0</formula>
    </cfRule>
    <cfRule type="cellIs" dxfId="291" priority="30" stopIfTrue="1" operator="greaterThan">
      <formula>0</formula>
    </cfRule>
  </conditionalFormatting>
  <conditionalFormatting sqref="AS4:AS138">
    <cfRule type="cellIs" dxfId="290" priority="25" stopIfTrue="1" operator="greaterThan">
      <formula>0</formula>
    </cfRule>
    <cfRule type="cellIs" dxfId="289" priority="26" stopIfTrue="1" operator="greaterThan">
      <formula>0</formula>
    </cfRule>
    <cfRule type="cellIs" dxfId="288" priority="27" stopIfTrue="1" operator="greaterThan">
      <formula>0</formula>
    </cfRule>
  </conditionalFormatting>
  <conditionalFormatting sqref="AU4:AU138">
    <cfRule type="cellIs" dxfId="287" priority="22" stopIfTrue="1" operator="greaterThan">
      <formula>0</formula>
    </cfRule>
    <cfRule type="cellIs" dxfId="286" priority="23" stopIfTrue="1" operator="greaterThan">
      <formula>0</formula>
    </cfRule>
    <cfRule type="cellIs" dxfId="285" priority="24" stopIfTrue="1" operator="greaterThan">
      <formula>0</formula>
    </cfRule>
  </conditionalFormatting>
  <conditionalFormatting sqref="AV4:AV138">
    <cfRule type="cellIs" dxfId="284" priority="19" stopIfTrue="1" operator="greaterThan">
      <formula>0</formula>
    </cfRule>
    <cfRule type="cellIs" dxfId="283" priority="20" stopIfTrue="1" operator="greaterThan">
      <formula>0</formula>
    </cfRule>
    <cfRule type="cellIs" dxfId="282" priority="21" stopIfTrue="1" operator="greaterThan">
      <formula>0</formula>
    </cfRule>
  </conditionalFormatting>
  <conditionalFormatting sqref="AW4:AW138">
    <cfRule type="cellIs" dxfId="281" priority="16" stopIfTrue="1" operator="greaterThan">
      <formula>0</formula>
    </cfRule>
    <cfRule type="cellIs" dxfId="280" priority="17" stopIfTrue="1" operator="greaterThan">
      <formula>0</formula>
    </cfRule>
    <cfRule type="cellIs" dxfId="279" priority="18" stopIfTrue="1" operator="greaterThan">
      <formula>0</formula>
    </cfRule>
  </conditionalFormatting>
  <conditionalFormatting sqref="AX4:AX138">
    <cfRule type="cellIs" dxfId="278" priority="13" stopIfTrue="1" operator="greaterThan">
      <formula>0</formula>
    </cfRule>
    <cfRule type="cellIs" dxfId="277" priority="14" stopIfTrue="1" operator="greaterThan">
      <formula>0</formula>
    </cfRule>
    <cfRule type="cellIs" dxfId="276" priority="15" stopIfTrue="1" operator="greaterThan">
      <formula>0</formula>
    </cfRule>
  </conditionalFormatting>
  <conditionalFormatting sqref="AY4:AY138">
    <cfRule type="cellIs" dxfId="275" priority="10" stopIfTrue="1" operator="greaterThan">
      <formula>0</formula>
    </cfRule>
    <cfRule type="cellIs" dxfId="274" priority="11" stopIfTrue="1" operator="greaterThan">
      <formula>0</formula>
    </cfRule>
    <cfRule type="cellIs" dxfId="273" priority="12" stopIfTrue="1" operator="greaterThan">
      <formula>0</formula>
    </cfRule>
  </conditionalFormatting>
  <conditionalFormatting sqref="AZ4:AZ138">
    <cfRule type="cellIs" dxfId="272" priority="7" stopIfTrue="1" operator="greaterThan">
      <formula>0</formula>
    </cfRule>
    <cfRule type="cellIs" dxfId="271" priority="8" stopIfTrue="1" operator="greaterThan">
      <formula>0</formula>
    </cfRule>
    <cfRule type="cellIs" dxfId="270" priority="9" stopIfTrue="1" operator="greaterThan">
      <formula>0</formula>
    </cfRule>
  </conditionalFormatting>
  <conditionalFormatting sqref="BA4:BA138">
    <cfRule type="cellIs" dxfId="269" priority="4" stopIfTrue="1" operator="greaterThan">
      <formula>0</formula>
    </cfRule>
    <cfRule type="cellIs" dxfId="268" priority="5" stopIfTrue="1" operator="greaterThan">
      <formula>0</formula>
    </cfRule>
    <cfRule type="cellIs" dxfId="267" priority="6" stopIfTrue="1" operator="greaterThan">
      <formula>0</formula>
    </cfRule>
  </conditionalFormatting>
  <conditionalFormatting sqref="BB4:BC138">
    <cfRule type="cellIs" dxfId="266" priority="1" stopIfTrue="1" operator="greaterThan">
      <formula>0</formula>
    </cfRule>
    <cfRule type="cellIs" dxfId="265" priority="2" stopIfTrue="1" operator="greaterThan">
      <formula>0</formula>
    </cfRule>
    <cfRule type="cellIs" dxfId="264" priority="3"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69"/>
  <sheetViews>
    <sheetView zoomScale="80" zoomScaleNormal="80" workbookViewId="0">
      <selection activeCell="M4" sqref="M4"/>
    </sheetView>
  </sheetViews>
  <sheetFormatPr defaultColWidth="9.7109375" defaultRowHeight="15" x14ac:dyDescent="0.25"/>
  <cols>
    <col min="1" max="1" width="14.5703125" style="49" customWidth="1"/>
    <col min="2" max="2" width="7.140625" style="71" customWidth="1"/>
    <col min="3" max="3" width="6" style="43" bestFit="1" customWidth="1"/>
    <col min="4" max="4" width="53.85546875" style="71" bestFit="1" customWidth="1"/>
    <col min="5" max="5" width="18.7109375" style="71" customWidth="1"/>
    <col min="6" max="6" width="9.85546875" style="71" bestFit="1" customWidth="1"/>
    <col min="7" max="7" width="13.140625" style="71" customWidth="1"/>
    <col min="8" max="8" width="13.42578125" style="71" customWidth="1"/>
    <col min="9" max="9" width="12.7109375" style="71" bestFit="1" customWidth="1"/>
    <col min="10" max="10" width="12.5703125" style="19" customWidth="1"/>
    <col min="11" max="11" width="13.28515625" style="44" customWidth="1"/>
    <col min="12" max="12" width="12.5703125" style="16" customWidth="1"/>
    <col min="13" max="13" width="13.85546875" style="24" customWidth="1"/>
    <col min="14" max="20" width="13.85546875" style="17" customWidth="1"/>
    <col min="21" max="21" width="13" style="17" customWidth="1"/>
    <col min="22" max="22" width="12.28515625" style="17" customWidth="1"/>
    <col min="23" max="47" width="13.85546875" style="17" customWidth="1"/>
    <col min="48" max="16384" width="9.7109375" style="14"/>
  </cols>
  <sheetData>
    <row r="1" spans="1:47" ht="33" customHeight="1" x14ac:dyDescent="0.25">
      <c r="A1" s="151" t="s">
        <v>270</v>
      </c>
      <c r="B1" s="151"/>
      <c r="C1" s="151"/>
      <c r="D1" s="151" t="s">
        <v>37</v>
      </c>
      <c r="E1" s="151"/>
      <c r="F1" s="151"/>
      <c r="G1" s="151"/>
      <c r="H1" s="151"/>
      <c r="I1" s="151"/>
      <c r="J1" s="151" t="s">
        <v>271</v>
      </c>
      <c r="K1" s="151"/>
      <c r="L1" s="151"/>
      <c r="M1" s="170" t="s">
        <v>469</v>
      </c>
      <c r="N1" s="170" t="s">
        <v>470</v>
      </c>
      <c r="O1" s="170" t="s">
        <v>471</v>
      </c>
      <c r="P1" s="170" t="s">
        <v>472</v>
      </c>
      <c r="Q1" s="170" t="s">
        <v>473</v>
      </c>
      <c r="R1" s="170" t="s">
        <v>474</v>
      </c>
      <c r="S1" s="170" t="s">
        <v>475</v>
      </c>
      <c r="T1" s="170" t="s">
        <v>476</v>
      </c>
      <c r="U1" s="170" t="s">
        <v>477</v>
      </c>
      <c r="V1" s="170" t="s">
        <v>478</v>
      </c>
      <c r="W1" s="170" t="s">
        <v>479</v>
      </c>
      <c r="X1" s="170" t="s">
        <v>480</v>
      </c>
      <c r="Y1" s="170" t="s">
        <v>481</v>
      </c>
      <c r="Z1" s="170" t="s">
        <v>680</v>
      </c>
      <c r="AA1" s="170" t="s">
        <v>681</v>
      </c>
      <c r="AB1" s="170" t="s">
        <v>682</v>
      </c>
      <c r="AC1" s="170" t="s">
        <v>683</v>
      </c>
      <c r="AD1" s="170" t="s">
        <v>684</v>
      </c>
      <c r="AE1" s="170" t="s">
        <v>685</v>
      </c>
      <c r="AF1" s="170" t="s">
        <v>685</v>
      </c>
      <c r="AG1" s="170" t="s">
        <v>686</v>
      </c>
      <c r="AH1" s="170" t="s">
        <v>687</v>
      </c>
      <c r="AI1" s="170" t="s">
        <v>688</v>
      </c>
      <c r="AJ1" s="170" t="s">
        <v>689</v>
      </c>
      <c r="AK1" s="170" t="s">
        <v>690</v>
      </c>
      <c r="AL1" s="170" t="s">
        <v>691</v>
      </c>
      <c r="AM1" s="170" t="s">
        <v>692</v>
      </c>
      <c r="AN1" s="170" t="s">
        <v>693</v>
      </c>
      <c r="AO1" s="170" t="s">
        <v>694</v>
      </c>
      <c r="AP1" s="170" t="s">
        <v>695</v>
      </c>
      <c r="AQ1" s="170" t="s">
        <v>696</v>
      </c>
      <c r="AR1" s="170" t="s">
        <v>697</v>
      </c>
      <c r="AS1" s="170" t="s">
        <v>698</v>
      </c>
      <c r="AT1" s="170" t="s">
        <v>699</v>
      </c>
      <c r="AU1" s="170" t="s">
        <v>268</v>
      </c>
    </row>
    <row r="2" spans="1:47" ht="21.75" customHeight="1" x14ac:dyDescent="0.25">
      <c r="A2" s="151" t="s">
        <v>468</v>
      </c>
      <c r="B2" s="151"/>
      <c r="C2" s="151"/>
      <c r="D2" s="151"/>
      <c r="E2" s="151"/>
      <c r="F2" s="151"/>
      <c r="G2" s="151"/>
      <c r="H2" s="151"/>
      <c r="I2" s="151"/>
      <c r="J2" s="151"/>
      <c r="K2" s="151"/>
      <c r="L2" s="151"/>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row>
    <row r="3" spans="1:47" s="15" customFormat="1" ht="45" x14ac:dyDescent="0.2">
      <c r="A3" s="48" t="s">
        <v>2</v>
      </c>
      <c r="B3" s="36" t="s">
        <v>1</v>
      </c>
      <c r="C3" s="37" t="s">
        <v>3</v>
      </c>
      <c r="D3" s="37" t="s">
        <v>5</v>
      </c>
      <c r="E3" s="37" t="s">
        <v>137</v>
      </c>
      <c r="F3" s="37" t="s">
        <v>28</v>
      </c>
      <c r="G3" s="37" t="s">
        <v>29</v>
      </c>
      <c r="H3" s="37" t="s">
        <v>34</v>
      </c>
      <c r="I3" s="38" t="s">
        <v>4</v>
      </c>
      <c r="J3" s="39" t="s">
        <v>27</v>
      </c>
      <c r="K3" s="40" t="s">
        <v>0</v>
      </c>
      <c r="L3" s="36" t="s">
        <v>6</v>
      </c>
      <c r="M3" s="35">
        <v>42650</v>
      </c>
      <c r="N3" s="35">
        <v>42653</v>
      </c>
      <c r="O3" s="35">
        <v>42653</v>
      </c>
      <c r="P3" s="35">
        <v>42662</v>
      </c>
      <c r="Q3" s="35">
        <v>42662</v>
      </c>
      <c r="R3" s="35">
        <v>42682</v>
      </c>
      <c r="S3" s="35">
        <v>42682</v>
      </c>
      <c r="T3" s="35">
        <v>42780</v>
      </c>
      <c r="U3" s="35">
        <v>42780</v>
      </c>
      <c r="V3" s="35">
        <v>42780</v>
      </c>
      <c r="W3" s="35">
        <v>42781</v>
      </c>
      <c r="X3" s="35">
        <v>42781</v>
      </c>
      <c r="Y3" s="35">
        <v>42825</v>
      </c>
      <c r="Z3" s="35">
        <v>42837</v>
      </c>
      <c r="AA3" s="35">
        <v>42837</v>
      </c>
      <c r="AB3" s="35">
        <v>42837</v>
      </c>
      <c r="AC3" s="35">
        <v>42842</v>
      </c>
      <c r="AD3" s="35">
        <v>42842</v>
      </c>
      <c r="AE3" s="35">
        <v>42851</v>
      </c>
      <c r="AF3" s="35">
        <v>42865</v>
      </c>
      <c r="AG3" s="35">
        <v>42865</v>
      </c>
      <c r="AH3" s="35">
        <v>42891</v>
      </c>
      <c r="AI3" s="35">
        <v>42893</v>
      </c>
      <c r="AJ3" s="35">
        <v>42893</v>
      </c>
      <c r="AK3" s="35">
        <v>42915</v>
      </c>
      <c r="AL3" s="35">
        <v>42957</v>
      </c>
      <c r="AM3" s="35">
        <v>42957</v>
      </c>
      <c r="AN3" s="35">
        <v>42957</v>
      </c>
      <c r="AO3" s="35">
        <v>42962</v>
      </c>
      <c r="AP3" s="35">
        <v>42962</v>
      </c>
      <c r="AQ3" s="35">
        <v>42975</v>
      </c>
      <c r="AR3" s="35">
        <v>42992</v>
      </c>
      <c r="AS3" s="35">
        <v>42997</v>
      </c>
      <c r="AT3" s="35">
        <v>42998</v>
      </c>
      <c r="AU3" s="35" t="s">
        <v>269</v>
      </c>
    </row>
    <row r="4" spans="1:47" ht="195" x14ac:dyDescent="0.25">
      <c r="A4" s="50" t="s">
        <v>272</v>
      </c>
      <c r="B4" s="76">
        <v>1</v>
      </c>
      <c r="C4" s="76">
        <v>1</v>
      </c>
      <c r="D4" s="77" t="s">
        <v>417</v>
      </c>
      <c r="E4" s="78" t="s">
        <v>138</v>
      </c>
      <c r="F4" s="79" t="s">
        <v>58</v>
      </c>
      <c r="G4" s="79" t="s">
        <v>67</v>
      </c>
      <c r="H4" s="79" t="s">
        <v>50</v>
      </c>
      <c r="I4" s="80">
        <v>44.27</v>
      </c>
      <c r="J4" s="124">
        <v>650</v>
      </c>
      <c r="K4" s="41">
        <f>J4-(SUM(M4:AU4))</f>
        <v>450</v>
      </c>
      <c r="L4" s="42" t="str">
        <f>IF(K4&lt;0,"ATENÇÃO","OK")</f>
        <v>OK</v>
      </c>
      <c r="M4" s="18">
        <v>0</v>
      </c>
      <c r="N4" s="18">
        <v>0</v>
      </c>
      <c r="O4" s="18">
        <v>0</v>
      </c>
      <c r="P4" s="18">
        <v>0</v>
      </c>
      <c r="Q4" s="18">
        <v>50</v>
      </c>
      <c r="R4" s="18">
        <v>0</v>
      </c>
      <c r="S4" s="18">
        <v>0</v>
      </c>
      <c r="T4" s="18">
        <v>0</v>
      </c>
      <c r="U4" s="18">
        <v>0</v>
      </c>
      <c r="V4" s="18">
        <v>0</v>
      </c>
      <c r="W4" s="18">
        <v>50</v>
      </c>
      <c r="X4" s="18">
        <v>0</v>
      </c>
      <c r="Y4" s="18">
        <v>0</v>
      </c>
      <c r="Z4" s="18">
        <v>0</v>
      </c>
      <c r="AA4" s="18">
        <v>0</v>
      </c>
      <c r="AB4" s="18">
        <v>0</v>
      </c>
      <c r="AC4" s="18">
        <v>0</v>
      </c>
      <c r="AD4" s="18">
        <v>0</v>
      </c>
      <c r="AE4" s="18">
        <v>0</v>
      </c>
      <c r="AF4" s="18">
        <v>0</v>
      </c>
      <c r="AG4" s="18">
        <v>0</v>
      </c>
      <c r="AH4" s="18">
        <v>0</v>
      </c>
      <c r="AI4" s="18">
        <v>0</v>
      </c>
      <c r="AJ4" s="18">
        <v>0</v>
      </c>
      <c r="AK4" s="18">
        <v>0</v>
      </c>
      <c r="AL4" s="18">
        <v>100</v>
      </c>
      <c r="AM4" s="18">
        <v>0</v>
      </c>
      <c r="AN4" s="18">
        <v>0</v>
      </c>
      <c r="AO4" s="18">
        <v>0</v>
      </c>
      <c r="AP4" s="18">
        <v>0</v>
      </c>
      <c r="AQ4" s="18">
        <v>0</v>
      </c>
      <c r="AR4" s="18">
        <v>0</v>
      </c>
      <c r="AS4" s="18">
        <v>0</v>
      </c>
      <c r="AT4" s="18">
        <v>0</v>
      </c>
      <c r="AU4" s="18">
        <v>0</v>
      </c>
    </row>
    <row r="5" spans="1:47" ht="195" x14ac:dyDescent="0.25">
      <c r="A5" s="69" t="s">
        <v>273</v>
      </c>
      <c r="B5" s="87">
        <v>2</v>
      </c>
      <c r="C5" s="82">
        <v>2</v>
      </c>
      <c r="D5" s="83" t="s">
        <v>418</v>
      </c>
      <c r="E5" s="84" t="s">
        <v>139</v>
      </c>
      <c r="F5" s="85" t="s">
        <v>59</v>
      </c>
      <c r="G5" s="85" t="s">
        <v>68</v>
      </c>
      <c r="H5" s="85" t="s">
        <v>50</v>
      </c>
      <c r="I5" s="86">
        <v>30.3</v>
      </c>
      <c r="J5" s="124">
        <v>650</v>
      </c>
      <c r="K5" s="41">
        <f t="shared" ref="K5:K68" si="0">J5-(SUM(M5:AU5))</f>
        <v>200</v>
      </c>
      <c r="L5" s="42" t="str">
        <f t="shared" ref="L5:L68" si="1">IF(K5&lt;0,"ATENÇÃO","OK")</f>
        <v>OK</v>
      </c>
      <c r="M5" s="18">
        <v>0</v>
      </c>
      <c r="N5" s="18">
        <v>0</v>
      </c>
      <c r="O5" s="18">
        <v>0</v>
      </c>
      <c r="P5" s="18">
        <v>150</v>
      </c>
      <c r="Q5" s="18">
        <v>0</v>
      </c>
      <c r="R5" s="18">
        <v>0</v>
      </c>
      <c r="S5" s="18">
        <v>0</v>
      </c>
      <c r="T5" s="18">
        <v>0</v>
      </c>
      <c r="U5" s="18">
        <v>100</v>
      </c>
      <c r="V5" s="18">
        <v>0</v>
      </c>
      <c r="W5" s="18">
        <v>0</v>
      </c>
      <c r="X5" s="18">
        <v>0</v>
      </c>
      <c r="Y5" s="18">
        <v>0</v>
      </c>
      <c r="Z5" s="18">
        <v>0</v>
      </c>
      <c r="AA5" s="18">
        <v>0</v>
      </c>
      <c r="AB5" s="18">
        <v>0</v>
      </c>
      <c r="AC5" s="18">
        <v>0</v>
      </c>
      <c r="AD5" s="18">
        <v>0</v>
      </c>
      <c r="AE5" s="18">
        <v>0</v>
      </c>
      <c r="AF5" s="18">
        <v>0</v>
      </c>
      <c r="AG5" s="18">
        <v>0</v>
      </c>
      <c r="AH5" s="18">
        <v>100</v>
      </c>
      <c r="AI5" s="18">
        <v>0</v>
      </c>
      <c r="AJ5" s="18">
        <v>0</v>
      </c>
      <c r="AK5" s="18">
        <v>0</v>
      </c>
      <c r="AL5" s="18">
        <v>0</v>
      </c>
      <c r="AM5" s="18">
        <v>0</v>
      </c>
      <c r="AN5" s="18">
        <v>0</v>
      </c>
      <c r="AO5" s="18">
        <v>0</v>
      </c>
      <c r="AP5" s="18">
        <v>0</v>
      </c>
      <c r="AQ5" s="18">
        <v>0</v>
      </c>
      <c r="AR5" s="18">
        <v>100</v>
      </c>
      <c r="AS5" s="18">
        <v>0</v>
      </c>
      <c r="AT5" s="18">
        <v>0</v>
      </c>
      <c r="AU5" s="18">
        <v>0</v>
      </c>
    </row>
    <row r="6" spans="1:47" ht="255" customHeight="1" x14ac:dyDescent="0.25">
      <c r="A6" s="72" t="s">
        <v>273</v>
      </c>
      <c r="B6" s="76">
        <v>3</v>
      </c>
      <c r="C6" s="76">
        <v>3</v>
      </c>
      <c r="D6" s="77" t="s">
        <v>419</v>
      </c>
      <c r="E6" s="78" t="s">
        <v>140</v>
      </c>
      <c r="F6" s="79" t="s">
        <v>60</v>
      </c>
      <c r="G6" s="79" t="s">
        <v>68</v>
      </c>
      <c r="H6" s="79" t="s">
        <v>50</v>
      </c>
      <c r="I6" s="80">
        <v>9.3000000000000007</v>
      </c>
      <c r="J6" s="124">
        <v>20</v>
      </c>
      <c r="K6" s="41">
        <f t="shared" si="0"/>
        <v>20</v>
      </c>
      <c r="L6" s="42" t="str">
        <f t="shared" si="1"/>
        <v>OK</v>
      </c>
      <c r="M6" s="18">
        <v>0</v>
      </c>
      <c r="N6" s="18">
        <v>0</v>
      </c>
      <c r="O6" s="18">
        <v>0</v>
      </c>
      <c r="P6" s="18">
        <v>0</v>
      </c>
      <c r="Q6" s="18">
        <v>0</v>
      </c>
      <c r="R6" s="18">
        <v>0</v>
      </c>
      <c r="S6" s="18">
        <v>0</v>
      </c>
      <c r="T6" s="18">
        <v>0</v>
      </c>
      <c r="U6" s="18">
        <v>0</v>
      </c>
      <c r="V6" s="18">
        <v>0</v>
      </c>
      <c r="W6" s="18">
        <v>0</v>
      </c>
      <c r="X6" s="18">
        <v>0</v>
      </c>
      <c r="Y6" s="18">
        <v>0</v>
      </c>
      <c r="Z6" s="18">
        <v>0</v>
      </c>
      <c r="AA6" s="18">
        <v>0</v>
      </c>
      <c r="AB6" s="18">
        <v>0</v>
      </c>
      <c r="AC6" s="18">
        <v>0</v>
      </c>
      <c r="AD6" s="18">
        <v>0</v>
      </c>
      <c r="AE6" s="18">
        <v>0</v>
      </c>
      <c r="AF6" s="18">
        <v>0</v>
      </c>
      <c r="AG6" s="18">
        <v>0</v>
      </c>
      <c r="AH6" s="18">
        <v>0</v>
      </c>
      <c r="AI6" s="18">
        <v>0</v>
      </c>
      <c r="AJ6" s="18">
        <v>0</v>
      </c>
      <c r="AK6" s="18">
        <v>0</v>
      </c>
      <c r="AL6" s="18">
        <v>0</v>
      </c>
      <c r="AM6" s="18">
        <v>0</v>
      </c>
      <c r="AN6" s="18">
        <v>0</v>
      </c>
      <c r="AO6" s="18">
        <v>0</v>
      </c>
      <c r="AP6" s="18">
        <v>0</v>
      </c>
      <c r="AQ6" s="18">
        <v>0</v>
      </c>
      <c r="AR6" s="18">
        <v>0</v>
      </c>
      <c r="AS6" s="18">
        <v>0</v>
      </c>
      <c r="AT6" s="18">
        <v>0</v>
      </c>
      <c r="AU6" s="18">
        <v>0</v>
      </c>
    </row>
    <row r="7" spans="1:47" ht="240" x14ac:dyDescent="0.25">
      <c r="A7" s="69" t="s">
        <v>274</v>
      </c>
      <c r="B7" s="87">
        <v>4</v>
      </c>
      <c r="C7" s="87">
        <v>4</v>
      </c>
      <c r="D7" s="83" t="s">
        <v>297</v>
      </c>
      <c r="E7" s="84" t="s">
        <v>141</v>
      </c>
      <c r="F7" s="85" t="s">
        <v>39</v>
      </c>
      <c r="G7" s="85" t="s">
        <v>69</v>
      </c>
      <c r="H7" s="85" t="s">
        <v>50</v>
      </c>
      <c r="I7" s="86">
        <v>1.81</v>
      </c>
      <c r="J7" s="124">
        <v>900</v>
      </c>
      <c r="K7" s="41">
        <f t="shared" si="0"/>
        <v>108</v>
      </c>
      <c r="L7" s="42" t="str">
        <f t="shared" si="1"/>
        <v>OK</v>
      </c>
      <c r="M7" s="18">
        <v>300</v>
      </c>
      <c r="N7" s="18">
        <v>0</v>
      </c>
      <c r="O7" s="18">
        <v>0</v>
      </c>
      <c r="P7" s="18">
        <v>0</v>
      </c>
      <c r="Q7" s="18">
        <v>0</v>
      </c>
      <c r="R7" s="18">
        <v>0</v>
      </c>
      <c r="S7" s="18">
        <v>0</v>
      </c>
      <c r="T7" s="18">
        <v>0</v>
      </c>
      <c r="U7" s="18">
        <v>0</v>
      </c>
      <c r="V7" s="18">
        <v>0</v>
      </c>
      <c r="W7" s="18">
        <v>0</v>
      </c>
      <c r="X7" s="18">
        <v>0</v>
      </c>
      <c r="Y7" s="18">
        <v>300</v>
      </c>
      <c r="Z7" s="18">
        <v>0</v>
      </c>
      <c r="AA7" s="18">
        <v>0</v>
      </c>
      <c r="AB7" s="18">
        <v>0</v>
      </c>
      <c r="AC7" s="18">
        <v>0</v>
      </c>
      <c r="AD7" s="18">
        <v>0</v>
      </c>
      <c r="AE7" s="18">
        <v>0</v>
      </c>
      <c r="AF7" s="18">
        <v>0</v>
      </c>
      <c r="AG7" s="18">
        <v>0</v>
      </c>
      <c r="AH7" s="18">
        <v>0</v>
      </c>
      <c r="AI7" s="18">
        <v>0</v>
      </c>
      <c r="AJ7" s="18">
        <v>0</v>
      </c>
      <c r="AK7" s="18">
        <v>0</v>
      </c>
      <c r="AL7" s="18">
        <v>0</v>
      </c>
      <c r="AM7" s="18">
        <v>96</v>
      </c>
      <c r="AN7" s="18">
        <v>0</v>
      </c>
      <c r="AO7" s="18">
        <v>0</v>
      </c>
      <c r="AP7" s="18">
        <v>0</v>
      </c>
      <c r="AQ7" s="18">
        <v>0</v>
      </c>
      <c r="AR7" s="18">
        <v>0</v>
      </c>
      <c r="AS7" s="18">
        <v>96</v>
      </c>
      <c r="AT7" s="18">
        <v>0</v>
      </c>
      <c r="AU7" s="18">
        <v>0</v>
      </c>
    </row>
    <row r="8" spans="1:47" ht="330" x14ac:dyDescent="0.25">
      <c r="A8" s="152" t="s">
        <v>275</v>
      </c>
      <c r="B8" s="148">
        <v>5</v>
      </c>
      <c r="C8" s="88">
        <v>5</v>
      </c>
      <c r="D8" s="89" t="s">
        <v>298</v>
      </c>
      <c r="E8" s="90" t="s">
        <v>142</v>
      </c>
      <c r="F8" s="20" t="s">
        <v>61</v>
      </c>
      <c r="G8" s="20" t="s">
        <v>43</v>
      </c>
      <c r="H8" s="20" t="s">
        <v>70</v>
      </c>
      <c r="I8" s="91">
        <v>4.13</v>
      </c>
      <c r="J8" s="124">
        <v>700</v>
      </c>
      <c r="K8" s="41">
        <f t="shared" si="0"/>
        <v>376</v>
      </c>
      <c r="L8" s="42" t="str">
        <f t="shared" si="1"/>
        <v>OK</v>
      </c>
      <c r="M8" s="18">
        <v>0</v>
      </c>
      <c r="N8" s="18">
        <v>0</v>
      </c>
      <c r="O8" s="18">
        <v>240</v>
      </c>
      <c r="P8" s="18">
        <v>0</v>
      </c>
      <c r="Q8" s="18">
        <v>0</v>
      </c>
      <c r="R8" s="18">
        <v>0</v>
      </c>
      <c r="S8" s="18">
        <v>0</v>
      </c>
      <c r="T8" s="18">
        <v>0</v>
      </c>
      <c r="U8" s="18">
        <v>0</v>
      </c>
      <c r="V8" s="18">
        <v>0</v>
      </c>
      <c r="W8" s="18">
        <v>0</v>
      </c>
      <c r="X8" s="18">
        <v>0</v>
      </c>
      <c r="Y8" s="18">
        <v>0</v>
      </c>
      <c r="Z8" s="18">
        <v>0</v>
      </c>
      <c r="AA8" s="18">
        <v>0</v>
      </c>
      <c r="AB8" s="18">
        <v>0</v>
      </c>
      <c r="AC8" s="18">
        <v>0</v>
      </c>
      <c r="AD8" s="18">
        <v>0</v>
      </c>
      <c r="AE8" s="18">
        <v>0</v>
      </c>
      <c r="AF8" s="18">
        <v>0</v>
      </c>
      <c r="AG8" s="18">
        <v>0</v>
      </c>
      <c r="AH8" s="18">
        <v>0</v>
      </c>
      <c r="AI8" s="18">
        <v>0</v>
      </c>
      <c r="AJ8" s="18">
        <v>0</v>
      </c>
      <c r="AK8" s="18">
        <v>0</v>
      </c>
      <c r="AL8" s="18">
        <v>0</v>
      </c>
      <c r="AM8" s="18">
        <v>0</v>
      </c>
      <c r="AN8" s="18">
        <v>84</v>
      </c>
      <c r="AO8" s="18">
        <v>0</v>
      </c>
      <c r="AP8" s="18">
        <v>0</v>
      </c>
      <c r="AQ8" s="18">
        <v>0</v>
      </c>
      <c r="AR8" s="18">
        <v>0</v>
      </c>
      <c r="AS8" s="18">
        <v>0</v>
      </c>
      <c r="AT8" s="18">
        <v>0</v>
      </c>
      <c r="AU8" s="18">
        <v>0</v>
      </c>
    </row>
    <row r="9" spans="1:47" ht="345" x14ac:dyDescent="0.25">
      <c r="A9" s="152"/>
      <c r="B9" s="150"/>
      <c r="C9" s="92">
        <v>6</v>
      </c>
      <c r="D9" s="89" t="s">
        <v>299</v>
      </c>
      <c r="E9" s="90" t="s">
        <v>143</v>
      </c>
      <c r="F9" s="20" t="s">
        <v>60</v>
      </c>
      <c r="G9" s="20" t="s">
        <v>43</v>
      </c>
      <c r="H9" s="20" t="s">
        <v>70</v>
      </c>
      <c r="I9" s="91">
        <v>3.7</v>
      </c>
      <c r="J9" s="124">
        <v>200</v>
      </c>
      <c r="K9" s="41">
        <f t="shared" si="0"/>
        <v>200</v>
      </c>
      <c r="L9" s="42" t="str">
        <f t="shared" si="1"/>
        <v>OK</v>
      </c>
      <c r="M9" s="18">
        <v>0</v>
      </c>
      <c r="N9" s="18">
        <v>0</v>
      </c>
      <c r="O9" s="18">
        <v>0</v>
      </c>
      <c r="P9" s="18">
        <v>0</v>
      </c>
      <c r="Q9" s="18">
        <v>0</v>
      </c>
      <c r="R9" s="18">
        <v>0</v>
      </c>
      <c r="S9" s="18">
        <v>0</v>
      </c>
      <c r="T9" s="18">
        <v>0</v>
      </c>
      <c r="U9" s="18">
        <v>0</v>
      </c>
      <c r="V9" s="18">
        <v>0</v>
      </c>
      <c r="W9" s="18">
        <v>0</v>
      </c>
      <c r="X9" s="18">
        <v>0</v>
      </c>
      <c r="Y9" s="18">
        <v>0</v>
      </c>
      <c r="Z9" s="18">
        <v>0</v>
      </c>
      <c r="AA9" s="18">
        <v>0</v>
      </c>
      <c r="AB9" s="18">
        <v>0</v>
      </c>
      <c r="AC9" s="18">
        <v>0</v>
      </c>
      <c r="AD9" s="18">
        <v>0</v>
      </c>
      <c r="AE9" s="18">
        <v>0</v>
      </c>
      <c r="AF9" s="18">
        <v>0</v>
      </c>
      <c r="AG9" s="18">
        <v>0</v>
      </c>
      <c r="AH9" s="18">
        <v>0</v>
      </c>
      <c r="AI9" s="18">
        <v>0</v>
      </c>
      <c r="AJ9" s="18">
        <v>0</v>
      </c>
      <c r="AK9" s="18">
        <v>0</v>
      </c>
      <c r="AL9" s="18">
        <v>0</v>
      </c>
      <c r="AM9" s="18">
        <v>0</v>
      </c>
      <c r="AN9" s="18">
        <v>0</v>
      </c>
      <c r="AO9" s="18">
        <v>0</v>
      </c>
      <c r="AP9" s="18">
        <v>0</v>
      </c>
      <c r="AQ9" s="18">
        <v>0</v>
      </c>
      <c r="AR9" s="18">
        <v>0</v>
      </c>
      <c r="AS9" s="18">
        <v>0</v>
      </c>
      <c r="AT9" s="18">
        <v>0</v>
      </c>
      <c r="AU9" s="18">
        <v>0</v>
      </c>
    </row>
    <row r="10" spans="1:47" ht="285" x14ac:dyDescent="0.25">
      <c r="A10" s="69" t="s">
        <v>275</v>
      </c>
      <c r="B10" s="87">
        <v>6</v>
      </c>
      <c r="C10" s="87">
        <v>7</v>
      </c>
      <c r="D10" s="93" t="s">
        <v>300</v>
      </c>
      <c r="E10" s="84" t="s">
        <v>144</v>
      </c>
      <c r="F10" s="85" t="s">
        <v>30</v>
      </c>
      <c r="G10" s="85" t="s">
        <v>43</v>
      </c>
      <c r="H10" s="85" t="s">
        <v>50</v>
      </c>
      <c r="I10" s="86">
        <v>1.98</v>
      </c>
      <c r="J10" s="124">
        <v>300</v>
      </c>
      <c r="K10" s="41">
        <f t="shared" si="0"/>
        <v>300</v>
      </c>
      <c r="L10" s="42" t="str">
        <f t="shared" si="1"/>
        <v>OK</v>
      </c>
      <c r="M10" s="18">
        <v>0</v>
      </c>
      <c r="N10" s="18">
        <v>0</v>
      </c>
      <c r="O10" s="18">
        <v>0</v>
      </c>
      <c r="P10" s="18">
        <v>0</v>
      </c>
      <c r="Q10" s="18">
        <v>0</v>
      </c>
      <c r="R10" s="18">
        <v>0</v>
      </c>
      <c r="S10" s="18">
        <v>0</v>
      </c>
      <c r="T10" s="18">
        <v>0</v>
      </c>
      <c r="U10" s="18">
        <v>0</v>
      </c>
      <c r="V10" s="18">
        <v>0</v>
      </c>
      <c r="W10" s="18">
        <v>0</v>
      </c>
      <c r="X10" s="18">
        <v>0</v>
      </c>
      <c r="Y10" s="18">
        <v>0</v>
      </c>
      <c r="Z10" s="18">
        <v>0</v>
      </c>
      <c r="AA10" s="18">
        <v>0</v>
      </c>
      <c r="AB10" s="18">
        <v>0</v>
      </c>
      <c r="AC10" s="18">
        <v>0</v>
      </c>
      <c r="AD10" s="18">
        <v>0</v>
      </c>
      <c r="AE10" s="18">
        <v>0</v>
      </c>
      <c r="AF10" s="18">
        <v>0</v>
      </c>
      <c r="AG10" s="18">
        <v>0</v>
      </c>
      <c r="AH10" s="18">
        <v>0</v>
      </c>
      <c r="AI10" s="18">
        <v>0</v>
      </c>
      <c r="AJ10" s="18">
        <v>0</v>
      </c>
      <c r="AK10" s="18">
        <v>0</v>
      </c>
      <c r="AL10" s="18">
        <v>0</v>
      </c>
      <c r="AM10" s="18">
        <v>0</v>
      </c>
      <c r="AN10" s="18">
        <v>0</v>
      </c>
      <c r="AO10" s="18">
        <v>0</v>
      </c>
      <c r="AP10" s="18">
        <v>0</v>
      </c>
      <c r="AQ10" s="18">
        <v>0</v>
      </c>
      <c r="AR10" s="18">
        <v>0</v>
      </c>
      <c r="AS10" s="18">
        <v>0</v>
      </c>
      <c r="AT10" s="18">
        <v>0</v>
      </c>
      <c r="AU10" s="18">
        <v>0</v>
      </c>
    </row>
    <row r="11" spans="1:47" ht="120" x14ac:dyDescent="0.25">
      <c r="A11" s="152" t="s">
        <v>276</v>
      </c>
      <c r="B11" s="148">
        <v>7</v>
      </c>
      <c r="C11" s="92">
        <v>8</v>
      </c>
      <c r="D11" s="89" t="s">
        <v>301</v>
      </c>
      <c r="E11" s="90" t="s">
        <v>145</v>
      </c>
      <c r="F11" s="94" t="s">
        <v>62</v>
      </c>
      <c r="G11" s="94" t="s">
        <v>71</v>
      </c>
      <c r="H11" s="94" t="s">
        <v>50</v>
      </c>
      <c r="I11" s="91">
        <v>36.5</v>
      </c>
      <c r="J11" s="124">
        <v>50</v>
      </c>
      <c r="K11" s="41">
        <f t="shared" si="0"/>
        <v>35</v>
      </c>
      <c r="L11" s="42" t="str">
        <f t="shared" si="1"/>
        <v>OK</v>
      </c>
      <c r="M11" s="18">
        <v>0</v>
      </c>
      <c r="N11" s="18">
        <v>0</v>
      </c>
      <c r="O11" s="18">
        <v>0</v>
      </c>
      <c r="P11" s="18">
        <v>0</v>
      </c>
      <c r="Q11" s="18">
        <v>0</v>
      </c>
      <c r="R11" s="18">
        <v>5</v>
      </c>
      <c r="S11" s="18">
        <v>0</v>
      </c>
      <c r="T11" s="18">
        <v>0</v>
      </c>
      <c r="U11" s="18">
        <v>0</v>
      </c>
      <c r="V11" s="18">
        <v>0</v>
      </c>
      <c r="W11" s="18">
        <v>0</v>
      </c>
      <c r="X11" s="18">
        <v>0</v>
      </c>
      <c r="Y11" s="18">
        <v>0</v>
      </c>
      <c r="Z11" s="18">
        <v>0</v>
      </c>
      <c r="AA11" s="18">
        <v>0</v>
      </c>
      <c r="AB11" s="18">
        <v>0</v>
      </c>
      <c r="AC11" s="18">
        <v>0</v>
      </c>
      <c r="AD11" s="18">
        <v>0</v>
      </c>
      <c r="AE11" s="18">
        <v>0</v>
      </c>
      <c r="AF11" s="18">
        <v>0</v>
      </c>
      <c r="AG11" s="18">
        <v>0</v>
      </c>
      <c r="AH11" s="18">
        <v>0</v>
      </c>
      <c r="AI11" s="18">
        <v>0</v>
      </c>
      <c r="AJ11" s="18">
        <v>0</v>
      </c>
      <c r="AK11" s="18">
        <v>0</v>
      </c>
      <c r="AL11" s="18">
        <v>0</v>
      </c>
      <c r="AM11" s="18">
        <v>0</v>
      </c>
      <c r="AN11" s="18">
        <v>0</v>
      </c>
      <c r="AO11" s="18">
        <v>0</v>
      </c>
      <c r="AP11" s="18">
        <v>10</v>
      </c>
      <c r="AQ11" s="18">
        <v>0</v>
      </c>
      <c r="AR11" s="18">
        <v>0</v>
      </c>
      <c r="AS11" s="18">
        <v>0</v>
      </c>
      <c r="AT11" s="18">
        <v>0</v>
      </c>
      <c r="AU11" s="18">
        <v>0</v>
      </c>
    </row>
    <row r="12" spans="1:47" ht="105" x14ac:dyDescent="0.25">
      <c r="A12" s="152"/>
      <c r="B12" s="149"/>
      <c r="C12" s="92">
        <v>9</v>
      </c>
      <c r="D12" s="89" t="s">
        <v>302</v>
      </c>
      <c r="E12" s="90" t="s">
        <v>146</v>
      </c>
      <c r="F12" s="94" t="s">
        <v>62</v>
      </c>
      <c r="G12" s="94" t="s">
        <v>71</v>
      </c>
      <c r="H12" s="94" t="s">
        <v>50</v>
      </c>
      <c r="I12" s="91">
        <v>45.1</v>
      </c>
      <c r="J12" s="124"/>
      <c r="K12" s="41">
        <f t="shared" si="0"/>
        <v>0</v>
      </c>
      <c r="L12" s="42" t="str">
        <f t="shared" si="1"/>
        <v>OK</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8">
        <v>0</v>
      </c>
      <c r="AD12" s="18">
        <v>0</v>
      </c>
      <c r="AE12" s="18">
        <v>0</v>
      </c>
      <c r="AF12" s="18">
        <v>0</v>
      </c>
      <c r="AG12" s="18">
        <v>0</v>
      </c>
      <c r="AH12" s="18">
        <v>0</v>
      </c>
      <c r="AI12" s="18">
        <v>0</v>
      </c>
      <c r="AJ12" s="18">
        <v>0</v>
      </c>
      <c r="AK12" s="18">
        <v>0</v>
      </c>
      <c r="AL12" s="18">
        <v>0</v>
      </c>
      <c r="AM12" s="18">
        <v>0</v>
      </c>
      <c r="AN12" s="18">
        <v>0</v>
      </c>
      <c r="AO12" s="18">
        <v>0</v>
      </c>
      <c r="AP12" s="18">
        <v>0</v>
      </c>
      <c r="AQ12" s="18">
        <v>0</v>
      </c>
      <c r="AR12" s="18">
        <v>0</v>
      </c>
      <c r="AS12" s="18">
        <v>0</v>
      </c>
      <c r="AT12" s="18">
        <v>0</v>
      </c>
      <c r="AU12" s="18">
        <v>0</v>
      </c>
    </row>
    <row r="13" spans="1:47" ht="105" x14ac:dyDescent="0.25">
      <c r="A13" s="152"/>
      <c r="B13" s="149"/>
      <c r="C13" s="88">
        <v>10</v>
      </c>
      <c r="D13" s="95" t="s">
        <v>303</v>
      </c>
      <c r="E13" s="90" t="s">
        <v>147</v>
      </c>
      <c r="F13" s="96" t="s">
        <v>60</v>
      </c>
      <c r="G13" s="94" t="s">
        <v>71</v>
      </c>
      <c r="H13" s="94" t="s">
        <v>50</v>
      </c>
      <c r="I13" s="91">
        <v>40.299999999999997</v>
      </c>
      <c r="J13" s="125"/>
      <c r="K13" s="41">
        <f t="shared" si="0"/>
        <v>0</v>
      </c>
      <c r="L13" s="42" t="str">
        <f t="shared" si="1"/>
        <v>OK</v>
      </c>
      <c r="M13" s="18">
        <v>0</v>
      </c>
      <c r="N13" s="18">
        <v>0</v>
      </c>
      <c r="O13" s="18">
        <v>0</v>
      </c>
      <c r="P13" s="18">
        <v>0</v>
      </c>
      <c r="Q13" s="18">
        <v>0</v>
      </c>
      <c r="R13" s="18">
        <v>0</v>
      </c>
      <c r="S13" s="18">
        <v>0</v>
      </c>
      <c r="T13" s="18">
        <v>0</v>
      </c>
      <c r="U13" s="18">
        <v>0</v>
      </c>
      <c r="V13" s="18">
        <v>0</v>
      </c>
      <c r="W13" s="18">
        <v>0</v>
      </c>
      <c r="X13" s="18">
        <v>0</v>
      </c>
      <c r="Y13" s="18">
        <v>0</v>
      </c>
      <c r="Z13" s="18">
        <v>0</v>
      </c>
      <c r="AA13" s="18">
        <v>0</v>
      </c>
      <c r="AB13" s="18">
        <v>0</v>
      </c>
      <c r="AC13" s="18">
        <v>0</v>
      </c>
      <c r="AD13" s="18">
        <v>0</v>
      </c>
      <c r="AE13" s="18">
        <v>0</v>
      </c>
      <c r="AF13" s="18">
        <v>0</v>
      </c>
      <c r="AG13" s="18">
        <v>0</v>
      </c>
      <c r="AH13" s="18">
        <v>0</v>
      </c>
      <c r="AI13" s="18">
        <v>0</v>
      </c>
      <c r="AJ13" s="18">
        <v>0</v>
      </c>
      <c r="AK13" s="18">
        <v>0</v>
      </c>
      <c r="AL13" s="18">
        <v>0</v>
      </c>
      <c r="AM13" s="18">
        <v>0</v>
      </c>
      <c r="AN13" s="18">
        <v>0</v>
      </c>
      <c r="AO13" s="18">
        <v>0</v>
      </c>
      <c r="AP13" s="18">
        <v>0</v>
      </c>
      <c r="AQ13" s="18">
        <v>0</v>
      </c>
      <c r="AR13" s="18">
        <v>0</v>
      </c>
      <c r="AS13" s="18">
        <v>0</v>
      </c>
      <c r="AT13" s="18">
        <v>0</v>
      </c>
      <c r="AU13" s="18">
        <v>0</v>
      </c>
    </row>
    <row r="14" spans="1:47" ht="75" x14ac:dyDescent="0.25">
      <c r="A14" s="152"/>
      <c r="B14" s="150"/>
      <c r="C14" s="92">
        <v>11</v>
      </c>
      <c r="D14" s="89" t="s">
        <v>304</v>
      </c>
      <c r="E14" s="90" t="s">
        <v>148</v>
      </c>
      <c r="F14" s="94" t="s">
        <v>60</v>
      </c>
      <c r="G14" s="94" t="s">
        <v>72</v>
      </c>
      <c r="H14" s="94" t="s">
        <v>70</v>
      </c>
      <c r="I14" s="91">
        <v>12.5</v>
      </c>
      <c r="J14" s="124"/>
      <c r="K14" s="41">
        <f t="shared" si="0"/>
        <v>0</v>
      </c>
      <c r="L14" s="42" t="str">
        <f t="shared" si="1"/>
        <v>OK</v>
      </c>
      <c r="M14" s="18">
        <v>0</v>
      </c>
      <c r="N14" s="18">
        <v>0</v>
      </c>
      <c r="O14" s="18">
        <v>0</v>
      </c>
      <c r="P14" s="18">
        <v>0</v>
      </c>
      <c r="Q14" s="18">
        <v>0</v>
      </c>
      <c r="R14" s="18">
        <v>0</v>
      </c>
      <c r="S14" s="18">
        <v>0</v>
      </c>
      <c r="T14" s="18">
        <v>0</v>
      </c>
      <c r="U14" s="18">
        <v>0</v>
      </c>
      <c r="V14" s="18">
        <v>0</v>
      </c>
      <c r="W14" s="18">
        <v>0</v>
      </c>
      <c r="X14" s="18">
        <v>0</v>
      </c>
      <c r="Y14" s="18">
        <v>0</v>
      </c>
      <c r="Z14" s="18">
        <v>0</v>
      </c>
      <c r="AA14" s="18">
        <v>0</v>
      </c>
      <c r="AB14" s="18">
        <v>0</v>
      </c>
      <c r="AC14" s="18">
        <v>0</v>
      </c>
      <c r="AD14" s="18">
        <v>0</v>
      </c>
      <c r="AE14" s="18">
        <v>0</v>
      </c>
      <c r="AF14" s="18">
        <v>0</v>
      </c>
      <c r="AG14" s="18">
        <v>0</v>
      </c>
      <c r="AH14" s="18">
        <v>0</v>
      </c>
      <c r="AI14" s="18">
        <v>0</v>
      </c>
      <c r="AJ14" s="18">
        <v>0</v>
      </c>
      <c r="AK14" s="18">
        <v>0</v>
      </c>
      <c r="AL14" s="18">
        <v>0</v>
      </c>
      <c r="AM14" s="18">
        <v>0</v>
      </c>
      <c r="AN14" s="18">
        <v>0</v>
      </c>
      <c r="AO14" s="18">
        <v>0</v>
      </c>
      <c r="AP14" s="18">
        <v>0</v>
      </c>
      <c r="AQ14" s="18">
        <v>0</v>
      </c>
      <c r="AR14" s="18">
        <v>0</v>
      </c>
      <c r="AS14" s="18">
        <v>0</v>
      </c>
      <c r="AT14" s="18">
        <v>0</v>
      </c>
      <c r="AU14" s="18">
        <v>0</v>
      </c>
    </row>
    <row r="15" spans="1:47" ht="75" x14ac:dyDescent="0.25">
      <c r="A15" s="153" t="s">
        <v>276</v>
      </c>
      <c r="B15" s="145">
        <v>8</v>
      </c>
      <c r="C15" s="87">
        <v>12</v>
      </c>
      <c r="D15" s="83" t="s">
        <v>305</v>
      </c>
      <c r="E15" s="84" t="s">
        <v>149</v>
      </c>
      <c r="F15" s="97" t="s">
        <v>60</v>
      </c>
      <c r="G15" s="97" t="s">
        <v>73</v>
      </c>
      <c r="H15" s="97" t="s">
        <v>50</v>
      </c>
      <c r="I15" s="86">
        <v>12.5</v>
      </c>
      <c r="J15" s="124"/>
      <c r="K15" s="41">
        <f t="shared" si="0"/>
        <v>0</v>
      </c>
      <c r="L15" s="42" t="str">
        <f t="shared" si="1"/>
        <v>OK</v>
      </c>
      <c r="M15" s="18">
        <v>0</v>
      </c>
      <c r="N15" s="18">
        <v>0</v>
      </c>
      <c r="O15" s="18">
        <v>0</v>
      </c>
      <c r="P15" s="18">
        <v>0</v>
      </c>
      <c r="Q15" s="18">
        <v>0</v>
      </c>
      <c r="R15" s="18">
        <v>0</v>
      </c>
      <c r="S15" s="18">
        <v>0</v>
      </c>
      <c r="T15" s="18">
        <v>0</v>
      </c>
      <c r="U15" s="18">
        <v>0</v>
      </c>
      <c r="V15" s="18">
        <v>0</v>
      </c>
      <c r="W15" s="18">
        <v>0</v>
      </c>
      <c r="X15" s="18">
        <v>0</v>
      </c>
      <c r="Y15" s="18">
        <v>0</v>
      </c>
      <c r="Z15" s="18">
        <v>0</v>
      </c>
      <c r="AA15" s="18">
        <v>0</v>
      </c>
      <c r="AB15" s="18">
        <v>0</v>
      </c>
      <c r="AC15" s="18">
        <v>0</v>
      </c>
      <c r="AD15" s="18">
        <v>0</v>
      </c>
      <c r="AE15" s="18">
        <v>0</v>
      </c>
      <c r="AF15" s="18">
        <v>0</v>
      </c>
      <c r="AG15" s="18">
        <v>0</v>
      </c>
      <c r="AH15" s="18">
        <v>0</v>
      </c>
      <c r="AI15" s="18">
        <v>0</v>
      </c>
      <c r="AJ15" s="18">
        <v>0</v>
      </c>
      <c r="AK15" s="18">
        <v>0</v>
      </c>
      <c r="AL15" s="18">
        <v>0</v>
      </c>
      <c r="AM15" s="18">
        <v>0</v>
      </c>
      <c r="AN15" s="18">
        <v>0</v>
      </c>
      <c r="AO15" s="18">
        <v>0</v>
      </c>
      <c r="AP15" s="18">
        <v>0</v>
      </c>
      <c r="AQ15" s="18">
        <v>0</v>
      </c>
      <c r="AR15" s="18">
        <v>0</v>
      </c>
      <c r="AS15" s="18">
        <v>0</v>
      </c>
      <c r="AT15" s="18">
        <v>0</v>
      </c>
      <c r="AU15" s="18">
        <v>0</v>
      </c>
    </row>
    <row r="16" spans="1:47" ht="90" x14ac:dyDescent="0.25">
      <c r="A16" s="153"/>
      <c r="B16" s="146"/>
      <c r="C16" s="82">
        <v>13</v>
      </c>
      <c r="D16" s="83" t="s">
        <v>306</v>
      </c>
      <c r="E16" s="84" t="s">
        <v>150</v>
      </c>
      <c r="F16" s="97" t="s">
        <v>38</v>
      </c>
      <c r="G16" s="97" t="s">
        <v>42</v>
      </c>
      <c r="H16" s="97" t="s">
        <v>50</v>
      </c>
      <c r="I16" s="86">
        <v>13.59</v>
      </c>
      <c r="J16" s="124">
        <v>50</v>
      </c>
      <c r="K16" s="41">
        <f t="shared" si="0"/>
        <v>50</v>
      </c>
      <c r="L16" s="42" t="str">
        <f t="shared" si="1"/>
        <v>OK</v>
      </c>
      <c r="M16" s="18">
        <v>0</v>
      </c>
      <c r="N16" s="18">
        <v>0</v>
      </c>
      <c r="O16" s="18">
        <v>0</v>
      </c>
      <c r="P16" s="18">
        <v>0</v>
      </c>
      <c r="Q16" s="18">
        <v>0</v>
      </c>
      <c r="R16" s="18">
        <v>0</v>
      </c>
      <c r="S16" s="18">
        <v>0</v>
      </c>
      <c r="T16" s="18">
        <v>0</v>
      </c>
      <c r="U16" s="18">
        <v>0</v>
      </c>
      <c r="V16" s="18">
        <v>0</v>
      </c>
      <c r="W16" s="18">
        <v>0</v>
      </c>
      <c r="X16" s="18">
        <v>0</v>
      </c>
      <c r="Y16" s="18">
        <v>0</v>
      </c>
      <c r="Z16" s="18">
        <v>0</v>
      </c>
      <c r="AA16" s="18">
        <v>0</v>
      </c>
      <c r="AB16" s="18">
        <v>0</v>
      </c>
      <c r="AC16" s="18">
        <v>0</v>
      </c>
      <c r="AD16" s="18">
        <v>0</v>
      </c>
      <c r="AE16" s="18">
        <v>0</v>
      </c>
      <c r="AF16" s="18">
        <v>0</v>
      </c>
      <c r="AG16" s="18">
        <v>0</v>
      </c>
      <c r="AH16" s="18">
        <v>0</v>
      </c>
      <c r="AI16" s="18">
        <v>0</v>
      </c>
      <c r="AJ16" s="18">
        <v>0</v>
      </c>
      <c r="AK16" s="18">
        <v>0</v>
      </c>
      <c r="AL16" s="18">
        <v>0</v>
      </c>
      <c r="AM16" s="18">
        <v>0</v>
      </c>
      <c r="AN16" s="18">
        <v>0</v>
      </c>
      <c r="AO16" s="18">
        <v>0</v>
      </c>
      <c r="AP16" s="18">
        <v>0</v>
      </c>
      <c r="AQ16" s="18">
        <v>0</v>
      </c>
      <c r="AR16" s="18">
        <v>0</v>
      </c>
      <c r="AS16" s="18">
        <v>0</v>
      </c>
      <c r="AT16" s="18">
        <v>0</v>
      </c>
      <c r="AU16" s="18">
        <v>0</v>
      </c>
    </row>
    <row r="17" spans="1:47" ht="60" x14ac:dyDescent="0.25">
      <c r="A17" s="153"/>
      <c r="B17" s="146"/>
      <c r="C17" s="82">
        <v>14</v>
      </c>
      <c r="D17" s="83" t="s">
        <v>307</v>
      </c>
      <c r="E17" s="84" t="s">
        <v>151</v>
      </c>
      <c r="F17" s="97" t="s">
        <v>62</v>
      </c>
      <c r="G17" s="97" t="s">
        <v>74</v>
      </c>
      <c r="H17" s="97" t="s">
        <v>70</v>
      </c>
      <c r="I17" s="86">
        <v>28.07</v>
      </c>
      <c r="J17" s="124"/>
      <c r="K17" s="41">
        <f t="shared" si="0"/>
        <v>0</v>
      </c>
      <c r="L17" s="42" t="str">
        <f t="shared" si="1"/>
        <v>OK</v>
      </c>
      <c r="M17" s="18">
        <v>0</v>
      </c>
      <c r="N17" s="18">
        <v>0</v>
      </c>
      <c r="O17" s="18">
        <v>0</v>
      </c>
      <c r="P17" s="18">
        <v>0</v>
      </c>
      <c r="Q17" s="18">
        <v>0</v>
      </c>
      <c r="R17" s="18">
        <v>0</v>
      </c>
      <c r="S17" s="18">
        <v>0</v>
      </c>
      <c r="T17" s="18">
        <v>0</v>
      </c>
      <c r="U17" s="18">
        <v>0</v>
      </c>
      <c r="V17" s="18">
        <v>0</v>
      </c>
      <c r="W17" s="18">
        <v>0</v>
      </c>
      <c r="X17" s="18">
        <v>0</v>
      </c>
      <c r="Y17" s="18">
        <v>0</v>
      </c>
      <c r="Z17" s="18">
        <v>0</v>
      </c>
      <c r="AA17" s="18">
        <v>0</v>
      </c>
      <c r="AB17" s="18">
        <v>0</v>
      </c>
      <c r="AC17" s="18">
        <v>0</v>
      </c>
      <c r="AD17" s="18">
        <v>0</v>
      </c>
      <c r="AE17" s="18">
        <v>0</v>
      </c>
      <c r="AF17" s="18">
        <v>0</v>
      </c>
      <c r="AG17" s="18">
        <v>0</v>
      </c>
      <c r="AH17" s="18">
        <v>0</v>
      </c>
      <c r="AI17" s="18">
        <v>0</v>
      </c>
      <c r="AJ17" s="18">
        <v>0</v>
      </c>
      <c r="AK17" s="18">
        <v>0</v>
      </c>
      <c r="AL17" s="18">
        <v>0</v>
      </c>
      <c r="AM17" s="18">
        <v>0</v>
      </c>
      <c r="AN17" s="18">
        <v>0</v>
      </c>
      <c r="AO17" s="18">
        <v>0</v>
      </c>
      <c r="AP17" s="18">
        <v>0</v>
      </c>
      <c r="AQ17" s="18">
        <v>0</v>
      </c>
      <c r="AR17" s="18">
        <v>0</v>
      </c>
      <c r="AS17" s="18">
        <v>0</v>
      </c>
      <c r="AT17" s="18">
        <v>0</v>
      </c>
      <c r="AU17" s="18">
        <v>0</v>
      </c>
    </row>
    <row r="18" spans="1:47" ht="210" customHeight="1" x14ac:dyDescent="0.25">
      <c r="A18" s="153"/>
      <c r="B18" s="146"/>
      <c r="C18" s="82">
        <v>15</v>
      </c>
      <c r="D18" s="83" t="s">
        <v>308</v>
      </c>
      <c r="E18" s="84" t="s">
        <v>152</v>
      </c>
      <c r="F18" s="85" t="s">
        <v>60</v>
      </c>
      <c r="G18" s="85" t="s">
        <v>75</v>
      </c>
      <c r="H18" s="85" t="s">
        <v>50</v>
      </c>
      <c r="I18" s="86">
        <v>10.5</v>
      </c>
      <c r="J18" s="124">
        <v>20</v>
      </c>
      <c r="K18" s="41">
        <f t="shared" si="0"/>
        <v>20</v>
      </c>
      <c r="L18" s="42" t="str">
        <f t="shared" si="1"/>
        <v>OK</v>
      </c>
      <c r="M18" s="18">
        <v>0</v>
      </c>
      <c r="N18" s="18">
        <v>0</v>
      </c>
      <c r="O18" s="18">
        <v>0</v>
      </c>
      <c r="P18" s="18">
        <v>0</v>
      </c>
      <c r="Q18" s="18">
        <v>0</v>
      </c>
      <c r="R18" s="18">
        <v>0</v>
      </c>
      <c r="S18" s="18">
        <v>0</v>
      </c>
      <c r="T18" s="18">
        <v>0</v>
      </c>
      <c r="U18" s="18">
        <v>0</v>
      </c>
      <c r="V18" s="18">
        <v>0</v>
      </c>
      <c r="W18" s="18">
        <v>0</v>
      </c>
      <c r="X18" s="18">
        <v>0</v>
      </c>
      <c r="Y18" s="18">
        <v>0</v>
      </c>
      <c r="Z18" s="18">
        <v>0</v>
      </c>
      <c r="AA18" s="18">
        <v>0</v>
      </c>
      <c r="AB18" s="18">
        <v>0</v>
      </c>
      <c r="AC18" s="18">
        <v>0</v>
      </c>
      <c r="AD18" s="18">
        <v>0</v>
      </c>
      <c r="AE18" s="18">
        <v>0</v>
      </c>
      <c r="AF18" s="18">
        <v>0</v>
      </c>
      <c r="AG18" s="18">
        <v>0</v>
      </c>
      <c r="AH18" s="18">
        <v>0</v>
      </c>
      <c r="AI18" s="18">
        <v>0</v>
      </c>
      <c r="AJ18" s="18">
        <v>0</v>
      </c>
      <c r="AK18" s="18">
        <v>0</v>
      </c>
      <c r="AL18" s="18">
        <v>0</v>
      </c>
      <c r="AM18" s="18">
        <v>0</v>
      </c>
      <c r="AN18" s="18">
        <v>0</v>
      </c>
      <c r="AO18" s="18">
        <v>0</v>
      </c>
      <c r="AP18" s="18">
        <v>0</v>
      </c>
      <c r="AQ18" s="18">
        <v>0</v>
      </c>
      <c r="AR18" s="18">
        <v>0</v>
      </c>
      <c r="AS18" s="18">
        <v>0</v>
      </c>
      <c r="AT18" s="18">
        <v>0</v>
      </c>
      <c r="AU18" s="18">
        <v>0</v>
      </c>
    </row>
    <row r="19" spans="1:47" ht="135" x14ac:dyDescent="0.25">
      <c r="A19" s="153"/>
      <c r="B19" s="147"/>
      <c r="C19" s="87">
        <v>16</v>
      </c>
      <c r="D19" s="83" t="s">
        <v>309</v>
      </c>
      <c r="E19" s="84" t="s">
        <v>153</v>
      </c>
      <c r="F19" s="97" t="s">
        <v>60</v>
      </c>
      <c r="G19" s="97" t="s">
        <v>76</v>
      </c>
      <c r="H19" s="97" t="s">
        <v>50</v>
      </c>
      <c r="I19" s="86">
        <v>47.3</v>
      </c>
      <c r="J19" s="124">
        <v>24</v>
      </c>
      <c r="K19" s="41">
        <f t="shared" si="0"/>
        <v>14</v>
      </c>
      <c r="L19" s="42" t="str">
        <f t="shared" si="1"/>
        <v>OK</v>
      </c>
      <c r="M19" s="18">
        <v>0</v>
      </c>
      <c r="N19" s="18">
        <v>0</v>
      </c>
      <c r="O19" s="18">
        <v>0</v>
      </c>
      <c r="P19" s="18">
        <v>0</v>
      </c>
      <c r="Q19" s="18">
        <v>0</v>
      </c>
      <c r="R19" s="18">
        <v>10</v>
      </c>
      <c r="S19" s="18">
        <v>0</v>
      </c>
      <c r="T19" s="18">
        <v>0</v>
      </c>
      <c r="U19" s="18">
        <v>0</v>
      </c>
      <c r="V19" s="18">
        <v>0</v>
      </c>
      <c r="W19" s="18">
        <v>0</v>
      </c>
      <c r="X19" s="18">
        <v>0</v>
      </c>
      <c r="Y19" s="18">
        <v>0</v>
      </c>
      <c r="Z19" s="18">
        <v>0</v>
      </c>
      <c r="AA19" s="18">
        <v>0</v>
      </c>
      <c r="AB19" s="18">
        <v>0</v>
      </c>
      <c r="AC19" s="18">
        <v>0</v>
      </c>
      <c r="AD19" s="18">
        <v>0</v>
      </c>
      <c r="AE19" s="18">
        <v>0</v>
      </c>
      <c r="AF19" s="18">
        <v>0</v>
      </c>
      <c r="AG19" s="18">
        <v>0</v>
      </c>
      <c r="AH19" s="18">
        <v>0</v>
      </c>
      <c r="AI19" s="18">
        <v>0</v>
      </c>
      <c r="AJ19" s="18">
        <v>0</v>
      </c>
      <c r="AK19" s="18">
        <v>0</v>
      </c>
      <c r="AL19" s="18">
        <v>0</v>
      </c>
      <c r="AM19" s="18">
        <v>0</v>
      </c>
      <c r="AN19" s="18">
        <v>0</v>
      </c>
      <c r="AO19" s="18">
        <v>0</v>
      </c>
      <c r="AP19" s="18">
        <v>0</v>
      </c>
      <c r="AQ19" s="18">
        <v>0</v>
      </c>
      <c r="AR19" s="18">
        <v>0</v>
      </c>
      <c r="AS19" s="18">
        <v>0</v>
      </c>
      <c r="AT19" s="18">
        <v>0</v>
      </c>
      <c r="AU19" s="18">
        <v>0</v>
      </c>
    </row>
    <row r="20" spans="1:47" ht="195" x14ac:dyDescent="0.25">
      <c r="A20" s="157" t="s">
        <v>272</v>
      </c>
      <c r="B20" s="148">
        <v>9</v>
      </c>
      <c r="C20" s="92">
        <v>17</v>
      </c>
      <c r="D20" s="89" t="s">
        <v>420</v>
      </c>
      <c r="E20" s="90" t="s">
        <v>154</v>
      </c>
      <c r="F20" s="20" t="s">
        <v>40</v>
      </c>
      <c r="G20" s="20" t="s">
        <v>77</v>
      </c>
      <c r="H20" s="20" t="s">
        <v>51</v>
      </c>
      <c r="I20" s="91">
        <v>2.66</v>
      </c>
      <c r="J20" s="124">
        <v>1200</v>
      </c>
      <c r="K20" s="41">
        <f t="shared" si="0"/>
        <v>800</v>
      </c>
      <c r="L20" s="42" t="str">
        <f t="shared" si="1"/>
        <v>OK</v>
      </c>
      <c r="M20" s="18">
        <v>0</v>
      </c>
      <c r="N20" s="18">
        <v>0</v>
      </c>
      <c r="O20" s="18">
        <v>0</v>
      </c>
      <c r="P20" s="18">
        <v>0</v>
      </c>
      <c r="Q20" s="18">
        <v>250</v>
      </c>
      <c r="R20" s="18">
        <v>0</v>
      </c>
      <c r="S20" s="18">
        <v>0</v>
      </c>
      <c r="T20" s="18">
        <v>0</v>
      </c>
      <c r="U20" s="18">
        <v>0</v>
      </c>
      <c r="V20" s="18">
        <v>0</v>
      </c>
      <c r="W20" s="18">
        <v>0</v>
      </c>
      <c r="X20" s="18">
        <v>0</v>
      </c>
      <c r="Y20" s="18">
        <v>0</v>
      </c>
      <c r="Z20" s="18">
        <v>0</v>
      </c>
      <c r="AA20" s="18">
        <v>0</v>
      </c>
      <c r="AB20" s="18">
        <v>0</v>
      </c>
      <c r="AC20" s="18">
        <v>0</v>
      </c>
      <c r="AD20" s="18">
        <v>0</v>
      </c>
      <c r="AE20" s="18">
        <v>0</v>
      </c>
      <c r="AF20" s="18">
        <v>0</v>
      </c>
      <c r="AG20" s="18">
        <v>0</v>
      </c>
      <c r="AH20" s="18">
        <v>0</v>
      </c>
      <c r="AI20" s="18">
        <v>0</v>
      </c>
      <c r="AJ20" s="18">
        <v>0</v>
      </c>
      <c r="AK20" s="18">
        <v>0</v>
      </c>
      <c r="AL20" s="18">
        <v>0</v>
      </c>
      <c r="AM20" s="18">
        <v>0</v>
      </c>
      <c r="AN20" s="18">
        <v>0</v>
      </c>
      <c r="AO20" s="18">
        <v>0</v>
      </c>
      <c r="AP20" s="18">
        <v>0</v>
      </c>
      <c r="AQ20" s="18">
        <v>0</v>
      </c>
      <c r="AR20" s="18">
        <v>0</v>
      </c>
      <c r="AS20" s="18">
        <v>0</v>
      </c>
      <c r="AT20" s="18">
        <v>150</v>
      </c>
      <c r="AU20" s="18">
        <v>0</v>
      </c>
    </row>
    <row r="21" spans="1:47" ht="195" x14ac:dyDescent="0.25">
      <c r="A21" s="157"/>
      <c r="B21" s="150"/>
      <c r="C21" s="88">
        <v>18</v>
      </c>
      <c r="D21" s="89" t="s">
        <v>421</v>
      </c>
      <c r="E21" s="90" t="s">
        <v>155</v>
      </c>
      <c r="F21" s="20" t="s">
        <v>40</v>
      </c>
      <c r="G21" s="20" t="s">
        <v>78</v>
      </c>
      <c r="H21" s="20" t="s">
        <v>51</v>
      </c>
      <c r="I21" s="91">
        <v>0.9</v>
      </c>
      <c r="J21" s="124"/>
      <c r="K21" s="41">
        <f t="shared" si="0"/>
        <v>0</v>
      </c>
      <c r="L21" s="42" t="str">
        <f t="shared" si="1"/>
        <v>OK</v>
      </c>
      <c r="M21" s="18">
        <v>0</v>
      </c>
      <c r="N21" s="18">
        <v>0</v>
      </c>
      <c r="O21" s="18">
        <v>0</v>
      </c>
      <c r="P21" s="18">
        <v>0</v>
      </c>
      <c r="Q21" s="18">
        <v>0</v>
      </c>
      <c r="R21" s="18">
        <v>0</v>
      </c>
      <c r="S21" s="18">
        <v>0</v>
      </c>
      <c r="T21" s="18">
        <v>0</v>
      </c>
      <c r="U21" s="18">
        <v>0</v>
      </c>
      <c r="V21" s="18">
        <v>0</v>
      </c>
      <c r="W21" s="18">
        <v>0</v>
      </c>
      <c r="X21" s="18">
        <v>0</v>
      </c>
      <c r="Y21" s="18">
        <v>0</v>
      </c>
      <c r="Z21" s="18">
        <v>0</v>
      </c>
      <c r="AA21" s="18">
        <v>0</v>
      </c>
      <c r="AB21" s="18">
        <v>0</v>
      </c>
      <c r="AC21" s="18">
        <v>0</v>
      </c>
      <c r="AD21" s="18">
        <v>0</v>
      </c>
      <c r="AE21" s="18">
        <v>0</v>
      </c>
      <c r="AF21" s="18">
        <v>0</v>
      </c>
      <c r="AG21" s="18">
        <v>0</v>
      </c>
      <c r="AH21" s="18">
        <v>0</v>
      </c>
      <c r="AI21" s="18">
        <v>0</v>
      </c>
      <c r="AJ21" s="18">
        <v>0</v>
      </c>
      <c r="AK21" s="18">
        <v>0</v>
      </c>
      <c r="AL21" s="18">
        <v>0</v>
      </c>
      <c r="AM21" s="18">
        <v>0</v>
      </c>
      <c r="AN21" s="18">
        <v>0</v>
      </c>
      <c r="AO21" s="18">
        <v>0</v>
      </c>
      <c r="AP21" s="18">
        <v>0</v>
      </c>
      <c r="AQ21" s="18">
        <v>0</v>
      </c>
      <c r="AR21" s="18">
        <v>0</v>
      </c>
      <c r="AS21" s="18">
        <v>0</v>
      </c>
      <c r="AT21" s="18">
        <v>0</v>
      </c>
      <c r="AU21" s="18">
        <v>0</v>
      </c>
    </row>
    <row r="22" spans="1:47" ht="105" x14ac:dyDescent="0.25">
      <c r="A22" s="153" t="s">
        <v>274</v>
      </c>
      <c r="B22" s="145">
        <v>10</v>
      </c>
      <c r="C22" s="87">
        <v>19</v>
      </c>
      <c r="D22" s="83" t="s">
        <v>310</v>
      </c>
      <c r="E22" s="84" t="s">
        <v>156</v>
      </c>
      <c r="F22" s="85" t="s">
        <v>62</v>
      </c>
      <c r="G22" s="85" t="s">
        <v>69</v>
      </c>
      <c r="H22" s="85" t="s">
        <v>50</v>
      </c>
      <c r="I22" s="86">
        <v>10.09</v>
      </c>
      <c r="J22" s="124">
        <v>48</v>
      </c>
      <c r="K22" s="41">
        <f t="shared" si="0"/>
        <v>48</v>
      </c>
      <c r="L22" s="42" t="str">
        <f t="shared" si="1"/>
        <v>OK</v>
      </c>
      <c r="M22" s="18">
        <v>0</v>
      </c>
      <c r="N22" s="18">
        <v>0</v>
      </c>
      <c r="O22" s="18">
        <v>0</v>
      </c>
      <c r="P22" s="18">
        <v>0</v>
      </c>
      <c r="Q22" s="18">
        <v>0</v>
      </c>
      <c r="R22" s="18">
        <v>0</v>
      </c>
      <c r="S22" s="18">
        <v>0</v>
      </c>
      <c r="T22" s="18">
        <v>0</v>
      </c>
      <c r="U22" s="18">
        <v>0</v>
      </c>
      <c r="V22" s="18">
        <v>0</v>
      </c>
      <c r="W22" s="18">
        <v>0</v>
      </c>
      <c r="X22" s="18">
        <v>0</v>
      </c>
      <c r="Y22" s="18">
        <v>0</v>
      </c>
      <c r="Z22" s="18">
        <v>0</v>
      </c>
      <c r="AA22" s="18">
        <v>0</v>
      </c>
      <c r="AB22" s="18">
        <v>0</v>
      </c>
      <c r="AC22" s="18">
        <v>0</v>
      </c>
      <c r="AD22" s="18">
        <v>0</v>
      </c>
      <c r="AE22" s="18">
        <v>0</v>
      </c>
      <c r="AF22" s="18">
        <v>0</v>
      </c>
      <c r="AG22" s="18">
        <v>0</v>
      </c>
      <c r="AH22" s="18">
        <v>0</v>
      </c>
      <c r="AI22" s="18">
        <v>0</v>
      </c>
      <c r="AJ22" s="18">
        <v>0</v>
      </c>
      <c r="AK22" s="18">
        <v>0</v>
      </c>
      <c r="AL22" s="18">
        <v>0</v>
      </c>
      <c r="AM22" s="18">
        <v>0</v>
      </c>
      <c r="AN22" s="18">
        <v>0</v>
      </c>
      <c r="AO22" s="18">
        <v>0</v>
      </c>
      <c r="AP22" s="18">
        <v>0</v>
      </c>
      <c r="AQ22" s="18">
        <v>0</v>
      </c>
      <c r="AR22" s="18">
        <v>0</v>
      </c>
      <c r="AS22" s="18">
        <v>0</v>
      </c>
      <c r="AT22" s="18">
        <v>0</v>
      </c>
      <c r="AU22" s="18">
        <v>0</v>
      </c>
    </row>
    <row r="23" spans="1:47" ht="210" customHeight="1" x14ac:dyDescent="0.25">
      <c r="A23" s="153"/>
      <c r="B23" s="147"/>
      <c r="C23" s="87">
        <v>20</v>
      </c>
      <c r="D23" s="83" t="s">
        <v>311</v>
      </c>
      <c r="E23" s="84" t="s">
        <v>157</v>
      </c>
      <c r="F23" s="85" t="s">
        <v>60</v>
      </c>
      <c r="G23" s="85" t="s">
        <v>79</v>
      </c>
      <c r="H23" s="85" t="s">
        <v>50</v>
      </c>
      <c r="I23" s="86">
        <v>3.5</v>
      </c>
      <c r="J23" s="124">
        <f>1000-120</f>
        <v>880</v>
      </c>
      <c r="K23" s="41">
        <f t="shared" si="0"/>
        <v>388</v>
      </c>
      <c r="L23" s="42" t="str">
        <f t="shared" si="1"/>
        <v>OK</v>
      </c>
      <c r="M23" s="18">
        <v>300</v>
      </c>
      <c r="N23" s="18">
        <v>0</v>
      </c>
      <c r="O23" s="18">
        <v>0</v>
      </c>
      <c r="P23" s="18">
        <v>0</v>
      </c>
      <c r="Q23" s="18">
        <v>0</v>
      </c>
      <c r="R23" s="18">
        <v>0</v>
      </c>
      <c r="S23" s="18">
        <v>0</v>
      </c>
      <c r="T23" s="18">
        <v>0</v>
      </c>
      <c r="U23" s="18">
        <v>0</v>
      </c>
      <c r="V23" s="18">
        <v>0</v>
      </c>
      <c r="W23" s="18">
        <v>0</v>
      </c>
      <c r="X23" s="18">
        <v>0</v>
      </c>
      <c r="Y23" s="18">
        <v>0</v>
      </c>
      <c r="Z23" s="18">
        <v>0</v>
      </c>
      <c r="AA23" s="18">
        <v>0</v>
      </c>
      <c r="AB23" s="18">
        <v>0</v>
      </c>
      <c r="AC23" s="18">
        <v>0</v>
      </c>
      <c r="AD23" s="18">
        <v>0</v>
      </c>
      <c r="AE23" s="18">
        <v>0</v>
      </c>
      <c r="AF23" s="18">
        <v>0</v>
      </c>
      <c r="AG23" s="18">
        <v>0</v>
      </c>
      <c r="AH23" s="18">
        <v>0</v>
      </c>
      <c r="AI23" s="18">
        <v>0</v>
      </c>
      <c r="AJ23" s="18">
        <v>0</v>
      </c>
      <c r="AK23" s="18">
        <v>0</v>
      </c>
      <c r="AL23" s="18">
        <v>0</v>
      </c>
      <c r="AM23" s="18">
        <v>96</v>
      </c>
      <c r="AN23" s="18">
        <v>0</v>
      </c>
      <c r="AO23" s="18">
        <v>0</v>
      </c>
      <c r="AP23" s="18">
        <v>0</v>
      </c>
      <c r="AQ23" s="18">
        <v>0</v>
      </c>
      <c r="AR23" s="18">
        <v>0</v>
      </c>
      <c r="AS23" s="18">
        <v>96</v>
      </c>
      <c r="AT23" s="18">
        <v>0</v>
      </c>
      <c r="AU23" s="18">
        <v>0</v>
      </c>
    </row>
    <row r="24" spans="1:47" ht="90" x14ac:dyDescent="0.25">
      <c r="A24" s="152" t="s">
        <v>276</v>
      </c>
      <c r="B24" s="148">
        <v>11</v>
      </c>
      <c r="C24" s="92">
        <v>21</v>
      </c>
      <c r="D24" s="89" t="s">
        <v>312</v>
      </c>
      <c r="E24" s="90" t="s">
        <v>158</v>
      </c>
      <c r="F24" s="94" t="s">
        <v>63</v>
      </c>
      <c r="G24" s="94" t="s">
        <v>80</v>
      </c>
      <c r="H24" s="94" t="s">
        <v>50</v>
      </c>
      <c r="I24" s="91">
        <v>8.1300000000000008</v>
      </c>
      <c r="J24" s="124">
        <v>100</v>
      </c>
      <c r="K24" s="41">
        <f t="shared" si="0"/>
        <v>60</v>
      </c>
      <c r="L24" s="42" t="str">
        <f t="shared" si="1"/>
        <v>OK</v>
      </c>
      <c r="M24" s="18">
        <v>0</v>
      </c>
      <c r="N24" s="18">
        <v>0</v>
      </c>
      <c r="O24" s="18">
        <v>0</v>
      </c>
      <c r="P24" s="18">
        <v>0</v>
      </c>
      <c r="Q24" s="18">
        <v>0</v>
      </c>
      <c r="R24" s="18">
        <v>20</v>
      </c>
      <c r="S24" s="18">
        <v>0</v>
      </c>
      <c r="T24" s="18">
        <v>0</v>
      </c>
      <c r="U24" s="18">
        <v>0</v>
      </c>
      <c r="V24" s="18">
        <v>0</v>
      </c>
      <c r="W24" s="18">
        <v>0</v>
      </c>
      <c r="X24" s="18">
        <v>0</v>
      </c>
      <c r="Y24" s="18">
        <v>0</v>
      </c>
      <c r="Z24" s="18">
        <v>0</v>
      </c>
      <c r="AA24" s="18">
        <v>0</v>
      </c>
      <c r="AB24" s="18">
        <v>0</v>
      </c>
      <c r="AC24" s="18">
        <v>0</v>
      </c>
      <c r="AD24" s="18">
        <v>0</v>
      </c>
      <c r="AE24" s="18">
        <v>0</v>
      </c>
      <c r="AF24" s="18">
        <v>0</v>
      </c>
      <c r="AG24" s="18">
        <v>0</v>
      </c>
      <c r="AH24" s="18">
        <v>0</v>
      </c>
      <c r="AI24" s="18">
        <v>0</v>
      </c>
      <c r="AJ24" s="18">
        <v>20</v>
      </c>
      <c r="AK24" s="18">
        <v>0</v>
      </c>
      <c r="AL24" s="18">
        <v>0</v>
      </c>
      <c r="AM24" s="18">
        <v>0</v>
      </c>
      <c r="AN24" s="18">
        <v>0</v>
      </c>
      <c r="AO24" s="18">
        <v>0</v>
      </c>
      <c r="AP24" s="18">
        <v>0</v>
      </c>
      <c r="AQ24" s="18">
        <v>0</v>
      </c>
      <c r="AR24" s="18">
        <v>0</v>
      </c>
      <c r="AS24" s="18">
        <v>0</v>
      </c>
      <c r="AT24" s="18">
        <v>0</v>
      </c>
      <c r="AU24" s="18">
        <v>0</v>
      </c>
    </row>
    <row r="25" spans="1:47" ht="270" x14ac:dyDescent="0.25">
      <c r="A25" s="152"/>
      <c r="B25" s="149"/>
      <c r="C25" s="88">
        <v>22</v>
      </c>
      <c r="D25" s="89" t="s">
        <v>313</v>
      </c>
      <c r="E25" s="90" t="s">
        <v>159</v>
      </c>
      <c r="F25" s="20" t="s">
        <v>30</v>
      </c>
      <c r="G25" s="20" t="s">
        <v>81</v>
      </c>
      <c r="H25" s="20" t="s">
        <v>50</v>
      </c>
      <c r="I25" s="91">
        <v>1.0900000000000001</v>
      </c>
      <c r="J25" s="124">
        <v>200</v>
      </c>
      <c r="K25" s="41">
        <f t="shared" si="0"/>
        <v>0</v>
      </c>
      <c r="L25" s="42" t="str">
        <f t="shared" si="1"/>
        <v>OK</v>
      </c>
      <c r="M25" s="18">
        <v>0</v>
      </c>
      <c r="N25" s="18">
        <v>0</v>
      </c>
      <c r="O25" s="18">
        <v>0</v>
      </c>
      <c r="P25" s="18">
        <v>0</v>
      </c>
      <c r="Q25" s="18">
        <v>0</v>
      </c>
      <c r="R25" s="18">
        <v>0</v>
      </c>
      <c r="S25" s="18">
        <v>0</v>
      </c>
      <c r="T25" s="18">
        <v>0</v>
      </c>
      <c r="U25" s="18">
        <v>0</v>
      </c>
      <c r="V25" s="18">
        <v>0</v>
      </c>
      <c r="W25" s="18">
        <v>0</v>
      </c>
      <c r="X25" s="18">
        <v>0</v>
      </c>
      <c r="Y25" s="18">
        <v>0</v>
      </c>
      <c r="Z25" s="18">
        <v>0</v>
      </c>
      <c r="AA25" s="18">
        <v>0</v>
      </c>
      <c r="AB25" s="18">
        <v>0</v>
      </c>
      <c r="AC25" s="18">
        <v>0</v>
      </c>
      <c r="AD25" s="18">
        <v>0</v>
      </c>
      <c r="AE25" s="18">
        <v>0</v>
      </c>
      <c r="AF25" s="18">
        <v>0</v>
      </c>
      <c r="AG25" s="18">
        <v>0</v>
      </c>
      <c r="AH25" s="18">
        <v>0</v>
      </c>
      <c r="AI25" s="18">
        <v>0</v>
      </c>
      <c r="AJ25" s="18">
        <v>100</v>
      </c>
      <c r="AK25" s="18">
        <v>0</v>
      </c>
      <c r="AL25" s="18">
        <v>0</v>
      </c>
      <c r="AM25" s="18">
        <v>0</v>
      </c>
      <c r="AN25" s="18">
        <v>0</v>
      </c>
      <c r="AO25" s="18">
        <v>0</v>
      </c>
      <c r="AP25" s="18">
        <v>100</v>
      </c>
      <c r="AQ25" s="18">
        <v>0</v>
      </c>
      <c r="AR25" s="18">
        <v>0</v>
      </c>
      <c r="AS25" s="18">
        <v>0</v>
      </c>
      <c r="AT25" s="18">
        <v>0</v>
      </c>
      <c r="AU25" s="18">
        <v>0</v>
      </c>
    </row>
    <row r="26" spans="1:47" ht="75" x14ac:dyDescent="0.25">
      <c r="A26" s="69" t="s">
        <v>277</v>
      </c>
      <c r="B26" s="87">
        <v>12</v>
      </c>
      <c r="C26" s="87">
        <v>23</v>
      </c>
      <c r="D26" s="98" t="s">
        <v>314</v>
      </c>
      <c r="E26" s="84" t="s">
        <v>160</v>
      </c>
      <c r="F26" s="85" t="s">
        <v>30</v>
      </c>
      <c r="G26" s="85" t="s">
        <v>82</v>
      </c>
      <c r="H26" s="85" t="s">
        <v>50</v>
      </c>
      <c r="I26" s="86">
        <v>6.61</v>
      </c>
      <c r="J26" s="124">
        <f>2500-360</f>
        <v>2140</v>
      </c>
      <c r="K26" s="41">
        <f t="shared" si="0"/>
        <v>1660</v>
      </c>
      <c r="L26" s="42" t="str">
        <f t="shared" si="1"/>
        <v>OK</v>
      </c>
      <c r="M26" s="18">
        <v>0</v>
      </c>
      <c r="N26" s="18">
        <v>0</v>
      </c>
      <c r="O26" s="18">
        <v>0</v>
      </c>
      <c r="P26" s="18">
        <v>0</v>
      </c>
      <c r="Q26" s="18">
        <v>0</v>
      </c>
      <c r="R26" s="18">
        <v>0</v>
      </c>
      <c r="S26" s="18">
        <v>0</v>
      </c>
      <c r="T26" s="18">
        <v>0</v>
      </c>
      <c r="U26" s="18">
        <v>0</v>
      </c>
      <c r="V26" s="18">
        <v>0</v>
      </c>
      <c r="W26" s="18">
        <v>0</v>
      </c>
      <c r="X26" s="18">
        <v>0</v>
      </c>
      <c r="Y26" s="18">
        <v>0</v>
      </c>
      <c r="Z26" s="18">
        <v>0</v>
      </c>
      <c r="AA26" s="18">
        <v>0</v>
      </c>
      <c r="AB26" s="18">
        <v>120</v>
      </c>
      <c r="AC26" s="18">
        <v>0</v>
      </c>
      <c r="AD26" s="18">
        <v>0</v>
      </c>
      <c r="AE26" s="18">
        <v>0</v>
      </c>
      <c r="AF26" s="18">
        <v>360</v>
      </c>
      <c r="AG26" s="18">
        <v>0</v>
      </c>
      <c r="AH26" s="18">
        <v>0</v>
      </c>
      <c r="AI26" s="18">
        <v>0</v>
      </c>
      <c r="AJ26" s="18">
        <v>0</v>
      </c>
      <c r="AK26" s="18">
        <v>0</v>
      </c>
      <c r="AL26" s="18">
        <v>0</v>
      </c>
      <c r="AM26" s="18">
        <v>0</v>
      </c>
      <c r="AN26" s="18">
        <v>0</v>
      </c>
      <c r="AO26" s="18">
        <v>0</v>
      </c>
      <c r="AP26" s="18">
        <v>0</v>
      </c>
      <c r="AQ26" s="18">
        <v>0</v>
      </c>
      <c r="AR26" s="18">
        <v>0</v>
      </c>
      <c r="AS26" s="18">
        <v>0</v>
      </c>
      <c r="AT26" s="18">
        <v>0</v>
      </c>
      <c r="AU26" s="18">
        <v>0</v>
      </c>
    </row>
    <row r="27" spans="1:47" ht="210" x14ac:dyDescent="0.25">
      <c r="A27" s="152" t="s">
        <v>276</v>
      </c>
      <c r="B27" s="148">
        <v>13</v>
      </c>
      <c r="C27" s="92">
        <v>24</v>
      </c>
      <c r="D27" s="89" t="s">
        <v>422</v>
      </c>
      <c r="E27" s="90" t="s">
        <v>161</v>
      </c>
      <c r="F27" s="20" t="s">
        <v>64</v>
      </c>
      <c r="G27" s="20" t="s">
        <v>83</v>
      </c>
      <c r="H27" s="20" t="s">
        <v>50</v>
      </c>
      <c r="I27" s="91">
        <v>2.79</v>
      </c>
      <c r="J27" s="124">
        <f>750-150</f>
        <v>600</v>
      </c>
      <c r="K27" s="41">
        <f t="shared" si="0"/>
        <v>150</v>
      </c>
      <c r="L27" s="42" t="str">
        <f t="shared" si="1"/>
        <v>OK</v>
      </c>
      <c r="M27" s="18">
        <v>0</v>
      </c>
      <c r="N27" s="18">
        <v>300</v>
      </c>
      <c r="O27" s="18">
        <v>0</v>
      </c>
      <c r="P27" s="18">
        <v>0</v>
      </c>
      <c r="Q27" s="18">
        <v>0</v>
      </c>
      <c r="R27" s="18">
        <v>0</v>
      </c>
      <c r="S27" s="18">
        <v>0</v>
      </c>
      <c r="T27" s="18">
        <v>0</v>
      </c>
      <c r="U27" s="18">
        <v>0</v>
      </c>
      <c r="V27" s="18">
        <v>0</v>
      </c>
      <c r="W27" s="18">
        <v>0</v>
      </c>
      <c r="X27" s="18">
        <v>0</v>
      </c>
      <c r="Y27" s="18">
        <v>0</v>
      </c>
      <c r="Z27" s="18">
        <v>0</v>
      </c>
      <c r="AA27" s="18">
        <v>0</v>
      </c>
      <c r="AB27" s="18">
        <v>0</v>
      </c>
      <c r="AC27" s="18">
        <v>0</v>
      </c>
      <c r="AD27" s="18">
        <v>0</v>
      </c>
      <c r="AE27" s="18">
        <v>150</v>
      </c>
      <c r="AF27" s="18">
        <v>0</v>
      </c>
      <c r="AG27" s="18">
        <v>0</v>
      </c>
      <c r="AH27" s="18">
        <v>0</v>
      </c>
      <c r="AI27" s="18">
        <v>0</v>
      </c>
      <c r="AJ27" s="18">
        <v>0</v>
      </c>
      <c r="AK27" s="18">
        <v>0</v>
      </c>
      <c r="AL27" s="18">
        <v>0</v>
      </c>
      <c r="AM27" s="18">
        <v>0</v>
      </c>
      <c r="AN27" s="18">
        <v>0</v>
      </c>
      <c r="AO27" s="18">
        <v>0</v>
      </c>
      <c r="AP27" s="18">
        <v>0</v>
      </c>
      <c r="AQ27" s="18">
        <v>0</v>
      </c>
      <c r="AR27" s="18">
        <v>0</v>
      </c>
      <c r="AS27" s="18">
        <v>0</v>
      </c>
      <c r="AT27" s="18">
        <v>0</v>
      </c>
      <c r="AU27" s="18">
        <v>0</v>
      </c>
    </row>
    <row r="28" spans="1:47" ht="315" customHeight="1" x14ac:dyDescent="0.25">
      <c r="A28" s="152"/>
      <c r="B28" s="150"/>
      <c r="C28" s="88">
        <v>25</v>
      </c>
      <c r="D28" s="89" t="s">
        <v>423</v>
      </c>
      <c r="E28" s="90" t="s">
        <v>162</v>
      </c>
      <c r="F28" s="20" t="s">
        <v>32</v>
      </c>
      <c r="G28" s="20" t="s">
        <v>69</v>
      </c>
      <c r="H28" s="20" t="s">
        <v>50</v>
      </c>
      <c r="I28" s="91">
        <v>1.44</v>
      </c>
      <c r="J28" s="124">
        <v>200</v>
      </c>
      <c r="K28" s="41">
        <f t="shared" si="0"/>
        <v>128</v>
      </c>
      <c r="L28" s="42" t="str">
        <f t="shared" si="1"/>
        <v>OK</v>
      </c>
      <c r="M28" s="18">
        <v>0</v>
      </c>
      <c r="N28" s="18">
        <v>0</v>
      </c>
      <c r="O28" s="18">
        <v>0</v>
      </c>
      <c r="P28" s="18">
        <v>0</v>
      </c>
      <c r="Q28" s="18">
        <v>0</v>
      </c>
      <c r="R28" s="18">
        <v>0</v>
      </c>
      <c r="S28" s="18">
        <v>0</v>
      </c>
      <c r="T28" s="18">
        <v>0</v>
      </c>
      <c r="U28" s="18">
        <v>0</v>
      </c>
      <c r="V28" s="18">
        <v>0</v>
      </c>
      <c r="W28" s="18">
        <v>0</v>
      </c>
      <c r="X28" s="18">
        <v>0</v>
      </c>
      <c r="Y28" s="18">
        <v>0</v>
      </c>
      <c r="Z28" s="18">
        <v>0</v>
      </c>
      <c r="AA28" s="18">
        <v>0</v>
      </c>
      <c r="AB28" s="18">
        <v>0</v>
      </c>
      <c r="AC28" s="18">
        <v>0</v>
      </c>
      <c r="AD28" s="18">
        <v>0</v>
      </c>
      <c r="AE28" s="18">
        <v>0</v>
      </c>
      <c r="AF28" s="18">
        <v>0</v>
      </c>
      <c r="AG28" s="18">
        <v>0</v>
      </c>
      <c r="AH28" s="18">
        <v>0</v>
      </c>
      <c r="AI28" s="18">
        <v>0</v>
      </c>
      <c r="AJ28" s="18">
        <v>72</v>
      </c>
      <c r="AK28" s="18">
        <v>0</v>
      </c>
      <c r="AL28" s="18">
        <v>0</v>
      </c>
      <c r="AM28" s="18">
        <v>0</v>
      </c>
      <c r="AN28" s="18">
        <v>0</v>
      </c>
      <c r="AO28" s="18">
        <v>0</v>
      </c>
      <c r="AP28" s="18">
        <v>0</v>
      </c>
      <c r="AQ28" s="18">
        <v>0</v>
      </c>
      <c r="AR28" s="18">
        <v>0</v>
      </c>
      <c r="AS28" s="18">
        <v>0</v>
      </c>
      <c r="AT28" s="18">
        <v>0</v>
      </c>
      <c r="AU28" s="18">
        <v>0</v>
      </c>
    </row>
    <row r="29" spans="1:47" ht="45" x14ac:dyDescent="0.25">
      <c r="A29" s="153" t="s">
        <v>278</v>
      </c>
      <c r="B29" s="145">
        <v>14</v>
      </c>
      <c r="C29" s="87">
        <v>26</v>
      </c>
      <c r="D29" s="98" t="s">
        <v>315</v>
      </c>
      <c r="E29" s="84" t="s">
        <v>163</v>
      </c>
      <c r="F29" s="85" t="s">
        <v>30</v>
      </c>
      <c r="G29" s="85" t="s">
        <v>84</v>
      </c>
      <c r="H29" s="85" t="s">
        <v>50</v>
      </c>
      <c r="I29" s="86">
        <v>35.549999999999997</v>
      </c>
      <c r="J29" s="124"/>
      <c r="K29" s="41">
        <f t="shared" si="0"/>
        <v>0</v>
      </c>
      <c r="L29" s="42" t="str">
        <f t="shared" si="1"/>
        <v>OK</v>
      </c>
      <c r="M29" s="18">
        <v>0</v>
      </c>
      <c r="N29" s="18">
        <v>0</v>
      </c>
      <c r="O29" s="18">
        <v>0</v>
      </c>
      <c r="P29" s="18">
        <v>0</v>
      </c>
      <c r="Q29" s="18">
        <v>0</v>
      </c>
      <c r="R29" s="18">
        <v>0</v>
      </c>
      <c r="S29" s="18">
        <v>0</v>
      </c>
      <c r="T29" s="18">
        <v>0</v>
      </c>
      <c r="U29" s="18">
        <v>0</v>
      </c>
      <c r="V29" s="18">
        <v>0</v>
      </c>
      <c r="W29" s="18">
        <v>0</v>
      </c>
      <c r="X29" s="18">
        <v>0</v>
      </c>
      <c r="Y29" s="18">
        <v>0</v>
      </c>
      <c r="Z29" s="18">
        <v>0</v>
      </c>
      <c r="AA29" s="18">
        <v>0</v>
      </c>
      <c r="AB29" s="18">
        <v>0</v>
      </c>
      <c r="AC29" s="18">
        <v>0</v>
      </c>
      <c r="AD29" s="18">
        <v>0</v>
      </c>
      <c r="AE29" s="18">
        <v>0</v>
      </c>
      <c r="AF29" s="18">
        <v>0</v>
      </c>
      <c r="AG29" s="18">
        <v>0</v>
      </c>
      <c r="AH29" s="18">
        <v>0</v>
      </c>
      <c r="AI29" s="18">
        <v>0</v>
      </c>
      <c r="AJ29" s="18">
        <v>0</v>
      </c>
      <c r="AK29" s="18">
        <v>0</v>
      </c>
      <c r="AL29" s="18">
        <v>0</v>
      </c>
      <c r="AM29" s="18">
        <v>0</v>
      </c>
      <c r="AN29" s="18">
        <v>0</v>
      </c>
      <c r="AO29" s="18">
        <v>0</v>
      </c>
      <c r="AP29" s="18">
        <v>0</v>
      </c>
      <c r="AQ29" s="18">
        <v>0</v>
      </c>
      <c r="AR29" s="18">
        <v>0</v>
      </c>
      <c r="AS29" s="18">
        <v>0</v>
      </c>
      <c r="AT29" s="18">
        <v>0</v>
      </c>
      <c r="AU29" s="18">
        <v>0</v>
      </c>
    </row>
    <row r="30" spans="1:47" ht="45" x14ac:dyDescent="0.25">
      <c r="A30" s="153"/>
      <c r="B30" s="146"/>
      <c r="C30" s="87">
        <v>27</v>
      </c>
      <c r="D30" s="98" t="s">
        <v>316</v>
      </c>
      <c r="E30" s="84" t="s">
        <v>164</v>
      </c>
      <c r="F30" s="85" t="s">
        <v>30</v>
      </c>
      <c r="G30" s="85" t="s">
        <v>84</v>
      </c>
      <c r="H30" s="85" t="s">
        <v>50</v>
      </c>
      <c r="I30" s="86">
        <v>35.549999999999997</v>
      </c>
      <c r="J30" s="124"/>
      <c r="K30" s="41">
        <f t="shared" si="0"/>
        <v>0</v>
      </c>
      <c r="L30" s="42" t="str">
        <f t="shared" si="1"/>
        <v>OK</v>
      </c>
      <c r="M30" s="18">
        <v>0</v>
      </c>
      <c r="N30" s="18">
        <v>0</v>
      </c>
      <c r="O30" s="18">
        <v>0</v>
      </c>
      <c r="P30" s="18">
        <v>0</v>
      </c>
      <c r="Q30" s="18">
        <v>0</v>
      </c>
      <c r="R30" s="18">
        <v>0</v>
      </c>
      <c r="S30" s="18">
        <v>0</v>
      </c>
      <c r="T30" s="18">
        <v>0</v>
      </c>
      <c r="U30" s="18">
        <v>0</v>
      </c>
      <c r="V30" s="18">
        <v>0</v>
      </c>
      <c r="W30" s="18">
        <v>0</v>
      </c>
      <c r="X30" s="18">
        <v>0</v>
      </c>
      <c r="Y30" s="18">
        <v>0</v>
      </c>
      <c r="Z30" s="18">
        <v>0</v>
      </c>
      <c r="AA30" s="18">
        <v>0</v>
      </c>
      <c r="AB30" s="18">
        <v>0</v>
      </c>
      <c r="AC30" s="18">
        <v>0</v>
      </c>
      <c r="AD30" s="18">
        <v>0</v>
      </c>
      <c r="AE30" s="18">
        <v>0</v>
      </c>
      <c r="AF30" s="18">
        <v>0</v>
      </c>
      <c r="AG30" s="18">
        <v>0</v>
      </c>
      <c r="AH30" s="18">
        <v>0</v>
      </c>
      <c r="AI30" s="18">
        <v>0</v>
      </c>
      <c r="AJ30" s="18">
        <v>0</v>
      </c>
      <c r="AK30" s="18">
        <v>0</v>
      </c>
      <c r="AL30" s="18">
        <v>0</v>
      </c>
      <c r="AM30" s="18">
        <v>0</v>
      </c>
      <c r="AN30" s="18">
        <v>0</v>
      </c>
      <c r="AO30" s="18">
        <v>0</v>
      </c>
      <c r="AP30" s="18">
        <v>0</v>
      </c>
      <c r="AQ30" s="18">
        <v>0</v>
      </c>
      <c r="AR30" s="18">
        <v>0</v>
      </c>
      <c r="AS30" s="18">
        <v>0</v>
      </c>
      <c r="AT30" s="18">
        <v>0</v>
      </c>
      <c r="AU30" s="18">
        <v>0</v>
      </c>
    </row>
    <row r="31" spans="1:47" ht="45" x14ac:dyDescent="0.25">
      <c r="A31" s="153"/>
      <c r="B31" s="146"/>
      <c r="C31" s="82">
        <v>28</v>
      </c>
      <c r="D31" s="98" t="s">
        <v>317</v>
      </c>
      <c r="E31" s="84" t="s">
        <v>165</v>
      </c>
      <c r="F31" s="85" t="s">
        <v>30</v>
      </c>
      <c r="G31" s="85" t="s">
        <v>84</v>
      </c>
      <c r="H31" s="85" t="s">
        <v>50</v>
      </c>
      <c r="I31" s="86">
        <v>35.549999999999997</v>
      </c>
      <c r="J31" s="124">
        <v>30</v>
      </c>
      <c r="K31" s="41">
        <f t="shared" si="0"/>
        <v>30</v>
      </c>
      <c r="L31" s="42" t="str">
        <f t="shared" si="1"/>
        <v>OK</v>
      </c>
      <c r="M31" s="18">
        <v>0</v>
      </c>
      <c r="N31" s="18">
        <v>0</v>
      </c>
      <c r="O31" s="18">
        <v>0</v>
      </c>
      <c r="P31" s="18">
        <v>0</v>
      </c>
      <c r="Q31" s="18">
        <v>0</v>
      </c>
      <c r="R31" s="18">
        <v>0</v>
      </c>
      <c r="S31" s="18">
        <v>0</v>
      </c>
      <c r="T31" s="18">
        <v>0</v>
      </c>
      <c r="U31" s="18">
        <v>0</v>
      </c>
      <c r="V31" s="18">
        <v>0</v>
      </c>
      <c r="W31" s="18">
        <v>0</v>
      </c>
      <c r="X31" s="18">
        <v>0</v>
      </c>
      <c r="Y31" s="18">
        <v>0</v>
      </c>
      <c r="Z31" s="18">
        <v>0</v>
      </c>
      <c r="AA31" s="18">
        <v>0</v>
      </c>
      <c r="AB31" s="18">
        <v>0</v>
      </c>
      <c r="AC31" s="18">
        <v>0</v>
      </c>
      <c r="AD31" s="18">
        <v>0</v>
      </c>
      <c r="AE31" s="18">
        <v>0</v>
      </c>
      <c r="AF31" s="18">
        <v>0</v>
      </c>
      <c r="AG31" s="18">
        <v>0</v>
      </c>
      <c r="AH31" s="18">
        <v>0</v>
      </c>
      <c r="AI31" s="18">
        <v>0</v>
      </c>
      <c r="AJ31" s="18">
        <v>0</v>
      </c>
      <c r="AK31" s="18">
        <v>0</v>
      </c>
      <c r="AL31" s="18">
        <v>0</v>
      </c>
      <c r="AM31" s="18">
        <v>0</v>
      </c>
      <c r="AN31" s="18">
        <v>0</v>
      </c>
      <c r="AO31" s="18">
        <v>0</v>
      </c>
      <c r="AP31" s="18">
        <v>0</v>
      </c>
      <c r="AQ31" s="18">
        <v>0</v>
      </c>
      <c r="AR31" s="18">
        <v>0</v>
      </c>
      <c r="AS31" s="18">
        <v>0</v>
      </c>
      <c r="AT31" s="18">
        <v>0</v>
      </c>
      <c r="AU31" s="18">
        <v>0</v>
      </c>
    </row>
    <row r="32" spans="1:47" ht="30" x14ac:dyDescent="0.25">
      <c r="A32" s="153"/>
      <c r="B32" s="146"/>
      <c r="C32" s="87">
        <v>29</v>
      </c>
      <c r="D32" s="98" t="s">
        <v>318</v>
      </c>
      <c r="E32" s="84" t="s">
        <v>166</v>
      </c>
      <c r="F32" s="85" t="s">
        <v>30</v>
      </c>
      <c r="G32" s="85" t="s">
        <v>84</v>
      </c>
      <c r="H32" s="85" t="s">
        <v>50</v>
      </c>
      <c r="I32" s="86">
        <v>81.96</v>
      </c>
      <c r="J32" s="124">
        <v>6</v>
      </c>
      <c r="K32" s="41">
        <f t="shared" si="0"/>
        <v>6</v>
      </c>
      <c r="L32" s="42" t="str">
        <f t="shared" si="1"/>
        <v>OK</v>
      </c>
      <c r="M32" s="18">
        <v>0</v>
      </c>
      <c r="N32" s="18">
        <v>0</v>
      </c>
      <c r="O32" s="18">
        <v>0</v>
      </c>
      <c r="P32" s="18">
        <v>0</v>
      </c>
      <c r="Q32" s="18">
        <v>0</v>
      </c>
      <c r="R32" s="18">
        <v>0</v>
      </c>
      <c r="S32" s="18">
        <v>0</v>
      </c>
      <c r="T32" s="18">
        <v>0</v>
      </c>
      <c r="U32" s="18">
        <v>0</v>
      </c>
      <c r="V32" s="18">
        <v>0</v>
      </c>
      <c r="W32" s="18">
        <v>0</v>
      </c>
      <c r="X32" s="18">
        <v>0</v>
      </c>
      <c r="Y32" s="18">
        <v>0</v>
      </c>
      <c r="Z32" s="18">
        <v>0</v>
      </c>
      <c r="AA32" s="18">
        <v>0</v>
      </c>
      <c r="AB32" s="18">
        <v>0</v>
      </c>
      <c r="AC32" s="18">
        <v>0</v>
      </c>
      <c r="AD32" s="18">
        <v>0</v>
      </c>
      <c r="AE32" s="18">
        <v>0</v>
      </c>
      <c r="AF32" s="18">
        <v>0</v>
      </c>
      <c r="AG32" s="18">
        <v>0</v>
      </c>
      <c r="AH32" s="18">
        <v>0</v>
      </c>
      <c r="AI32" s="18">
        <v>0</v>
      </c>
      <c r="AJ32" s="18">
        <v>0</v>
      </c>
      <c r="AK32" s="18">
        <v>0</v>
      </c>
      <c r="AL32" s="18">
        <v>0</v>
      </c>
      <c r="AM32" s="18">
        <v>0</v>
      </c>
      <c r="AN32" s="18">
        <v>0</v>
      </c>
      <c r="AO32" s="18">
        <v>0</v>
      </c>
      <c r="AP32" s="18">
        <v>0</v>
      </c>
      <c r="AQ32" s="18">
        <v>0</v>
      </c>
      <c r="AR32" s="18">
        <v>0</v>
      </c>
      <c r="AS32" s="18">
        <v>0</v>
      </c>
      <c r="AT32" s="18">
        <v>0</v>
      </c>
      <c r="AU32" s="18">
        <v>0</v>
      </c>
    </row>
    <row r="33" spans="1:47" ht="45" x14ac:dyDescent="0.25">
      <c r="A33" s="153"/>
      <c r="B33" s="146"/>
      <c r="C33" s="87">
        <v>30</v>
      </c>
      <c r="D33" s="98" t="s">
        <v>319</v>
      </c>
      <c r="E33" s="84" t="s">
        <v>167</v>
      </c>
      <c r="F33" s="85" t="s">
        <v>30</v>
      </c>
      <c r="G33" s="85" t="s">
        <v>84</v>
      </c>
      <c r="H33" s="85" t="s">
        <v>50</v>
      </c>
      <c r="I33" s="86">
        <v>55.33</v>
      </c>
      <c r="J33" s="125"/>
      <c r="K33" s="41">
        <f t="shared" si="0"/>
        <v>0</v>
      </c>
      <c r="L33" s="42" t="str">
        <f t="shared" si="1"/>
        <v>OK</v>
      </c>
      <c r="M33" s="18">
        <v>0</v>
      </c>
      <c r="N33" s="18">
        <v>0</v>
      </c>
      <c r="O33" s="18">
        <v>0</v>
      </c>
      <c r="P33" s="18">
        <v>0</v>
      </c>
      <c r="Q33" s="18">
        <v>0</v>
      </c>
      <c r="R33" s="18">
        <v>0</v>
      </c>
      <c r="S33" s="18">
        <v>0</v>
      </c>
      <c r="T33" s="18">
        <v>0</v>
      </c>
      <c r="U33" s="18">
        <v>0</v>
      </c>
      <c r="V33" s="18">
        <v>0</v>
      </c>
      <c r="W33" s="18">
        <v>0</v>
      </c>
      <c r="X33" s="18">
        <v>0</v>
      </c>
      <c r="Y33" s="18">
        <v>0</v>
      </c>
      <c r="Z33" s="18">
        <v>0</v>
      </c>
      <c r="AA33" s="18">
        <v>0</v>
      </c>
      <c r="AB33" s="18">
        <v>0</v>
      </c>
      <c r="AC33" s="18">
        <v>0</v>
      </c>
      <c r="AD33" s="18">
        <v>0</v>
      </c>
      <c r="AE33" s="18">
        <v>0</v>
      </c>
      <c r="AF33" s="18">
        <v>0</v>
      </c>
      <c r="AG33" s="18">
        <v>0</v>
      </c>
      <c r="AH33" s="18">
        <v>0</v>
      </c>
      <c r="AI33" s="18">
        <v>0</v>
      </c>
      <c r="AJ33" s="18">
        <v>0</v>
      </c>
      <c r="AK33" s="18">
        <v>0</v>
      </c>
      <c r="AL33" s="18">
        <v>0</v>
      </c>
      <c r="AM33" s="18">
        <v>0</v>
      </c>
      <c r="AN33" s="18">
        <v>0</v>
      </c>
      <c r="AO33" s="18">
        <v>0</v>
      </c>
      <c r="AP33" s="18">
        <v>0</v>
      </c>
      <c r="AQ33" s="18">
        <v>0</v>
      </c>
      <c r="AR33" s="18">
        <v>0</v>
      </c>
      <c r="AS33" s="18">
        <v>0</v>
      </c>
      <c r="AT33" s="18">
        <v>0</v>
      </c>
      <c r="AU33" s="18">
        <v>0</v>
      </c>
    </row>
    <row r="34" spans="1:47" ht="45" x14ac:dyDescent="0.25">
      <c r="A34" s="153"/>
      <c r="B34" s="146"/>
      <c r="C34" s="82">
        <v>31</v>
      </c>
      <c r="D34" s="98" t="s">
        <v>320</v>
      </c>
      <c r="E34" s="84" t="s">
        <v>168</v>
      </c>
      <c r="F34" s="85" t="s">
        <v>30</v>
      </c>
      <c r="G34" s="85" t="s">
        <v>84</v>
      </c>
      <c r="H34" s="85" t="s">
        <v>50</v>
      </c>
      <c r="I34" s="86">
        <v>19.16</v>
      </c>
      <c r="J34" s="125"/>
      <c r="K34" s="41">
        <f t="shared" si="0"/>
        <v>0</v>
      </c>
      <c r="L34" s="42" t="str">
        <f t="shared" si="1"/>
        <v>OK</v>
      </c>
      <c r="M34" s="18">
        <v>0</v>
      </c>
      <c r="N34" s="18">
        <v>0</v>
      </c>
      <c r="O34" s="18">
        <v>0</v>
      </c>
      <c r="P34" s="18">
        <v>0</v>
      </c>
      <c r="Q34" s="18">
        <v>0</v>
      </c>
      <c r="R34" s="18">
        <v>0</v>
      </c>
      <c r="S34" s="18">
        <v>0</v>
      </c>
      <c r="T34" s="18">
        <v>0</v>
      </c>
      <c r="U34" s="18">
        <v>0</v>
      </c>
      <c r="V34" s="18">
        <v>0</v>
      </c>
      <c r="W34" s="18">
        <v>0</v>
      </c>
      <c r="X34" s="18">
        <v>0</v>
      </c>
      <c r="Y34" s="18">
        <v>0</v>
      </c>
      <c r="Z34" s="18">
        <v>0</v>
      </c>
      <c r="AA34" s="18">
        <v>0</v>
      </c>
      <c r="AB34" s="18">
        <v>0</v>
      </c>
      <c r="AC34" s="18">
        <v>0</v>
      </c>
      <c r="AD34" s="18">
        <v>0</v>
      </c>
      <c r="AE34" s="18">
        <v>0</v>
      </c>
      <c r="AF34" s="18">
        <v>0</v>
      </c>
      <c r="AG34" s="18">
        <v>0</v>
      </c>
      <c r="AH34" s="18">
        <v>0</v>
      </c>
      <c r="AI34" s="18">
        <v>0</v>
      </c>
      <c r="AJ34" s="18">
        <v>0</v>
      </c>
      <c r="AK34" s="18">
        <v>0</v>
      </c>
      <c r="AL34" s="18">
        <v>0</v>
      </c>
      <c r="AM34" s="18">
        <v>0</v>
      </c>
      <c r="AN34" s="18">
        <v>0</v>
      </c>
      <c r="AO34" s="18">
        <v>0</v>
      </c>
      <c r="AP34" s="18">
        <v>0</v>
      </c>
      <c r="AQ34" s="18">
        <v>0</v>
      </c>
      <c r="AR34" s="18">
        <v>0</v>
      </c>
      <c r="AS34" s="18">
        <v>0</v>
      </c>
      <c r="AT34" s="18">
        <v>0</v>
      </c>
      <c r="AU34" s="18">
        <v>0</v>
      </c>
    </row>
    <row r="35" spans="1:47" ht="30" x14ac:dyDescent="0.25">
      <c r="A35" s="153"/>
      <c r="B35" s="146"/>
      <c r="C35" s="87">
        <v>32</v>
      </c>
      <c r="D35" s="98" t="s">
        <v>433</v>
      </c>
      <c r="E35" s="84" t="s">
        <v>169</v>
      </c>
      <c r="F35" s="99" t="s">
        <v>30</v>
      </c>
      <c r="G35" s="85" t="s">
        <v>84</v>
      </c>
      <c r="H35" s="85" t="s">
        <v>50</v>
      </c>
      <c r="I35" s="86">
        <v>19.16</v>
      </c>
      <c r="J35" s="125"/>
      <c r="K35" s="41">
        <f t="shared" si="0"/>
        <v>0</v>
      </c>
      <c r="L35" s="42" t="str">
        <f t="shared" si="1"/>
        <v>OK</v>
      </c>
      <c r="M35" s="18">
        <v>0</v>
      </c>
      <c r="N35" s="18">
        <v>0</v>
      </c>
      <c r="O35" s="18">
        <v>0</v>
      </c>
      <c r="P35" s="18">
        <v>0</v>
      </c>
      <c r="Q35" s="18">
        <v>0</v>
      </c>
      <c r="R35" s="18">
        <v>0</v>
      </c>
      <c r="S35" s="18">
        <v>0</v>
      </c>
      <c r="T35" s="18">
        <v>0</v>
      </c>
      <c r="U35" s="18">
        <v>0</v>
      </c>
      <c r="V35" s="18">
        <v>0</v>
      </c>
      <c r="W35" s="18">
        <v>0</v>
      </c>
      <c r="X35" s="18">
        <v>0</v>
      </c>
      <c r="Y35" s="18">
        <v>0</v>
      </c>
      <c r="Z35" s="18">
        <v>0</v>
      </c>
      <c r="AA35" s="18">
        <v>0</v>
      </c>
      <c r="AB35" s="18">
        <v>0</v>
      </c>
      <c r="AC35" s="18">
        <v>0</v>
      </c>
      <c r="AD35" s="18">
        <v>0</v>
      </c>
      <c r="AE35" s="18">
        <v>0</v>
      </c>
      <c r="AF35" s="18">
        <v>0</v>
      </c>
      <c r="AG35" s="18">
        <v>0</v>
      </c>
      <c r="AH35" s="18">
        <v>0</v>
      </c>
      <c r="AI35" s="18">
        <v>0</v>
      </c>
      <c r="AJ35" s="18">
        <v>0</v>
      </c>
      <c r="AK35" s="18">
        <v>0</v>
      </c>
      <c r="AL35" s="18">
        <v>0</v>
      </c>
      <c r="AM35" s="18">
        <v>0</v>
      </c>
      <c r="AN35" s="18">
        <v>0</v>
      </c>
      <c r="AO35" s="18">
        <v>0</v>
      </c>
      <c r="AP35" s="18">
        <v>0</v>
      </c>
      <c r="AQ35" s="18">
        <v>0</v>
      </c>
      <c r="AR35" s="18">
        <v>0</v>
      </c>
      <c r="AS35" s="18">
        <v>0</v>
      </c>
      <c r="AT35" s="18">
        <v>0</v>
      </c>
      <c r="AU35" s="18">
        <v>0</v>
      </c>
    </row>
    <row r="36" spans="1:47" ht="45" x14ac:dyDescent="0.25">
      <c r="A36" s="153"/>
      <c r="B36" s="147"/>
      <c r="C36" s="87">
        <v>33</v>
      </c>
      <c r="D36" s="98" t="s">
        <v>321</v>
      </c>
      <c r="E36" s="84" t="s">
        <v>166</v>
      </c>
      <c r="F36" s="85" t="s">
        <v>30</v>
      </c>
      <c r="G36" s="85" t="s">
        <v>84</v>
      </c>
      <c r="H36" s="85" t="s">
        <v>50</v>
      </c>
      <c r="I36" s="86">
        <v>65.760000000000005</v>
      </c>
      <c r="J36" s="125"/>
      <c r="K36" s="41">
        <f t="shared" si="0"/>
        <v>0</v>
      </c>
      <c r="L36" s="42" t="str">
        <f t="shared" si="1"/>
        <v>OK</v>
      </c>
      <c r="M36" s="18">
        <v>0</v>
      </c>
      <c r="N36" s="18">
        <v>0</v>
      </c>
      <c r="O36" s="18">
        <v>0</v>
      </c>
      <c r="P36" s="18">
        <v>0</v>
      </c>
      <c r="Q36" s="18">
        <v>0</v>
      </c>
      <c r="R36" s="18">
        <v>0</v>
      </c>
      <c r="S36" s="18">
        <v>0</v>
      </c>
      <c r="T36" s="18">
        <v>0</v>
      </c>
      <c r="U36" s="18">
        <v>0</v>
      </c>
      <c r="V36" s="18">
        <v>0</v>
      </c>
      <c r="W36" s="18">
        <v>0</v>
      </c>
      <c r="X36" s="18">
        <v>0</v>
      </c>
      <c r="Y36" s="18">
        <v>0</v>
      </c>
      <c r="Z36" s="18">
        <v>0</v>
      </c>
      <c r="AA36" s="18">
        <v>0</v>
      </c>
      <c r="AB36" s="18">
        <v>0</v>
      </c>
      <c r="AC36" s="18">
        <v>0</v>
      </c>
      <c r="AD36" s="18">
        <v>0</v>
      </c>
      <c r="AE36" s="18">
        <v>0</v>
      </c>
      <c r="AF36" s="18">
        <v>0</v>
      </c>
      <c r="AG36" s="18">
        <v>0</v>
      </c>
      <c r="AH36" s="18">
        <v>0</v>
      </c>
      <c r="AI36" s="18">
        <v>0</v>
      </c>
      <c r="AJ36" s="18">
        <v>0</v>
      </c>
      <c r="AK36" s="18">
        <v>0</v>
      </c>
      <c r="AL36" s="18">
        <v>0</v>
      </c>
      <c r="AM36" s="18">
        <v>0</v>
      </c>
      <c r="AN36" s="18">
        <v>0</v>
      </c>
      <c r="AO36" s="18">
        <v>0</v>
      </c>
      <c r="AP36" s="18">
        <v>0</v>
      </c>
      <c r="AQ36" s="18">
        <v>0</v>
      </c>
      <c r="AR36" s="18">
        <v>0</v>
      </c>
      <c r="AS36" s="18">
        <v>0</v>
      </c>
      <c r="AT36" s="18">
        <v>0</v>
      </c>
      <c r="AU36" s="18">
        <v>0</v>
      </c>
    </row>
    <row r="37" spans="1:47" ht="60" x14ac:dyDescent="0.25">
      <c r="A37" s="152" t="s">
        <v>279</v>
      </c>
      <c r="B37" s="148">
        <v>15</v>
      </c>
      <c r="C37" s="88">
        <v>34</v>
      </c>
      <c r="D37" s="89" t="s">
        <v>322</v>
      </c>
      <c r="E37" s="90" t="s">
        <v>170</v>
      </c>
      <c r="F37" s="20" t="s">
        <v>30</v>
      </c>
      <c r="G37" s="20" t="s">
        <v>49</v>
      </c>
      <c r="H37" s="20" t="s">
        <v>50</v>
      </c>
      <c r="I37" s="91">
        <v>6.05</v>
      </c>
      <c r="J37" s="124">
        <v>60</v>
      </c>
      <c r="K37" s="41">
        <f t="shared" si="0"/>
        <v>60</v>
      </c>
      <c r="L37" s="42" t="str">
        <f t="shared" si="1"/>
        <v>OK</v>
      </c>
      <c r="M37" s="18">
        <v>0</v>
      </c>
      <c r="N37" s="18">
        <v>0</v>
      </c>
      <c r="O37" s="18">
        <v>0</v>
      </c>
      <c r="P37" s="18">
        <v>0</v>
      </c>
      <c r="Q37" s="18">
        <v>0</v>
      </c>
      <c r="R37" s="18">
        <v>0</v>
      </c>
      <c r="S37" s="18">
        <v>0</v>
      </c>
      <c r="T37" s="18">
        <v>0</v>
      </c>
      <c r="U37" s="18">
        <v>0</v>
      </c>
      <c r="V37" s="18">
        <v>0</v>
      </c>
      <c r="W37" s="18">
        <v>0</v>
      </c>
      <c r="X37" s="18">
        <v>0</v>
      </c>
      <c r="Y37" s="18">
        <v>0</v>
      </c>
      <c r="Z37" s="18">
        <v>0</v>
      </c>
      <c r="AA37" s="18">
        <v>0</v>
      </c>
      <c r="AB37" s="18">
        <v>0</v>
      </c>
      <c r="AC37" s="18">
        <v>0</v>
      </c>
      <c r="AD37" s="18">
        <v>0</v>
      </c>
      <c r="AE37" s="18">
        <v>0</v>
      </c>
      <c r="AF37" s="18">
        <v>0</v>
      </c>
      <c r="AG37" s="18">
        <v>0</v>
      </c>
      <c r="AH37" s="18">
        <v>0</v>
      </c>
      <c r="AI37" s="18">
        <v>0</v>
      </c>
      <c r="AJ37" s="18">
        <v>0</v>
      </c>
      <c r="AK37" s="18">
        <v>0</v>
      </c>
      <c r="AL37" s="18">
        <v>0</v>
      </c>
      <c r="AM37" s="18">
        <v>0</v>
      </c>
      <c r="AN37" s="18">
        <v>0</v>
      </c>
      <c r="AO37" s="18">
        <v>0</v>
      </c>
      <c r="AP37" s="18">
        <v>0</v>
      </c>
      <c r="AQ37" s="18">
        <v>0</v>
      </c>
      <c r="AR37" s="18">
        <v>0</v>
      </c>
      <c r="AS37" s="18">
        <v>0</v>
      </c>
      <c r="AT37" s="18">
        <v>0</v>
      </c>
      <c r="AU37" s="18">
        <v>0</v>
      </c>
    </row>
    <row r="38" spans="1:47" ht="45" x14ac:dyDescent="0.25">
      <c r="A38" s="152"/>
      <c r="B38" s="149"/>
      <c r="C38" s="92">
        <v>35</v>
      </c>
      <c r="D38" s="89" t="s">
        <v>323</v>
      </c>
      <c r="E38" s="90" t="s">
        <v>171</v>
      </c>
      <c r="F38" s="20" t="s">
        <v>30</v>
      </c>
      <c r="G38" s="20" t="s">
        <v>85</v>
      </c>
      <c r="H38" s="20" t="s">
        <v>50</v>
      </c>
      <c r="I38" s="91">
        <v>6.33</v>
      </c>
      <c r="J38" s="124">
        <v>24</v>
      </c>
      <c r="K38" s="41">
        <f t="shared" si="0"/>
        <v>24</v>
      </c>
      <c r="L38" s="42" t="str">
        <f t="shared" si="1"/>
        <v>OK</v>
      </c>
      <c r="M38" s="18">
        <v>0</v>
      </c>
      <c r="N38" s="18">
        <v>0</v>
      </c>
      <c r="O38" s="18">
        <v>0</v>
      </c>
      <c r="P38" s="18">
        <v>0</v>
      </c>
      <c r="Q38" s="18">
        <v>0</v>
      </c>
      <c r="R38" s="18">
        <v>0</v>
      </c>
      <c r="S38" s="18">
        <v>0</v>
      </c>
      <c r="T38" s="18">
        <v>0</v>
      </c>
      <c r="U38" s="18">
        <v>0</v>
      </c>
      <c r="V38" s="18">
        <v>0</v>
      </c>
      <c r="W38" s="18">
        <v>0</v>
      </c>
      <c r="X38" s="18">
        <v>0</v>
      </c>
      <c r="Y38" s="18">
        <v>0</v>
      </c>
      <c r="Z38" s="18">
        <v>0</v>
      </c>
      <c r="AA38" s="18">
        <v>0</v>
      </c>
      <c r="AB38" s="18">
        <v>0</v>
      </c>
      <c r="AC38" s="18">
        <v>0</v>
      </c>
      <c r="AD38" s="18">
        <v>0</v>
      </c>
      <c r="AE38" s="18">
        <v>0</v>
      </c>
      <c r="AF38" s="18">
        <v>0</v>
      </c>
      <c r="AG38" s="18">
        <v>0</v>
      </c>
      <c r="AH38" s="18">
        <v>0</v>
      </c>
      <c r="AI38" s="18">
        <v>0</v>
      </c>
      <c r="AJ38" s="18">
        <v>0</v>
      </c>
      <c r="AK38" s="18">
        <v>0</v>
      </c>
      <c r="AL38" s="18">
        <v>0</v>
      </c>
      <c r="AM38" s="18">
        <v>0</v>
      </c>
      <c r="AN38" s="18">
        <v>0</v>
      </c>
      <c r="AO38" s="18">
        <v>0</v>
      </c>
      <c r="AP38" s="18">
        <v>0</v>
      </c>
      <c r="AQ38" s="18">
        <v>0</v>
      </c>
      <c r="AR38" s="18">
        <v>0</v>
      </c>
      <c r="AS38" s="18">
        <v>0</v>
      </c>
      <c r="AT38" s="18">
        <v>0</v>
      </c>
      <c r="AU38" s="18">
        <v>0</v>
      </c>
    </row>
    <row r="39" spans="1:47" ht="30" x14ac:dyDescent="0.25">
      <c r="A39" s="152"/>
      <c r="B39" s="149"/>
      <c r="C39" s="92">
        <v>36</v>
      </c>
      <c r="D39" s="50" t="s">
        <v>324</v>
      </c>
      <c r="E39" s="90" t="s">
        <v>172</v>
      </c>
      <c r="F39" s="20" t="s">
        <v>30</v>
      </c>
      <c r="G39" s="20" t="s">
        <v>86</v>
      </c>
      <c r="H39" s="20" t="s">
        <v>50</v>
      </c>
      <c r="I39" s="91">
        <v>10.45</v>
      </c>
      <c r="J39" s="124">
        <v>10</v>
      </c>
      <c r="K39" s="41">
        <f t="shared" si="0"/>
        <v>10</v>
      </c>
      <c r="L39" s="42" t="str">
        <f t="shared" si="1"/>
        <v>OK</v>
      </c>
      <c r="M39" s="18">
        <v>0</v>
      </c>
      <c r="N39" s="18">
        <v>0</v>
      </c>
      <c r="O39" s="18">
        <v>0</v>
      </c>
      <c r="P39" s="18">
        <v>0</v>
      </c>
      <c r="Q39" s="18">
        <v>0</v>
      </c>
      <c r="R39" s="18">
        <v>0</v>
      </c>
      <c r="S39" s="18">
        <v>0</v>
      </c>
      <c r="T39" s="18">
        <v>0</v>
      </c>
      <c r="U39" s="18">
        <v>0</v>
      </c>
      <c r="V39" s="18">
        <v>0</v>
      </c>
      <c r="W39" s="18">
        <v>0</v>
      </c>
      <c r="X39" s="18">
        <v>0</v>
      </c>
      <c r="Y39" s="18">
        <v>0</v>
      </c>
      <c r="Z39" s="18">
        <v>0</v>
      </c>
      <c r="AA39" s="18">
        <v>0</v>
      </c>
      <c r="AB39" s="18">
        <v>0</v>
      </c>
      <c r="AC39" s="18">
        <v>0</v>
      </c>
      <c r="AD39" s="18">
        <v>0</v>
      </c>
      <c r="AE39" s="18">
        <v>0</v>
      </c>
      <c r="AF39" s="18">
        <v>0</v>
      </c>
      <c r="AG39" s="18">
        <v>0</v>
      </c>
      <c r="AH39" s="18">
        <v>0</v>
      </c>
      <c r="AI39" s="18">
        <v>0</v>
      </c>
      <c r="AJ39" s="18">
        <v>0</v>
      </c>
      <c r="AK39" s="18">
        <v>0</v>
      </c>
      <c r="AL39" s="18">
        <v>0</v>
      </c>
      <c r="AM39" s="18">
        <v>0</v>
      </c>
      <c r="AN39" s="18">
        <v>0</v>
      </c>
      <c r="AO39" s="18">
        <v>0</v>
      </c>
      <c r="AP39" s="18">
        <v>0</v>
      </c>
      <c r="AQ39" s="18">
        <v>0</v>
      </c>
      <c r="AR39" s="18">
        <v>0</v>
      </c>
      <c r="AS39" s="18">
        <v>0</v>
      </c>
      <c r="AT39" s="18">
        <v>0</v>
      </c>
      <c r="AU39" s="18">
        <v>0</v>
      </c>
    </row>
    <row r="40" spans="1:47" ht="45" x14ac:dyDescent="0.25">
      <c r="A40" s="152"/>
      <c r="B40" s="149"/>
      <c r="C40" s="88">
        <v>37</v>
      </c>
      <c r="D40" s="50" t="s">
        <v>325</v>
      </c>
      <c r="E40" s="90" t="s">
        <v>173</v>
      </c>
      <c r="F40" s="20" t="s">
        <v>30</v>
      </c>
      <c r="G40" s="20" t="s">
        <v>87</v>
      </c>
      <c r="H40" s="20" t="s">
        <v>50</v>
      </c>
      <c r="I40" s="91">
        <v>27.16</v>
      </c>
      <c r="J40" s="73"/>
      <c r="K40" s="41">
        <f t="shared" si="0"/>
        <v>0</v>
      </c>
      <c r="L40" s="42" t="str">
        <f t="shared" si="1"/>
        <v>OK</v>
      </c>
      <c r="M40" s="18">
        <v>0</v>
      </c>
      <c r="N40" s="18">
        <v>0</v>
      </c>
      <c r="O40" s="18">
        <v>0</v>
      </c>
      <c r="P40" s="18">
        <v>0</v>
      </c>
      <c r="Q40" s="18">
        <v>0</v>
      </c>
      <c r="R40" s="18">
        <v>0</v>
      </c>
      <c r="S40" s="18">
        <v>0</v>
      </c>
      <c r="T40" s="18">
        <v>0</v>
      </c>
      <c r="U40" s="18">
        <v>0</v>
      </c>
      <c r="V40" s="18">
        <v>0</v>
      </c>
      <c r="W40" s="18">
        <v>0</v>
      </c>
      <c r="X40" s="18">
        <v>0</v>
      </c>
      <c r="Y40" s="18">
        <v>0</v>
      </c>
      <c r="Z40" s="18">
        <v>0</v>
      </c>
      <c r="AA40" s="18">
        <v>0</v>
      </c>
      <c r="AB40" s="18">
        <v>0</v>
      </c>
      <c r="AC40" s="18">
        <v>0</v>
      </c>
      <c r="AD40" s="18">
        <v>0</v>
      </c>
      <c r="AE40" s="18">
        <v>0</v>
      </c>
      <c r="AF40" s="18">
        <v>0</v>
      </c>
      <c r="AG40" s="18">
        <v>0</v>
      </c>
      <c r="AH40" s="18">
        <v>0</v>
      </c>
      <c r="AI40" s="18">
        <v>0</v>
      </c>
      <c r="AJ40" s="18">
        <v>0</v>
      </c>
      <c r="AK40" s="18">
        <v>0</v>
      </c>
      <c r="AL40" s="18">
        <v>0</v>
      </c>
      <c r="AM40" s="18">
        <v>0</v>
      </c>
      <c r="AN40" s="18">
        <v>0</v>
      </c>
      <c r="AO40" s="18">
        <v>0</v>
      </c>
      <c r="AP40" s="18">
        <v>0</v>
      </c>
      <c r="AQ40" s="18">
        <v>0</v>
      </c>
      <c r="AR40" s="18">
        <v>0</v>
      </c>
      <c r="AS40" s="18">
        <v>0</v>
      </c>
      <c r="AT40" s="18">
        <v>0</v>
      </c>
      <c r="AU40" s="18">
        <v>0</v>
      </c>
    </row>
    <row r="41" spans="1:47" ht="75" x14ac:dyDescent="0.25">
      <c r="A41" s="152"/>
      <c r="B41" s="149"/>
      <c r="C41" s="92">
        <v>38</v>
      </c>
      <c r="D41" s="89" t="s">
        <v>326</v>
      </c>
      <c r="E41" s="90" t="s">
        <v>174</v>
      </c>
      <c r="F41" s="20" t="s">
        <v>30</v>
      </c>
      <c r="G41" s="20" t="s">
        <v>88</v>
      </c>
      <c r="H41" s="20" t="s">
        <v>50</v>
      </c>
      <c r="I41" s="91">
        <v>1.22</v>
      </c>
      <c r="J41" s="124">
        <v>100</v>
      </c>
      <c r="K41" s="41">
        <f t="shared" si="0"/>
        <v>100</v>
      </c>
      <c r="L41" s="42" t="str">
        <f t="shared" si="1"/>
        <v>OK</v>
      </c>
      <c r="M41" s="18">
        <v>0</v>
      </c>
      <c r="N41" s="18">
        <v>0</v>
      </c>
      <c r="O41" s="18">
        <v>0</v>
      </c>
      <c r="P41" s="18">
        <v>0</v>
      </c>
      <c r="Q41" s="18">
        <v>0</v>
      </c>
      <c r="R41" s="18">
        <v>0</v>
      </c>
      <c r="S41" s="18">
        <v>0</v>
      </c>
      <c r="T41" s="18">
        <v>0</v>
      </c>
      <c r="U41" s="18">
        <v>0</v>
      </c>
      <c r="V41" s="18">
        <v>0</v>
      </c>
      <c r="W41" s="18">
        <v>0</v>
      </c>
      <c r="X41" s="18">
        <v>0</v>
      </c>
      <c r="Y41" s="18">
        <v>0</v>
      </c>
      <c r="Z41" s="18">
        <v>0</v>
      </c>
      <c r="AA41" s="18">
        <v>0</v>
      </c>
      <c r="AB41" s="18">
        <v>0</v>
      </c>
      <c r="AC41" s="18">
        <v>0</v>
      </c>
      <c r="AD41" s="18">
        <v>0</v>
      </c>
      <c r="AE41" s="18">
        <v>0</v>
      </c>
      <c r="AF41" s="18">
        <v>0</v>
      </c>
      <c r="AG41" s="18">
        <v>0</v>
      </c>
      <c r="AH41" s="18">
        <v>0</v>
      </c>
      <c r="AI41" s="18">
        <v>0</v>
      </c>
      <c r="AJ41" s="18">
        <v>0</v>
      </c>
      <c r="AK41" s="18">
        <v>0</v>
      </c>
      <c r="AL41" s="18">
        <v>0</v>
      </c>
      <c r="AM41" s="18">
        <v>0</v>
      </c>
      <c r="AN41" s="18">
        <v>0</v>
      </c>
      <c r="AO41" s="18">
        <v>0</v>
      </c>
      <c r="AP41" s="18">
        <v>0</v>
      </c>
      <c r="AQ41" s="18">
        <v>0</v>
      </c>
      <c r="AR41" s="18">
        <v>0</v>
      </c>
      <c r="AS41" s="18">
        <v>0</v>
      </c>
      <c r="AT41" s="18">
        <v>0</v>
      </c>
      <c r="AU41" s="18">
        <v>0</v>
      </c>
    </row>
    <row r="42" spans="1:47" ht="90" x14ac:dyDescent="0.25">
      <c r="A42" s="152"/>
      <c r="B42" s="149"/>
      <c r="C42" s="92">
        <v>39</v>
      </c>
      <c r="D42" s="89" t="s">
        <v>327</v>
      </c>
      <c r="E42" s="90" t="s">
        <v>175</v>
      </c>
      <c r="F42" s="20" t="s">
        <v>60</v>
      </c>
      <c r="G42" s="20" t="s">
        <v>84</v>
      </c>
      <c r="H42" s="20" t="s">
        <v>50</v>
      </c>
      <c r="I42" s="91">
        <v>0.72</v>
      </c>
      <c r="J42" s="124">
        <v>600</v>
      </c>
      <c r="K42" s="41">
        <f t="shared" si="0"/>
        <v>400</v>
      </c>
      <c r="L42" s="42" t="str">
        <f t="shared" si="1"/>
        <v>OK</v>
      </c>
      <c r="M42" s="18">
        <v>0</v>
      </c>
      <c r="N42" s="18">
        <v>0</v>
      </c>
      <c r="O42" s="18">
        <v>0</v>
      </c>
      <c r="P42" s="18">
        <v>0</v>
      </c>
      <c r="Q42" s="18">
        <v>0</v>
      </c>
      <c r="R42" s="18">
        <v>0</v>
      </c>
      <c r="S42" s="18">
        <v>0</v>
      </c>
      <c r="T42" s="18">
        <v>0</v>
      </c>
      <c r="U42" s="18">
        <v>0</v>
      </c>
      <c r="V42" s="18">
        <v>0</v>
      </c>
      <c r="W42" s="18">
        <v>0</v>
      </c>
      <c r="X42" s="18">
        <v>0</v>
      </c>
      <c r="Y42" s="18">
        <v>0</v>
      </c>
      <c r="Z42" s="18">
        <v>0</v>
      </c>
      <c r="AA42" s="18">
        <v>0</v>
      </c>
      <c r="AB42" s="18">
        <v>0</v>
      </c>
      <c r="AC42" s="18">
        <v>0</v>
      </c>
      <c r="AD42" s="18">
        <v>0</v>
      </c>
      <c r="AE42" s="18">
        <v>0</v>
      </c>
      <c r="AF42" s="18">
        <v>0</v>
      </c>
      <c r="AG42" s="18">
        <v>200</v>
      </c>
      <c r="AH42" s="18">
        <v>0</v>
      </c>
      <c r="AI42" s="18">
        <v>0</v>
      </c>
      <c r="AJ42" s="18">
        <v>0</v>
      </c>
      <c r="AK42" s="18">
        <v>0</v>
      </c>
      <c r="AL42" s="18">
        <v>0</v>
      </c>
      <c r="AM42" s="18">
        <v>0</v>
      </c>
      <c r="AN42" s="18">
        <v>0</v>
      </c>
      <c r="AO42" s="18">
        <v>0</v>
      </c>
      <c r="AP42" s="18">
        <v>0</v>
      </c>
      <c r="AQ42" s="18">
        <v>0</v>
      </c>
      <c r="AR42" s="18">
        <v>0</v>
      </c>
      <c r="AS42" s="18">
        <v>0</v>
      </c>
      <c r="AT42" s="18">
        <v>0</v>
      </c>
      <c r="AU42" s="18">
        <v>0</v>
      </c>
    </row>
    <row r="43" spans="1:47" ht="60" x14ac:dyDescent="0.25">
      <c r="A43" s="152"/>
      <c r="B43" s="149"/>
      <c r="C43" s="88">
        <v>40</v>
      </c>
      <c r="D43" s="89" t="s">
        <v>328</v>
      </c>
      <c r="E43" s="90" t="s">
        <v>176</v>
      </c>
      <c r="F43" s="20" t="s">
        <v>33</v>
      </c>
      <c r="G43" s="20" t="s">
        <v>89</v>
      </c>
      <c r="H43" s="20" t="s">
        <v>50</v>
      </c>
      <c r="I43" s="91">
        <v>1.63</v>
      </c>
      <c r="J43" s="124">
        <v>40</v>
      </c>
      <c r="K43" s="41">
        <f t="shared" si="0"/>
        <v>40</v>
      </c>
      <c r="L43" s="42" t="str">
        <f t="shared" si="1"/>
        <v>OK</v>
      </c>
      <c r="M43" s="18">
        <v>0</v>
      </c>
      <c r="N43" s="18">
        <v>0</v>
      </c>
      <c r="O43" s="18">
        <v>0</v>
      </c>
      <c r="P43" s="18">
        <v>0</v>
      </c>
      <c r="Q43" s="18">
        <v>0</v>
      </c>
      <c r="R43" s="18">
        <v>0</v>
      </c>
      <c r="S43" s="18">
        <v>0</v>
      </c>
      <c r="T43" s="18">
        <v>0</v>
      </c>
      <c r="U43" s="18">
        <v>0</v>
      </c>
      <c r="V43" s="18">
        <v>0</v>
      </c>
      <c r="W43" s="18">
        <v>0</v>
      </c>
      <c r="X43" s="18">
        <v>0</v>
      </c>
      <c r="Y43" s="18">
        <v>0</v>
      </c>
      <c r="Z43" s="18">
        <v>0</v>
      </c>
      <c r="AA43" s="18">
        <v>0</v>
      </c>
      <c r="AB43" s="18">
        <v>0</v>
      </c>
      <c r="AC43" s="18">
        <v>0</v>
      </c>
      <c r="AD43" s="18">
        <v>0</v>
      </c>
      <c r="AE43" s="18">
        <v>0</v>
      </c>
      <c r="AF43" s="18">
        <v>0</v>
      </c>
      <c r="AG43" s="18">
        <v>0</v>
      </c>
      <c r="AH43" s="18">
        <v>0</v>
      </c>
      <c r="AI43" s="18">
        <v>0</v>
      </c>
      <c r="AJ43" s="18">
        <v>0</v>
      </c>
      <c r="AK43" s="18">
        <v>0</v>
      </c>
      <c r="AL43" s="18">
        <v>0</v>
      </c>
      <c r="AM43" s="18">
        <v>0</v>
      </c>
      <c r="AN43" s="18">
        <v>0</v>
      </c>
      <c r="AO43" s="18">
        <v>0</v>
      </c>
      <c r="AP43" s="18">
        <v>0</v>
      </c>
      <c r="AQ43" s="18">
        <v>0</v>
      </c>
      <c r="AR43" s="18">
        <v>0</v>
      </c>
      <c r="AS43" s="18">
        <v>0</v>
      </c>
      <c r="AT43" s="18">
        <v>0</v>
      </c>
      <c r="AU43" s="18">
        <v>0</v>
      </c>
    </row>
    <row r="44" spans="1:47" ht="60" x14ac:dyDescent="0.25">
      <c r="A44" s="152"/>
      <c r="B44" s="149"/>
      <c r="C44" s="88">
        <v>41</v>
      </c>
      <c r="D44" s="89" t="s">
        <v>329</v>
      </c>
      <c r="E44" s="90" t="s">
        <v>177</v>
      </c>
      <c r="F44" s="20" t="s">
        <v>31</v>
      </c>
      <c r="G44" s="20" t="s">
        <v>90</v>
      </c>
      <c r="H44" s="20" t="s">
        <v>51</v>
      </c>
      <c r="I44" s="91">
        <v>3.57</v>
      </c>
      <c r="J44" s="124">
        <v>60</v>
      </c>
      <c r="K44" s="41">
        <f t="shared" si="0"/>
        <v>60</v>
      </c>
      <c r="L44" s="42" t="str">
        <f t="shared" si="1"/>
        <v>OK</v>
      </c>
      <c r="M44" s="18">
        <v>0</v>
      </c>
      <c r="N44" s="18">
        <v>0</v>
      </c>
      <c r="O44" s="18">
        <v>0</v>
      </c>
      <c r="P44" s="18">
        <v>0</v>
      </c>
      <c r="Q44" s="18">
        <v>0</v>
      </c>
      <c r="R44" s="18">
        <v>0</v>
      </c>
      <c r="S44" s="18">
        <v>0</v>
      </c>
      <c r="T44" s="18">
        <v>0</v>
      </c>
      <c r="U44" s="18">
        <v>0</v>
      </c>
      <c r="V44" s="18">
        <v>0</v>
      </c>
      <c r="W44" s="18">
        <v>0</v>
      </c>
      <c r="X44" s="18">
        <v>0</v>
      </c>
      <c r="Y44" s="18">
        <v>0</v>
      </c>
      <c r="Z44" s="18">
        <v>0</v>
      </c>
      <c r="AA44" s="18">
        <v>0</v>
      </c>
      <c r="AB44" s="18">
        <v>0</v>
      </c>
      <c r="AC44" s="18">
        <v>0</v>
      </c>
      <c r="AD44" s="18">
        <v>0</v>
      </c>
      <c r="AE44" s="18">
        <v>0</v>
      </c>
      <c r="AF44" s="18">
        <v>0</v>
      </c>
      <c r="AG44" s="18">
        <v>0</v>
      </c>
      <c r="AH44" s="18">
        <v>0</v>
      </c>
      <c r="AI44" s="18">
        <v>0</v>
      </c>
      <c r="AJ44" s="18">
        <v>0</v>
      </c>
      <c r="AK44" s="18">
        <v>0</v>
      </c>
      <c r="AL44" s="18">
        <v>0</v>
      </c>
      <c r="AM44" s="18">
        <v>0</v>
      </c>
      <c r="AN44" s="18">
        <v>0</v>
      </c>
      <c r="AO44" s="18">
        <v>0</v>
      </c>
      <c r="AP44" s="18">
        <v>0</v>
      </c>
      <c r="AQ44" s="18">
        <v>0</v>
      </c>
      <c r="AR44" s="18">
        <v>0</v>
      </c>
      <c r="AS44" s="18">
        <v>0</v>
      </c>
      <c r="AT44" s="18">
        <v>0</v>
      </c>
      <c r="AU44" s="18">
        <v>0</v>
      </c>
    </row>
    <row r="45" spans="1:47" ht="30" x14ac:dyDescent="0.25">
      <c r="A45" s="152"/>
      <c r="B45" s="149"/>
      <c r="C45" s="88">
        <v>42</v>
      </c>
      <c r="D45" s="89" t="s">
        <v>330</v>
      </c>
      <c r="E45" s="90" t="s">
        <v>178</v>
      </c>
      <c r="F45" s="20" t="s">
        <v>31</v>
      </c>
      <c r="G45" s="20" t="s">
        <v>91</v>
      </c>
      <c r="H45" s="20" t="s">
        <v>51</v>
      </c>
      <c r="I45" s="91">
        <v>2.88</v>
      </c>
      <c r="J45" s="124">
        <v>20</v>
      </c>
      <c r="K45" s="41">
        <f t="shared" si="0"/>
        <v>20</v>
      </c>
      <c r="L45" s="42" t="str">
        <f t="shared" si="1"/>
        <v>OK</v>
      </c>
      <c r="M45" s="18">
        <v>0</v>
      </c>
      <c r="N45" s="18">
        <v>0</v>
      </c>
      <c r="O45" s="18">
        <v>0</v>
      </c>
      <c r="P45" s="18">
        <v>0</v>
      </c>
      <c r="Q45" s="18">
        <v>0</v>
      </c>
      <c r="R45" s="18">
        <v>0</v>
      </c>
      <c r="S45" s="18">
        <v>0</v>
      </c>
      <c r="T45" s="18">
        <v>0</v>
      </c>
      <c r="U45" s="18">
        <v>0</v>
      </c>
      <c r="V45" s="18">
        <v>0</v>
      </c>
      <c r="W45" s="18">
        <v>0</v>
      </c>
      <c r="X45" s="18">
        <v>0</v>
      </c>
      <c r="Y45" s="18">
        <v>0</v>
      </c>
      <c r="Z45" s="18">
        <v>0</v>
      </c>
      <c r="AA45" s="18">
        <v>0</v>
      </c>
      <c r="AB45" s="18">
        <v>0</v>
      </c>
      <c r="AC45" s="18">
        <v>0</v>
      </c>
      <c r="AD45" s="18">
        <v>0</v>
      </c>
      <c r="AE45" s="18">
        <v>0</v>
      </c>
      <c r="AF45" s="18">
        <v>0</v>
      </c>
      <c r="AG45" s="18">
        <v>0</v>
      </c>
      <c r="AH45" s="18">
        <v>0</v>
      </c>
      <c r="AI45" s="18">
        <v>0</v>
      </c>
      <c r="AJ45" s="18">
        <v>0</v>
      </c>
      <c r="AK45" s="18">
        <v>0</v>
      </c>
      <c r="AL45" s="18">
        <v>0</v>
      </c>
      <c r="AM45" s="18">
        <v>0</v>
      </c>
      <c r="AN45" s="18">
        <v>0</v>
      </c>
      <c r="AO45" s="18">
        <v>0</v>
      </c>
      <c r="AP45" s="18">
        <v>0</v>
      </c>
      <c r="AQ45" s="18">
        <v>0</v>
      </c>
      <c r="AR45" s="18">
        <v>0</v>
      </c>
      <c r="AS45" s="18">
        <v>0</v>
      </c>
      <c r="AT45" s="18">
        <v>0</v>
      </c>
      <c r="AU45" s="18">
        <v>0</v>
      </c>
    </row>
    <row r="46" spans="1:47" ht="30" x14ac:dyDescent="0.25">
      <c r="A46" s="152"/>
      <c r="B46" s="150"/>
      <c r="C46" s="92">
        <v>43</v>
      </c>
      <c r="D46" s="89" t="s">
        <v>331</v>
      </c>
      <c r="E46" s="90" t="s">
        <v>179</v>
      </c>
      <c r="F46" s="20" t="s">
        <v>60</v>
      </c>
      <c r="G46" s="20" t="s">
        <v>85</v>
      </c>
      <c r="H46" s="20" t="s">
        <v>50</v>
      </c>
      <c r="I46" s="91">
        <v>8.8000000000000007</v>
      </c>
      <c r="J46" s="124">
        <v>20</v>
      </c>
      <c r="K46" s="41">
        <f t="shared" si="0"/>
        <v>20</v>
      </c>
      <c r="L46" s="42" t="str">
        <f t="shared" si="1"/>
        <v>OK</v>
      </c>
      <c r="M46" s="18">
        <v>0</v>
      </c>
      <c r="N46" s="18">
        <v>0</v>
      </c>
      <c r="O46" s="18">
        <v>0</v>
      </c>
      <c r="P46" s="18">
        <v>0</v>
      </c>
      <c r="Q46" s="18">
        <v>0</v>
      </c>
      <c r="R46" s="18">
        <v>0</v>
      </c>
      <c r="S46" s="18">
        <v>0</v>
      </c>
      <c r="T46" s="18">
        <v>0</v>
      </c>
      <c r="U46" s="18">
        <v>0</v>
      </c>
      <c r="V46" s="18">
        <v>0</v>
      </c>
      <c r="W46" s="18">
        <v>0</v>
      </c>
      <c r="X46" s="18">
        <v>0</v>
      </c>
      <c r="Y46" s="18">
        <v>0</v>
      </c>
      <c r="Z46" s="18">
        <v>0</v>
      </c>
      <c r="AA46" s="18">
        <v>0</v>
      </c>
      <c r="AB46" s="18">
        <v>0</v>
      </c>
      <c r="AC46" s="18">
        <v>0</v>
      </c>
      <c r="AD46" s="18">
        <v>0</v>
      </c>
      <c r="AE46" s="18">
        <v>0</v>
      </c>
      <c r="AF46" s="18">
        <v>0</v>
      </c>
      <c r="AG46" s="18">
        <v>0</v>
      </c>
      <c r="AH46" s="18">
        <v>0</v>
      </c>
      <c r="AI46" s="18">
        <v>0</v>
      </c>
      <c r="AJ46" s="18">
        <v>0</v>
      </c>
      <c r="AK46" s="18">
        <v>0</v>
      </c>
      <c r="AL46" s="18">
        <v>0</v>
      </c>
      <c r="AM46" s="18">
        <v>0</v>
      </c>
      <c r="AN46" s="18">
        <v>0</v>
      </c>
      <c r="AO46" s="18">
        <v>0</v>
      </c>
      <c r="AP46" s="18">
        <v>0</v>
      </c>
      <c r="AQ46" s="18">
        <v>0</v>
      </c>
      <c r="AR46" s="18">
        <v>0</v>
      </c>
      <c r="AS46" s="18">
        <v>0</v>
      </c>
      <c r="AT46" s="18">
        <v>0</v>
      </c>
      <c r="AU46" s="18">
        <v>0</v>
      </c>
    </row>
    <row r="47" spans="1:47" ht="45" x14ac:dyDescent="0.25">
      <c r="A47" s="153" t="s">
        <v>280</v>
      </c>
      <c r="B47" s="154">
        <v>16</v>
      </c>
      <c r="C47" s="87">
        <v>44</v>
      </c>
      <c r="D47" s="83" t="s">
        <v>332</v>
      </c>
      <c r="E47" s="84" t="s">
        <v>180</v>
      </c>
      <c r="F47" s="97" t="s">
        <v>60</v>
      </c>
      <c r="G47" s="97" t="s">
        <v>92</v>
      </c>
      <c r="H47" s="97" t="s">
        <v>50</v>
      </c>
      <c r="I47" s="86">
        <v>21.85</v>
      </c>
      <c r="J47" s="124"/>
      <c r="K47" s="41">
        <f t="shared" si="0"/>
        <v>0</v>
      </c>
      <c r="L47" s="42" t="str">
        <f t="shared" si="1"/>
        <v>OK</v>
      </c>
      <c r="M47" s="18">
        <v>0</v>
      </c>
      <c r="N47" s="18">
        <v>0</v>
      </c>
      <c r="O47" s="18">
        <v>0</v>
      </c>
      <c r="P47" s="18">
        <v>0</v>
      </c>
      <c r="Q47" s="18">
        <v>0</v>
      </c>
      <c r="R47" s="18">
        <v>0</v>
      </c>
      <c r="S47" s="18">
        <v>0</v>
      </c>
      <c r="T47" s="18">
        <v>0</v>
      </c>
      <c r="U47" s="18">
        <v>0</v>
      </c>
      <c r="V47" s="18">
        <v>0</v>
      </c>
      <c r="W47" s="18">
        <v>0</v>
      </c>
      <c r="X47" s="18">
        <v>0</v>
      </c>
      <c r="Y47" s="18">
        <v>0</v>
      </c>
      <c r="Z47" s="18">
        <v>0</v>
      </c>
      <c r="AA47" s="18">
        <v>0</v>
      </c>
      <c r="AB47" s="18">
        <v>0</v>
      </c>
      <c r="AC47" s="18">
        <v>0</v>
      </c>
      <c r="AD47" s="18">
        <v>0</v>
      </c>
      <c r="AE47" s="18">
        <v>0</v>
      </c>
      <c r="AF47" s="18">
        <v>0</v>
      </c>
      <c r="AG47" s="18">
        <v>0</v>
      </c>
      <c r="AH47" s="18">
        <v>0</v>
      </c>
      <c r="AI47" s="18">
        <v>0</v>
      </c>
      <c r="AJ47" s="18">
        <v>0</v>
      </c>
      <c r="AK47" s="18">
        <v>0</v>
      </c>
      <c r="AL47" s="18">
        <v>0</v>
      </c>
      <c r="AM47" s="18">
        <v>0</v>
      </c>
      <c r="AN47" s="18">
        <v>0</v>
      </c>
      <c r="AO47" s="18">
        <v>0</v>
      </c>
      <c r="AP47" s="18">
        <v>0</v>
      </c>
      <c r="AQ47" s="18">
        <v>0</v>
      </c>
      <c r="AR47" s="18">
        <v>0</v>
      </c>
      <c r="AS47" s="18">
        <v>0</v>
      </c>
      <c r="AT47" s="18">
        <v>0</v>
      </c>
      <c r="AU47" s="18">
        <v>0</v>
      </c>
    </row>
    <row r="48" spans="1:47" ht="60" x14ac:dyDescent="0.25">
      <c r="A48" s="153"/>
      <c r="B48" s="155"/>
      <c r="C48" s="87">
        <v>45</v>
      </c>
      <c r="D48" s="83" t="s">
        <v>333</v>
      </c>
      <c r="E48" s="84" t="s">
        <v>181</v>
      </c>
      <c r="F48" s="85" t="s">
        <v>30</v>
      </c>
      <c r="G48" s="97" t="s">
        <v>92</v>
      </c>
      <c r="H48" s="85" t="s">
        <v>50</v>
      </c>
      <c r="I48" s="86">
        <v>1.76</v>
      </c>
      <c r="J48" s="124">
        <v>200</v>
      </c>
      <c r="K48" s="41">
        <f t="shared" si="0"/>
        <v>200</v>
      </c>
      <c r="L48" s="42" t="str">
        <f t="shared" si="1"/>
        <v>OK</v>
      </c>
      <c r="M48" s="18">
        <v>0</v>
      </c>
      <c r="N48" s="18">
        <v>0</v>
      </c>
      <c r="O48" s="18">
        <v>0</v>
      </c>
      <c r="P48" s="18">
        <v>0</v>
      </c>
      <c r="Q48" s="18">
        <v>0</v>
      </c>
      <c r="R48" s="18">
        <v>0</v>
      </c>
      <c r="S48" s="18">
        <v>0</v>
      </c>
      <c r="T48" s="18">
        <v>0</v>
      </c>
      <c r="U48" s="18">
        <v>0</v>
      </c>
      <c r="V48" s="18">
        <v>0</v>
      </c>
      <c r="W48" s="18">
        <v>0</v>
      </c>
      <c r="X48" s="18">
        <v>0</v>
      </c>
      <c r="Y48" s="18">
        <v>0</v>
      </c>
      <c r="Z48" s="18">
        <v>0</v>
      </c>
      <c r="AA48" s="18">
        <v>0</v>
      </c>
      <c r="AB48" s="18">
        <v>0</v>
      </c>
      <c r="AC48" s="18">
        <v>0</v>
      </c>
      <c r="AD48" s="18">
        <v>0</v>
      </c>
      <c r="AE48" s="18">
        <v>0</v>
      </c>
      <c r="AF48" s="18">
        <v>0</v>
      </c>
      <c r="AG48" s="18">
        <v>0</v>
      </c>
      <c r="AH48" s="18">
        <v>0</v>
      </c>
      <c r="AI48" s="18">
        <v>0</v>
      </c>
      <c r="AJ48" s="18">
        <v>0</v>
      </c>
      <c r="AK48" s="18">
        <v>0</v>
      </c>
      <c r="AL48" s="18">
        <v>0</v>
      </c>
      <c r="AM48" s="18">
        <v>0</v>
      </c>
      <c r="AN48" s="18">
        <v>0</v>
      </c>
      <c r="AO48" s="18">
        <v>0</v>
      </c>
      <c r="AP48" s="18">
        <v>0</v>
      </c>
      <c r="AQ48" s="18">
        <v>0</v>
      </c>
      <c r="AR48" s="18">
        <v>0</v>
      </c>
      <c r="AS48" s="18">
        <v>0</v>
      </c>
      <c r="AT48" s="18">
        <v>0</v>
      </c>
      <c r="AU48" s="18">
        <v>0</v>
      </c>
    </row>
    <row r="49" spans="1:47" ht="120" x14ac:dyDescent="0.25">
      <c r="A49" s="153"/>
      <c r="B49" s="155"/>
      <c r="C49" s="87">
        <v>46</v>
      </c>
      <c r="D49" s="83" t="s">
        <v>334</v>
      </c>
      <c r="E49" s="84" t="s">
        <v>182</v>
      </c>
      <c r="F49" s="85" t="s">
        <v>30</v>
      </c>
      <c r="G49" s="97" t="s">
        <v>92</v>
      </c>
      <c r="H49" s="85" t="s">
        <v>51</v>
      </c>
      <c r="I49" s="86">
        <v>2.54</v>
      </c>
      <c r="J49" s="124">
        <v>650</v>
      </c>
      <c r="K49" s="41">
        <f t="shared" si="0"/>
        <v>650</v>
      </c>
      <c r="L49" s="42" t="str">
        <f t="shared" si="1"/>
        <v>OK</v>
      </c>
      <c r="M49" s="18">
        <v>0</v>
      </c>
      <c r="N49" s="18">
        <v>0</v>
      </c>
      <c r="O49" s="18">
        <v>0</v>
      </c>
      <c r="P49" s="18">
        <v>0</v>
      </c>
      <c r="Q49" s="18">
        <v>0</v>
      </c>
      <c r="R49" s="18">
        <v>0</v>
      </c>
      <c r="S49" s="18">
        <v>0</v>
      </c>
      <c r="T49" s="18">
        <v>0</v>
      </c>
      <c r="U49" s="18">
        <v>0</v>
      </c>
      <c r="V49" s="18">
        <v>0</v>
      </c>
      <c r="W49" s="18">
        <v>0</v>
      </c>
      <c r="X49" s="18">
        <v>0</v>
      </c>
      <c r="Y49" s="18">
        <v>0</v>
      </c>
      <c r="Z49" s="18">
        <v>0</v>
      </c>
      <c r="AA49" s="18">
        <v>0</v>
      </c>
      <c r="AB49" s="18">
        <v>0</v>
      </c>
      <c r="AC49" s="18">
        <v>0</v>
      </c>
      <c r="AD49" s="18">
        <v>0</v>
      </c>
      <c r="AE49" s="18">
        <v>0</v>
      </c>
      <c r="AF49" s="18">
        <v>0</v>
      </c>
      <c r="AG49" s="18">
        <v>0</v>
      </c>
      <c r="AH49" s="18">
        <v>0</v>
      </c>
      <c r="AI49" s="18">
        <v>0</v>
      </c>
      <c r="AJ49" s="18">
        <v>0</v>
      </c>
      <c r="AK49" s="18">
        <v>0</v>
      </c>
      <c r="AL49" s="18">
        <v>0</v>
      </c>
      <c r="AM49" s="18">
        <v>0</v>
      </c>
      <c r="AN49" s="18">
        <v>0</v>
      </c>
      <c r="AO49" s="18">
        <v>0</v>
      </c>
      <c r="AP49" s="18">
        <v>0</v>
      </c>
      <c r="AQ49" s="18">
        <v>0</v>
      </c>
      <c r="AR49" s="18">
        <v>0</v>
      </c>
      <c r="AS49" s="18">
        <v>0</v>
      </c>
      <c r="AT49" s="18">
        <v>0</v>
      </c>
      <c r="AU49" s="18">
        <v>0</v>
      </c>
    </row>
    <row r="50" spans="1:47" ht="30" x14ac:dyDescent="0.25">
      <c r="A50" s="153"/>
      <c r="B50" s="155"/>
      <c r="C50" s="87">
        <v>47</v>
      </c>
      <c r="D50" s="98" t="s">
        <v>335</v>
      </c>
      <c r="E50" s="84" t="s">
        <v>183</v>
      </c>
      <c r="F50" s="85" t="s">
        <v>58</v>
      </c>
      <c r="G50" s="97" t="s">
        <v>93</v>
      </c>
      <c r="H50" s="85" t="s">
        <v>50</v>
      </c>
      <c r="I50" s="86">
        <v>3.4</v>
      </c>
      <c r="J50" s="124">
        <v>50</v>
      </c>
      <c r="K50" s="41">
        <f t="shared" si="0"/>
        <v>50</v>
      </c>
      <c r="L50" s="42" t="str">
        <f t="shared" si="1"/>
        <v>OK</v>
      </c>
      <c r="M50" s="18">
        <v>0</v>
      </c>
      <c r="N50" s="18">
        <v>0</v>
      </c>
      <c r="O50" s="18">
        <v>0</v>
      </c>
      <c r="P50" s="18">
        <v>0</v>
      </c>
      <c r="Q50" s="18">
        <v>0</v>
      </c>
      <c r="R50" s="18">
        <v>0</v>
      </c>
      <c r="S50" s="18">
        <v>0</v>
      </c>
      <c r="T50" s="18">
        <v>0</v>
      </c>
      <c r="U50" s="18">
        <v>0</v>
      </c>
      <c r="V50" s="18">
        <v>0</v>
      </c>
      <c r="W50" s="18">
        <v>0</v>
      </c>
      <c r="X50" s="18">
        <v>0</v>
      </c>
      <c r="Y50" s="18">
        <v>0</v>
      </c>
      <c r="Z50" s="18">
        <v>0</v>
      </c>
      <c r="AA50" s="18">
        <v>0</v>
      </c>
      <c r="AB50" s="18">
        <v>0</v>
      </c>
      <c r="AC50" s="18">
        <v>0</v>
      </c>
      <c r="AD50" s="18">
        <v>0</v>
      </c>
      <c r="AE50" s="18">
        <v>0</v>
      </c>
      <c r="AF50" s="18">
        <v>0</v>
      </c>
      <c r="AG50" s="18">
        <v>0</v>
      </c>
      <c r="AH50" s="18">
        <v>0</v>
      </c>
      <c r="AI50" s="18">
        <v>0</v>
      </c>
      <c r="AJ50" s="18">
        <v>0</v>
      </c>
      <c r="AK50" s="18">
        <v>0</v>
      </c>
      <c r="AL50" s="18">
        <v>0</v>
      </c>
      <c r="AM50" s="18">
        <v>0</v>
      </c>
      <c r="AN50" s="18">
        <v>0</v>
      </c>
      <c r="AO50" s="18">
        <v>0</v>
      </c>
      <c r="AP50" s="18">
        <v>0</v>
      </c>
      <c r="AQ50" s="18">
        <v>0</v>
      </c>
      <c r="AR50" s="18">
        <v>0</v>
      </c>
      <c r="AS50" s="18">
        <v>0</v>
      </c>
      <c r="AT50" s="18">
        <v>0</v>
      </c>
      <c r="AU50" s="18">
        <v>0</v>
      </c>
    </row>
    <row r="51" spans="1:47" ht="135" x14ac:dyDescent="0.25">
      <c r="A51" s="153"/>
      <c r="B51" s="155"/>
      <c r="C51" s="82">
        <v>48</v>
      </c>
      <c r="D51" s="83" t="s">
        <v>336</v>
      </c>
      <c r="E51" s="84" t="s">
        <v>184</v>
      </c>
      <c r="F51" s="97" t="s">
        <v>30</v>
      </c>
      <c r="G51" s="97" t="s">
        <v>92</v>
      </c>
      <c r="H51" s="97" t="s">
        <v>50</v>
      </c>
      <c r="I51" s="86">
        <v>4.4400000000000004</v>
      </c>
      <c r="J51" s="124">
        <v>650</v>
      </c>
      <c r="K51" s="41">
        <f t="shared" si="0"/>
        <v>650</v>
      </c>
      <c r="L51" s="42" t="str">
        <f t="shared" si="1"/>
        <v>OK</v>
      </c>
      <c r="M51" s="18">
        <v>0</v>
      </c>
      <c r="N51" s="18">
        <v>0</v>
      </c>
      <c r="O51" s="18">
        <v>0</v>
      </c>
      <c r="P51" s="18">
        <v>0</v>
      </c>
      <c r="Q51" s="18">
        <v>0</v>
      </c>
      <c r="R51" s="18">
        <v>0</v>
      </c>
      <c r="S51" s="18">
        <v>0</v>
      </c>
      <c r="T51" s="18">
        <v>0</v>
      </c>
      <c r="U51" s="18">
        <v>0</v>
      </c>
      <c r="V51" s="18">
        <v>0</v>
      </c>
      <c r="W51" s="18">
        <v>0</v>
      </c>
      <c r="X51" s="18">
        <v>0</v>
      </c>
      <c r="Y51" s="18">
        <v>0</v>
      </c>
      <c r="Z51" s="18">
        <v>0</v>
      </c>
      <c r="AA51" s="18">
        <v>0</v>
      </c>
      <c r="AB51" s="18">
        <v>0</v>
      </c>
      <c r="AC51" s="18">
        <v>0</v>
      </c>
      <c r="AD51" s="18">
        <v>0</v>
      </c>
      <c r="AE51" s="18">
        <v>0</v>
      </c>
      <c r="AF51" s="18">
        <v>0</v>
      </c>
      <c r="AG51" s="18">
        <v>0</v>
      </c>
      <c r="AH51" s="18">
        <v>0</v>
      </c>
      <c r="AI51" s="18">
        <v>0</v>
      </c>
      <c r="AJ51" s="18">
        <v>0</v>
      </c>
      <c r="AK51" s="18">
        <v>0</v>
      </c>
      <c r="AL51" s="18">
        <v>0</v>
      </c>
      <c r="AM51" s="18">
        <v>0</v>
      </c>
      <c r="AN51" s="18">
        <v>0</v>
      </c>
      <c r="AO51" s="18">
        <v>0</v>
      </c>
      <c r="AP51" s="18">
        <v>0</v>
      </c>
      <c r="AQ51" s="18">
        <v>0</v>
      </c>
      <c r="AR51" s="18">
        <v>0</v>
      </c>
      <c r="AS51" s="18">
        <v>0</v>
      </c>
      <c r="AT51" s="18">
        <v>0</v>
      </c>
      <c r="AU51" s="18">
        <v>0</v>
      </c>
    </row>
    <row r="52" spans="1:47" ht="60" x14ac:dyDescent="0.25">
      <c r="A52" s="153"/>
      <c r="B52" s="156"/>
      <c r="C52" s="87">
        <v>49</v>
      </c>
      <c r="D52" s="98" t="s">
        <v>337</v>
      </c>
      <c r="E52" s="84" t="s">
        <v>185</v>
      </c>
      <c r="F52" s="97" t="s">
        <v>30</v>
      </c>
      <c r="G52" s="97" t="s">
        <v>92</v>
      </c>
      <c r="H52" s="97" t="s">
        <v>50</v>
      </c>
      <c r="I52" s="86">
        <v>6.7</v>
      </c>
      <c r="J52" s="124">
        <v>650</v>
      </c>
      <c r="K52" s="41">
        <f t="shared" si="0"/>
        <v>650</v>
      </c>
      <c r="L52" s="42" t="str">
        <f t="shared" si="1"/>
        <v>OK</v>
      </c>
      <c r="M52" s="18">
        <v>0</v>
      </c>
      <c r="N52" s="18">
        <v>0</v>
      </c>
      <c r="O52" s="18">
        <v>0</v>
      </c>
      <c r="P52" s="18">
        <v>0</v>
      </c>
      <c r="Q52" s="18">
        <v>0</v>
      </c>
      <c r="R52" s="18">
        <v>0</v>
      </c>
      <c r="S52" s="18">
        <v>0</v>
      </c>
      <c r="T52" s="18">
        <v>0</v>
      </c>
      <c r="U52" s="18">
        <v>0</v>
      </c>
      <c r="V52" s="18">
        <v>0</v>
      </c>
      <c r="W52" s="18">
        <v>0</v>
      </c>
      <c r="X52" s="18">
        <v>0</v>
      </c>
      <c r="Y52" s="18">
        <v>0</v>
      </c>
      <c r="Z52" s="18">
        <v>0</v>
      </c>
      <c r="AA52" s="18">
        <v>0</v>
      </c>
      <c r="AB52" s="18">
        <v>0</v>
      </c>
      <c r="AC52" s="18">
        <v>0</v>
      </c>
      <c r="AD52" s="18">
        <v>0</v>
      </c>
      <c r="AE52" s="18">
        <v>0</v>
      </c>
      <c r="AF52" s="18">
        <v>0</v>
      </c>
      <c r="AG52" s="18">
        <v>0</v>
      </c>
      <c r="AH52" s="18">
        <v>0</v>
      </c>
      <c r="AI52" s="18">
        <v>0</v>
      </c>
      <c r="AJ52" s="18">
        <v>0</v>
      </c>
      <c r="AK52" s="18">
        <v>0</v>
      </c>
      <c r="AL52" s="18">
        <v>0</v>
      </c>
      <c r="AM52" s="18">
        <v>0</v>
      </c>
      <c r="AN52" s="18">
        <v>0</v>
      </c>
      <c r="AO52" s="18">
        <v>0</v>
      </c>
      <c r="AP52" s="18">
        <v>0</v>
      </c>
      <c r="AQ52" s="18">
        <v>0</v>
      </c>
      <c r="AR52" s="18">
        <v>0</v>
      </c>
      <c r="AS52" s="18">
        <v>0</v>
      </c>
      <c r="AT52" s="18">
        <v>0</v>
      </c>
      <c r="AU52" s="18">
        <v>0</v>
      </c>
    </row>
    <row r="53" spans="1:47" ht="105" x14ac:dyDescent="0.25">
      <c r="A53" s="152" t="s">
        <v>281</v>
      </c>
      <c r="B53" s="148">
        <v>17</v>
      </c>
      <c r="C53" s="92">
        <v>50</v>
      </c>
      <c r="D53" s="89" t="s">
        <v>338</v>
      </c>
      <c r="E53" s="90" t="s">
        <v>186</v>
      </c>
      <c r="F53" s="20" t="s">
        <v>30</v>
      </c>
      <c r="G53" s="20" t="s">
        <v>94</v>
      </c>
      <c r="H53" s="20" t="s">
        <v>51</v>
      </c>
      <c r="I53" s="91">
        <v>38.47</v>
      </c>
      <c r="J53" s="124">
        <v>12</v>
      </c>
      <c r="K53" s="41">
        <f t="shared" si="0"/>
        <v>6</v>
      </c>
      <c r="L53" s="42" t="str">
        <f t="shared" si="1"/>
        <v>OK</v>
      </c>
      <c r="M53" s="18">
        <v>0</v>
      </c>
      <c r="N53" s="18">
        <v>0</v>
      </c>
      <c r="O53" s="18">
        <v>0</v>
      </c>
      <c r="P53" s="18">
        <v>0</v>
      </c>
      <c r="Q53" s="18">
        <v>0</v>
      </c>
      <c r="R53" s="18">
        <v>0</v>
      </c>
      <c r="S53" s="18">
        <v>0</v>
      </c>
      <c r="T53" s="18">
        <v>0</v>
      </c>
      <c r="U53" s="18">
        <v>0</v>
      </c>
      <c r="V53" s="18">
        <v>0</v>
      </c>
      <c r="W53" s="18">
        <v>0</v>
      </c>
      <c r="X53" s="18">
        <v>6</v>
      </c>
      <c r="Y53" s="18">
        <v>0</v>
      </c>
      <c r="Z53" s="18">
        <v>0</v>
      </c>
      <c r="AA53" s="18">
        <v>0</v>
      </c>
      <c r="AB53" s="18">
        <v>0</v>
      </c>
      <c r="AC53" s="18">
        <v>0</v>
      </c>
      <c r="AD53" s="18">
        <v>0</v>
      </c>
      <c r="AE53" s="18">
        <v>0</v>
      </c>
      <c r="AF53" s="18">
        <v>0</v>
      </c>
      <c r="AG53" s="18">
        <v>0</v>
      </c>
      <c r="AH53" s="18">
        <v>0</v>
      </c>
      <c r="AI53" s="18">
        <v>0</v>
      </c>
      <c r="AJ53" s="18">
        <v>0</v>
      </c>
      <c r="AK53" s="18">
        <v>0</v>
      </c>
      <c r="AL53" s="18">
        <v>0</v>
      </c>
      <c r="AM53" s="18">
        <v>0</v>
      </c>
      <c r="AN53" s="18">
        <v>0</v>
      </c>
      <c r="AO53" s="18">
        <v>0</v>
      </c>
      <c r="AP53" s="18">
        <v>0</v>
      </c>
      <c r="AQ53" s="18">
        <v>0</v>
      </c>
      <c r="AR53" s="18">
        <v>0</v>
      </c>
      <c r="AS53" s="18">
        <v>0</v>
      </c>
      <c r="AT53" s="18">
        <v>0</v>
      </c>
      <c r="AU53" s="18">
        <v>0</v>
      </c>
    </row>
    <row r="54" spans="1:47" ht="105" x14ac:dyDescent="0.25">
      <c r="A54" s="152"/>
      <c r="B54" s="149"/>
      <c r="C54" s="92">
        <v>51</v>
      </c>
      <c r="D54" s="89" t="s">
        <v>339</v>
      </c>
      <c r="E54" s="90" t="s">
        <v>187</v>
      </c>
      <c r="F54" s="20" t="s">
        <v>30</v>
      </c>
      <c r="G54" s="20" t="s">
        <v>94</v>
      </c>
      <c r="H54" s="20" t="s">
        <v>51</v>
      </c>
      <c r="I54" s="91">
        <v>50.8</v>
      </c>
      <c r="J54" s="124">
        <v>20</v>
      </c>
      <c r="K54" s="41">
        <f t="shared" si="0"/>
        <v>14</v>
      </c>
      <c r="L54" s="42" t="str">
        <f t="shared" si="1"/>
        <v>OK</v>
      </c>
      <c r="M54" s="18">
        <v>0</v>
      </c>
      <c r="N54" s="18">
        <v>0</v>
      </c>
      <c r="O54" s="18">
        <v>0</v>
      </c>
      <c r="P54" s="18">
        <v>0</v>
      </c>
      <c r="Q54" s="18">
        <v>0</v>
      </c>
      <c r="R54" s="18">
        <v>0</v>
      </c>
      <c r="S54" s="18">
        <v>0</v>
      </c>
      <c r="T54" s="18">
        <v>0</v>
      </c>
      <c r="U54" s="18">
        <v>0</v>
      </c>
      <c r="V54" s="18">
        <v>0</v>
      </c>
      <c r="W54" s="18">
        <v>0</v>
      </c>
      <c r="X54" s="18">
        <v>6</v>
      </c>
      <c r="Y54" s="18">
        <v>0</v>
      </c>
      <c r="Z54" s="18">
        <v>0</v>
      </c>
      <c r="AA54" s="18">
        <v>0</v>
      </c>
      <c r="AB54" s="18">
        <v>0</v>
      </c>
      <c r="AC54" s="18">
        <v>0</v>
      </c>
      <c r="AD54" s="18">
        <v>0</v>
      </c>
      <c r="AE54" s="18">
        <v>0</v>
      </c>
      <c r="AF54" s="18">
        <v>0</v>
      </c>
      <c r="AG54" s="18">
        <v>0</v>
      </c>
      <c r="AH54" s="18">
        <v>0</v>
      </c>
      <c r="AI54" s="18">
        <v>0</v>
      </c>
      <c r="AJ54" s="18">
        <v>0</v>
      </c>
      <c r="AK54" s="18">
        <v>0</v>
      </c>
      <c r="AL54" s="18">
        <v>0</v>
      </c>
      <c r="AM54" s="18">
        <v>0</v>
      </c>
      <c r="AN54" s="18">
        <v>0</v>
      </c>
      <c r="AO54" s="18">
        <v>0</v>
      </c>
      <c r="AP54" s="18">
        <v>0</v>
      </c>
      <c r="AQ54" s="18">
        <v>0</v>
      </c>
      <c r="AR54" s="18">
        <v>0</v>
      </c>
      <c r="AS54" s="18">
        <v>0</v>
      </c>
      <c r="AT54" s="18">
        <v>0</v>
      </c>
      <c r="AU54" s="18">
        <v>0</v>
      </c>
    </row>
    <row r="55" spans="1:47" ht="60" x14ac:dyDescent="0.25">
      <c r="A55" s="152"/>
      <c r="B55" s="150"/>
      <c r="C55" s="88">
        <v>52</v>
      </c>
      <c r="D55" s="89" t="s">
        <v>340</v>
      </c>
      <c r="E55" s="90" t="s">
        <v>188</v>
      </c>
      <c r="F55" s="20" t="s">
        <v>30</v>
      </c>
      <c r="G55" s="20" t="s">
        <v>94</v>
      </c>
      <c r="H55" s="20" t="s">
        <v>51</v>
      </c>
      <c r="I55" s="91">
        <v>94.06</v>
      </c>
      <c r="J55" s="124">
        <v>10</v>
      </c>
      <c r="K55" s="41">
        <f t="shared" si="0"/>
        <v>10</v>
      </c>
      <c r="L55" s="42" t="str">
        <f t="shared" si="1"/>
        <v>OK</v>
      </c>
      <c r="M55" s="18">
        <v>0</v>
      </c>
      <c r="N55" s="18">
        <v>0</v>
      </c>
      <c r="O55" s="18">
        <v>0</v>
      </c>
      <c r="P55" s="18">
        <v>0</v>
      </c>
      <c r="Q55" s="18">
        <v>0</v>
      </c>
      <c r="R55" s="18">
        <v>0</v>
      </c>
      <c r="S55" s="18">
        <v>0</v>
      </c>
      <c r="T55" s="18">
        <v>0</v>
      </c>
      <c r="U55" s="18">
        <v>0</v>
      </c>
      <c r="V55" s="18">
        <v>0</v>
      </c>
      <c r="W55" s="18">
        <v>0</v>
      </c>
      <c r="X55" s="18">
        <v>0</v>
      </c>
      <c r="Y55" s="18">
        <v>0</v>
      </c>
      <c r="Z55" s="18">
        <v>0</v>
      </c>
      <c r="AA55" s="18">
        <v>0</v>
      </c>
      <c r="AB55" s="18">
        <v>0</v>
      </c>
      <c r="AC55" s="18">
        <v>0</v>
      </c>
      <c r="AD55" s="18">
        <v>0</v>
      </c>
      <c r="AE55" s="18">
        <v>0</v>
      </c>
      <c r="AF55" s="18">
        <v>0</v>
      </c>
      <c r="AG55" s="18">
        <v>0</v>
      </c>
      <c r="AH55" s="18">
        <v>0</v>
      </c>
      <c r="AI55" s="18">
        <v>0</v>
      </c>
      <c r="AJ55" s="18">
        <v>0</v>
      </c>
      <c r="AK55" s="18">
        <v>0</v>
      </c>
      <c r="AL55" s="18">
        <v>0</v>
      </c>
      <c r="AM55" s="18">
        <v>0</v>
      </c>
      <c r="AN55" s="18">
        <v>0</v>
      </c>
      <c r="AO55" s="18">
        <v>0</v>
      </c>
      <c r="AP55" s="18">
        <v>0</v>
      </c>
      <c r="AQ55" s="18">
        <v>0</v>
      </c>
      <c r="AR55" s="18">
        <v>0</v>
      </c>
      <c r="AS55" s="18">
        <v>0</v>
      </c>
      <c r="AT55" s="18">
        <v>0</v>
      </c>
      <c r="AU55" s="18">
        <v>0</v>
      </c>
    </row>
    <row r="56" spans="1:47" ht="300" x14ac:dyDescent="0.25">
      <c r="A56" s="153" t="s">
        <v>282</v>
      </c>
      <c r="B56" s="145">
        <v>18</v>
      </c>
      <c r="C56" s="87">
        <v>53</v>
      </c>
      <c r="D56" s="83" t="s">
        <v>425</v>
      </c>
      <c r="E56" s="84" t="s">
        <v>189</v>
      </c>
      <c r="F56" s="85" t="s">
        <v>32</v>
      </c>
      <c r="G56" s="85" t="s">
        <v>43</v>
      </c>
      <c r="H56" s="85" t="s">
        <v>50</v>
      </c>
      <c r="I56" s="86">
        <v>2.52</v>
      </c>
      <c r="J56" s="124">
        <v>120</v>
      </c>
      <c r="K56" s="41">
        <f t="shared" si="0"/>
        <v>60</v>
      </c>
      <c r="L56" s="42" t="str">
        <f t="shared" si="1"/>
        <v>OK</v>
      </c>
      <c r="M56" s="18">
        <v>0</v>
      </c>
      <c r="N56" s="18">
        <v>0</v>
      </c>
      <c r="O56" s="18">
        <v>0</v>
      </c>
      <c r="P56" s="18">
        <v>0</v>
      </c>
      <c r="Q56" s="18">
        <v>0</v>
      </c>
      <c r="R56" s="18">
        <v>0</v>
      </c>
      <c r="S56" s="18">
        <v>60</v>
      </c>
      <c r="T56" s="18">
        <v>0</v>
      </c>
      <c r="U56" s="18">
        <v>0</v>
      </c>
      <c r="V56" s="18">
        <v>0</v>
      </c>
      <c r="W56" s="18">
        <v>0</v>
      </c>
      <c r="X56" s="18">
        <v>0</v>
      </c>
      <c r="Y56" s="18">
        <v>0</v>
      </c>
      <c r="Z56" s="18">
        <v>0</v>
      </c>
      <c r="AA56" s="18">
        <v>0</v>
      </c>
      <c r="AB56" s="18">
        <v>0</v>
      </c>
      <c r="AC56" s="18">
        <v>0</v>
      </c>
      <c r="AD56" s="18">
        <v>0</v>
      </c>
      <c r="AE56" s="18">
        <v>0</v>
      </c>
      <c r="AF56" s="18">
        <v>0</v>
      </c>
      <c r="AG56" s="18">
        <v>0</v>
      </c>
      <c r="AH56" s="18">
        <v>0</v>
      </c>
      <c r="AI56" s="18">
        <v>0</v>
      </c>
      <c r="AJ56" s="18">
        <v>0</v>
      </c>
      <c r="AK56" s="18">
        <v>0</v>
      </c>
      <c r="AL56" s="18">
        <v>0</v>
      </c>
      <c r="AM56" s="18">
        <v>0</v>
      </c>
      <c r="AN56" s="18">
        <v>0</v>
      </c>
      <c r="AO56" s="18">
        <v>0</v>
      </c>
      <c r="AP56" s="18">
        <v>0</v>
      </c>
      <c r="AQ56" s="18">
        <v>0</v>
      </c>
      <c r="AR56" s="18">
        <v>0</v>
      </c>
      <c r="AS56" s="18">
        <v>0</v>
      </c>
      <c r="AT56" s="18">
        <v>0</v>
      </c>
      <c r="AU56" s="18">
        <v>0</v>
      </c>
    </row>
    <row r="57" spans="1:47" ht="315" x14ac:dyDescent="0.25">
      <c r="A57" s="153"/>
      <c r="B57" s="146"/>
      <c r="C57" s="87">
        <v>54</v>
      </c>
      <c r="D57" s="83" t="s">
        <v>341</v>
      </c>
      <c r="E57" s="84" t="s">
        <v>190</v>
      </c>
      <c r="F57" s="85" t="s">
        <v>32</v>
      </c>
      <c r="G57" s="85" t="s">
        <v>43</v>
      </c>
      <c r="H57" s="85" t="s">
        <v>50</v>
      </c>
      <c r="I57" s="86">
        <v>2.58</v>
      </c>
      <c r="J57" s="124">
        <v>300</v>
      </c>
      <c r="K57" s="41">
        <f t="shared" si="0"/>
        <v>180</v>
      </c>
      <c r="L57" s="42" t="str">
        <f t="shared" si="1"/>
        <v>OK</v>
      </c>
      <c r="M57" s="18">
        <v>0</v>
      </c>
      <c r="N57" s="18">
        <v>0</v>
      </c>
      <c r="O57" s="18">
        <v>0</v>
      </c>
      <c r="P57" s="18">
        <v>0</v>
      </c>
      <c r="Q57" s="18">
        <v>0</v>
      </c>
      <c r="R57" s="18">
        <v>0</v>
      </c>
      <c r="S57" s="18">
        <v>0</v>
      </c>
      <c r="T57" s="18">
        <v>0</v>
      </c>
      <c r="U57" s="18">
        <v>0</v>
      </c>
      <c r="V57" s="18">
        <v>0</v>
      </c>
      <c r="W57" s="18">
        <v>0</v>
      </c>
      <c r="X57" s="18">
        <v>0</v>
      </c>
      <c r="Y57" s="18">
        <v>0</v>
      </c>
      <c r="Z57" s="18">
        <v>0</v>
      </c>
      <c r="AA57" s="18">
        <v>0</v>
      </c>
      <c r="AB57" s="18">
        <v>0</v>
      </c>
      <c r="AC57" s="18">
        <v>0</v>
      </c>
      <c r="AD57" s="18">
        <v>0</v>
      </c>
      <c r="AE57" s="18">
        <v>0</v>
      </c>
      <c r="AF57" s="18">
        <v>0</v>
      </c>
      <c r="AG57" s="18">
        <v>0</v>
      </c>
      <c r="AH57" s="18">
        <v>0</v>
      </c>
      <c r="AI57" s="18">
        <v>0</v>
      </c>
      <c r="AJ57" s="18">
        <v>0</v>
      </c>
      <c r="AK57" s="18">
        <v>0</v>
      </c>
      <c r="AL57" s="18">
        <v>0</v>
      </c>
      <c r="AM57" s="18">
        <v>0</v>
      </c>
      <c r="AN57" s="18">
        <v>0</v>
      </c>
      <c r="AO57" s="18">
        <v>120</v>
      </c>
      <c r="AP57" s="18">
        <v>0</v>
      </c>
      <c r="AQ57" s="18">
        <v>0</v>
      </c>
      <c r="AR57" s="18">
        <v>0</v>
      </c>
      <c r="AS57" s="18">
        <v>0</v>
      </c>
      <c r="AT57" s="18">
        <v>0</v>
      </c>
      <c r="AU57" s="18">
        <v>0</v>
      </c>
    </row>
    <row r="58" spans="1:47" ht="255" x14ac:dyDescent="0.25">
      <c r="A58" s="153"/>
      <c r="B58" s="146"/>
      <c r="C58" s="87">
        <v>55</v>
      </c>
      <c r="D58" s="83" t="s">
        <v>342</v>
      </c>
      <c r="E58" s="84" t="s">
        <v>191</v>
      </c>
      <c r="F58" s="85" t="s">
        <v>30</v>
      </c>
      <c r="G58" s="85" t="s">
        <v>45</v>
      </c>
      <c r="H58" s="85" t="s">
        <v>95</v>
      </c>
      <c r="I58" s="86">
        <v>3.31</v>
      </c>
      <c r="J58" s="124">
        <v>100</v>
      </c>
      <c r="K58" s="41">
        <f t="shared" si="0"/>
        <v>50</v>
      </c>
      <c r="L58" s="42" t="str">
        <f t="shared" si="1"/>
        <v>OK</v>
      </c>
      <c r="M58" s="18">
        <v>0</v>
      </c>
      <c r="N58" s="18">
        <v>0</v>
      </c>
      <c r="O58" s="18">
        <v>0</v>
      </c>
      <c r="P58" s="18">
        <v>0</v>
      </c>
      <c r="Q58" s="18">
        <v>0</v>
      </c>
      <c r="R58" s="18">
        <v>0</v>
      </c>
      <c r="S58" s="18">
        <v>0</v>
      </c>
      <c r="T58" s="18">
        <v>0</v>
      </c>
      <c r="U58" s="18">
        <v>0</v>
      </c>
      <c r="V58" s="18">
        <v>0</v>
      </c>
      <c r="W58" s="18">
        <v>0</v>
      </c>
      <c r="X58" s="18">
        <v>0</v>
      </c>
      <c r="Y58" s="18">
        <v>0</v>
      </c>
      <c r="Z58" s="18">
        <v>0</v>
      </c>
      <c r="AA58" s="18">
        <v>0</v>
      </c>
      <c r="AB58" s="18">
        <v>0</v>
      </c>
      <c r="AC58" s="18">
        <v>0</v>
      </c>
      <c r="AD58" s="18">
        <v>0</v>
      </c>
      <c r="AE58" s="18">
        <v>0</v>
      </c>
      <c r="AF58" s="18">
        <v>0</v>
      </c>
      <c r="AG58" s="18">
        <v>0</v>
      </c>
      <c r="AH58" s="18">
        <v>0</v>
      </c>
      <c r="AI58" s="18">
        <v>0</v>
      </c>
      <c r="AJ58" s="18">
        <v>0</v>
      </c>
      <c r="AK58" s="18">
        <v>50</v>
      </c>
      <c r="AL58" s="18">
        <v>0</v>
      </c>
      <c r="AM58" s="18">
        <v>0</v>
      </c>
      <c r="AN58" s="18">
        <v>0</v>
      </c>
      <c r="AO58" s="18">
        <v>0</v>
      </c>
      <c r="AP58" s="18">
        <v>0</v>
      </c>
      <c r="AQ58" s="18">
        <v>0</v>
      </c>
      <c r="AR58" s="18">
        <v>0</v>
      </c>
      <c r="AS58" s="18">
        <v>0</v>
      </c>
      <c r="AT58" s="18">
        <v>0</v>
      </c>
      <c r="AU58" s="18">
        <v>0</v>
      </c>
    </row>
    <row r="59" spans="1:47" ht="105" x14ac:dyDescent="0.25">
      <c r="A59" s="153"/>
      <c r="B59" s="147"/>
      <c r="C59" s="87">
        <v>56</v>
      </c>
      <c r="D59" s="83" t="s">
        <v>343</v>
      </c>
      <c r="E59" s="84" t="s">
        <v>192</v>
      </c>
      <c r="F59" s="97" t="s">
        <v>60</v>
      </c>
      <c r="G59" s="97" t="s">
        <v>96</v>
      </c>
      <c r="H59" s="97" t="s">
        <v>50</v>
      </c>
      <c r="I59" s="86">
        <v>5.7</v>
      </c>
      <c r="J59" s="124">
        <v>250</v>
      </c>
      <c r="K59" s="41">
        <f t="shared" si="0"/>
        <v>70</v>
      </c>
      <c r="L59" s="42" t="str">
        <f t="shared" si="1"/>
        <v>OK</v>
      </c>
      <c r="M59" s="18">
        <v>0</v>
      </c>
      <c r="N59" s="18">
        <v>0</v>
      </c>
      <c r="O59" s="18">
        <v>0</v>
      </c>
      <c r="P59" s="18">
        <v>0</v>
      </c>
      <c r="Q59" s="18">
        <v>0</v>
      </c>
      <c r="R59" s="18">
        <v>0</v>
      </c>
      <c r="S59" s="18">
        <v>80</v>
      </c>
      <c r="T59" s="18">
        <v>0</v>
      </c>
      <c r="U59" s="18">
        <v>0</v>
      </c>
      <c r="V59" s="18">
        <v>0</v>
      </c>
      <c r="W59" s="18">
        <v>0</v>
      </c>
      <c r="X59" s="18">
        <v>0</v>
      </c>
      <c r="Y59" s="18">
        <v>0</v>
      </c>
      <c r="Z59" s="18">
        <v>0</v>
      </c>
      <c r="AA59" s="18">
        <v>0</v>
      </c>
      <c r="AB59" s="18">
        <v>0</v>
      </c>
      <c r="AC59" s="18">
        <v>0</v>
      </c>
      <c r="AD59" s="18">
        <v>0</v>
      </c>
      <c r="AE59" s="18">
        <v>0</v>
      </c>
      <c r="AF59" s="18">
        <v>0</v>
      </c>
      <c r="AG59" s="18">
        <v>0</v>
      </c>
      <c r="AH59" s="18">
        <v>0</v>
      </c>
      <c r="AI59" s="18">
        <v>0</v>
      </c>
      <c r="AJ59" s="18">
        <v>0</v>
      </c>
      <c r="AK59" s="18">
        <v>100</v>
      </c>
      <c r="AL59" s="18">
        <v>0</v>
      </c>
      <c r="AM59" s="18">
        <v>0</v>
      </c>
      <c r="AN59" s="18">
        <v>0</v>
      </c>
      <c r="AO59" s="18">
        <v>0</v>
      </c>
      <c r="AP59" s="18">
        <v>0</v>
      </c>
      <c r="AQ59" s="18">
        <v>0</v>
      </c>
      <c r="AR59" s="18">
        <v>0</v>
      </c>
      <c r="AS59" s="18">
        <v>0</v>
      </c>
      <c r="AT59" s="18">
        <v>0</v>
      </c>
      <c r="AU59" s="18">
        <v>0</v>
      </c>
    </row>
    <row r="60" spans="1:47" ht="45" x14ac:dyDescent="0.25">
      <c r="A60" s="152" t="s">
        <v>283</v>
      </c>
      <c r="B60" s="148">
        <v>19</v>
      </c>
      <c r="C60" s="88">
        <v>57</v>
      </c>
      <c r="D60" s="50" t="s">
        <v>344</v>
      </c>
      <c r="E60" s="90" t="s">
        <v>193</v>
      </c>
      <c r="F60" s="94" t="s">
        <v>60</v>
      </c>
      <c r="G60" s="94" t="s">
        <v>97</v>
      </c>
      <c r="H60" s="94" t="s">
        <v>50</v>
      </c>
      <c r="I60" s="91">
        <v>23</v>
      </c>
      <c r="J60" s="124">
        <v>30</v>
      </c>
      <c r="K60" s="41">
        <f t="shared" si="0"/>
        <v>30</v>
      </c>
      <c r="L60" s="42" t="str">
        <f t="shared" si="1"/>
        <v>OK</v>
      </c>
      <c r="M60" s="18">
        <v>0</v>
      </c>
      <c r="N60" s="18">
        <v>0</v>
      </c>
      <c r="O60" s="18">
        <v>0</v>
      </c>
      <c r="P60" s="18">
        <v>0</v>
      </c>
      <c r="Q60" s="18">
        <v>0</v>
      </c>
      <c r="R60" s="18">
        <v>0</v>
      </c>
      <c r="S60" s="18">
        <v>0</v>
      </c>
      <c r="T60" s="18">
        <v>0</v>
      </c>
      <c r="U60" s="18">
        <v>0</v>
      </c>
      <c r="V60" s="18">
        <v>0</v>
      </c>
      <c r="W60" s="18">
        <v>0</v>
      </c>
      <c r="X60" s="18">
        <v>0</v>
      </c>
      <c r="Y60" s="18">
        <v>0</v>
      </c>
      <c r="Z60" s="18">
        <v>0</v>
      </c>
      <c r="AA60" s="18">
        <v>0</v>
      </c>
      <c r="AB60" s="18">
        <v>0</v>
      </c>
      <c r="AC60" s="18">
        <v>0</v>
      </c>
      <c r="AD60" s="18">
        <v>0</v>
      </c>
      <c r="AE60" s="18">
        <v>0</v>
      </c>
      <c r="AF60" s="18">
        <v>0</v>
      </c>
      <c r="AG60" s="18">
        <v>0</v>
      </c>
      <c r="AH60" s="18">
        <v>0</v>
      </c>
      <c r="AI60" s="18">
        <v>0</v>
      </c>
      <c r="AJ60" s="18">
        <v>0</v>
      </c>
      <c r="AK60" s="18">
        <v>0</v>
      </c>
      <c r="AL60" s="18">
        <v>0</v>
      </c>
      <c r="AM60" s="18">
        <v>0</v>
      </c>
      <c r="AN60" s="18">
        <v>0</v>
      </c>
      <c r="AO60" s="18">
        <v>0</v>
      </c>
      <c r="AP60" s="18">
        <v>0</v>
      </c>
      <c r="AQ60" s="18">
        <v>0</v>
      </c>
      <c r="AR60" s="18">
        <v>0</v>
      </c>
      <c r="AS60" s="18">
        <v>0</v>
      </c>
      <c r="AT60" s="18">
        <v>0</v>
      </c>
      <c r="AU60" s="18">
        <v>0</v>
      </c>
    </row>
    <row r="61" spans="1:47" ht="30" x14ac:dyDescent="0.25">
      <c r="A61" s="152"/>
      <c r="B61" s="149"/>
      <c r="C61" s="92">
        <v>58</v>
      </c>
      <c r="D61" s="50" t="s">
        <v>345</v>
      </c>
      <c r="E61" s="90" t="s">
        <v>194</v>
      </c>
      <c r="F61" s="94" t="s">
        <v>60</v>
      </c>
      <c r="G61" s="94" t="s">
        <v>98</v>
      </c>
      <c r="H61" s="94" t="s">
        <v>50</v>
      </c>
      <c r="I61" s="91">
        <v>42.6</v>
      </c>
      <c r="J61" s="124">
        <v>15</v>
      </c>
      <c r="K61" s="41">
        <f t="shared" si="0"/>
        <v>11</v>
      </c>
      <c r="L61" s="42" t="str">
        <f t="shared" si="1"/>
        <v>OK</v>
      </c>
      <c r="M61" s="18">
        <v>0</v>
      </c>
      <c r="N61" s="18">
        <v>0</v>
      </c>
      <c r="O61" s="18">
        <v>0</v>
      </c>
      <c r="P61" s="18">
        <v>0</v>
      </c>
      <c r="Q61" s="18">
        <v>0</v>
      </c>
      <c r="R61" s="18">
        <v>0</v>
      </c>
      <c r="S61" s="18">
        <v>0</v>
      </c>
      <c r="T61" s="18">
        <v>0</v>
      </c>
      <c r="U61" s="18">
        <v>0</v>
      </c>
      <c r="V61" s="18">
        <v>0</v>
      </c>
      <c r="W61" s="18">
        <v>0</v>
      </c>
      <c r="X61" s="18">
        <v>0</v>
      </c>
      <c r="Y61" s="18">
        <v>0</v>
      </c>
      <c r="Z61" s="18">
        <v>0</v>
      </c>
      <c r="AA61" s="18">
        <v>0</v>
      </c>
      <c r="AB61" s="18">
        <v>0</v>
      </c>
      <c r="AC61" s="18">
        <v>0</v>
      </c>
      <c r="AD61" s="18">
        <v>0</v>
      </c>
      <c r="AE61" s="18">
        <v>0</v>
      </c>
      <c r="AF61" s="18">
        <v>0</v>
      </c>
      <c r="AG61" s="18">
        <v>0</v>
      </c>
      <c r="AH61" s="18">
        <v>0</v>
      </c>
      <c r="AI61" s="18">
        <v>0</v>
      </c>
      <c r="AJ61" s="18">
        <v>0</v>
      </c>
      <c r="AK61" s="18">
        <v>0</v>
      </c>
      <c r="AL61" s="18">
        <v>0</v>
      </c>
      <c r="AM61" s="18">
        <v>0</v>
      </c>
      <c r="AN61" s="18">
        <v>0</v>
      </c>
      <c r="AO61" s="18">
        <v>0</v>
      </c>
      <c r="AP61" s="18">
        <v>0</v>
      </c>
      <c r="AQ61" s="18">
        <v>4</v>
      </c>
      <c r="AR61" s="18">
        <v>0</v>
      </c>
      <c r="AS61" s="18">
        <v>0</v>
      </c>
      <c r="AT61" s="18">
        <v>0</v>
      </c>
      <c r="AU61" s="18">
        <v>0</v>
      </c>
    </row>
    <row r="62" spans="1:47" ht="45" x14ac:dyDescent="0.25">
      <c r="A62" s="152"/>
      <c r="B62" s="149"/>
      <c r="C62" s="92">
        <v>59</v>
      </c>
      <c r="D62" s="50" t="s">
        <v>346</v>
      </c>
      <c r="E62" s="90" t="s">
        <v>195</v>
      </c>
      <c r="F62" s="94" t="s">
        <v>60</v>
      </c>
      <c r="G62" s="94" t="s">
        <v>99</v>
      </c>
      <c r="H62" s="94" t="s">
        <v>50</v>
      </c>
      <c r="I62" s="91">
        <v>16.5</v>
      </c>
      <c r="J62" s="124">
        <v>50</v>
      </c>
      <c r="K62" s="41">
        <f t="shared" si="0"/>
        <v>50</v>
      </c>
      <c r="L62" s="42" t="str">
        <f t="shared" si="1"/>
        <v>OK</v>
      </c>
      <c r="M62" s="18">
        <v>0</v>
      </c>
      <c r="N62" s="18">
        <v>0</v>
      </c>
      <c r="O62" s="18">
        <v>0</v>
      </c>
      <c r="P62" s="18">
        <v>0</v>
      </c>
      <c r="Q62" s="18">
        <v>0</v>
      </c>
      <c r="R62" s="18">
        <v>0</v>
      </c>
      <c r="S62" s="18">
        <v>0</v>
      </c>
      <c r="T62" s="18">
        <v>0</v>
      </c>
      <c r="U62" s="18">
        <v>0</v>
      </c>
      <c r="V62" s="18">
        <v>0</v>
      </c>
      <c r="W62" s="18">
        <v>0</v>
      </c>
      <c r="X62" s="18">
        <v>0</v>
      </c>
      <c r="Y62" s="18">
        <v>0</v>
      </c>
      <c r="Z62" s="18">
        <v>0</v>
      </c>
      <c r="AA62" s="18">
        <v>0</v>
      </c>
      <c r="AB62" s="18">
        <v>0</v>
      </c>
      <c r="AC62" s="18">
        <v>0</v>
      </c>
      <c r="AD62" s="18">
        <v>0</v>
      </c>
      <c r="AE62" s="18">
        <v>0</v>
      </c>
      <c r="AF62" s="18">
        <v>0</v>
      </c>
      <c r="AG62" s="18">
        <v>0</v>
      </c>
      <c r="AH62" s="18">
        <v>0</v>
      </c>
      <c r="AI62" s="18">
        <v>0</v>
      </c>
      <c r="AJ62" s="18">
        <v>0</v>
      </c>
      <c r="AK62" s="18">
        <v>0</v>
      </c>
      <c r="AL62" s="18">
        <v>0</v>
      </c>
      <c r="AM62" s="18">
        <v>0</v>
      </c>
      <c r="AN62" s="18">
        <v>0</v>
      </c>
      <c r="AO62" s="18">
        <v>0</v>
      </c>
      <c r="AP62" s="18">
        <v>0</v>
      </c>
      <c r="AQ62" s="18">
        <v>0</v>
      </c>
      <c r="AR62" s="18">
        <v>0</v>
      </c>
      <c r="AS62" s="18">
        <v>0</v>
      </c>
      <c r="AT62" s="18">
        <v>0</v>
      </c>
      <c r="AU62" s="18">
        <v>0</v>
      </c>
    </row>
    <row r="63" spans="1:47" ht="30" x14ac:dyDescent="0.25">
      <c r="A63" s="152"/>
      <c r="B63" s="150"/>
      <c r="C63" s="88">
        <v>60</v>
      </c>
      <c r="D63" s="50" t="s">
        <v>347</v>
      </c>
      <c r="E63" s="90" t="s">
        <v>196</v>
      </c>
      <c r="F63" s="94" t="s">
        <v>60</v>
      </c>
      <c r="G63" s="94" t="s">
        <v>97</v>
      </c>
      <c r="H63" s="94" t="s">
        <v>50</v>
      </c>
      <c r="I63" s="91">
        <v>52.84</v>
      </c>
      <c r="J63" s="124">
        <v>10</v>
      </c>
      <c r="K63" s="41">
        <f t="shared" si="0"/>
        <v>6</v>
      </c>
      <c r="L63" s="42" t="str">
        <f t="shared" si="1"/>
        <v>OK</v>
      </c>
      <c r="M63" s="18">
        <v>0</v>
      </c>
      <c r="N63" s="18">
        <v>0</v>
      </c>
      <c r="O63" s="18">
        <v>0</v>
      </c>
      <c r="P63" s="18">
        <v>0</v>
      </c>
      <c r="Q63" s="18">
        <v>0</v>
      </c>
      <c r="R63" s="18">
        <v>0</v>
      </c>
      <c r="S63" s="18">
        <v>0</v>
      </c>
      <c r="T63" s="18">
        <v>0</v>
      </c>
      <c r="U63" s="18">
        <v>0</v>
      </c>
      <c r="V63" s="18">
        <v>0</v>
      </c>
      <c r="W63" s="18">
        <v>0</v>
      </c>
      <c r="X63" s="18">
        <v>0</v>
      </c>
      <c r="Y63" s="18">
        <v>0</v>
      </c>
      <c r="Z63" s="18">
        <v>0</v>
      </c>
      <c r="AA63" s="18">
        <v>0</v>
      </c>
      <c r="AB63" s="18">
        <v>0</v>
      </c>
      <c r="AC63" s="18">
        <v>0</v>
      </c>
      <c r="AD63" s="18">
        <v>0</v>
      </c>
      <c r="AE63" s="18">
        <v>0</v>
      </c>
      <c r="AF63" s="18">
        <v>0</v>
      </c>
      <c r="AG63" s="18">
        <v>0</v>
      </c>
      <c r="AH63" s="18">
        <v>0</v>
      </c>
      <c r="AI63" s="18">
        <v>0</v>
      </c>
      <c r="AJ63" s="18">
        <v>0</v>
      </c>
      <c r="AK63" s="18">
        <v>0</v>
      </c>
      <c r="AL63" s="18">
        <v>0</v>
      </c>
      <c r="AM63" s="18">
        <v>0</v>
      </c>
      <c r="AN63" s="18">
        <v>0</v>
      </c>
      <c r="AO63" s="18">
        <v>0</v>
      </c>
      <c r="AP63" s="18">
        <v>0</v>
      </c>
      <c r="AQ63" s="18">
        <v>4</v>
      </c>
      <c r="AR63" s="18">
        <v>0</v>
      </c>
      <c r="AS63" s="18">
        <v>0</v>
      </c>
      <c r="AT63" s="18">
        <v>0</v>
      </c>
      <c r="AU63" s="18">
        <v>0</v>
      </c>
    </row>
    <row r="64" spans="1:47" ht="30" x14ac:dyDescent="0.25">
      <c r="A64" s="153" t="s">
        <v>283</v>
      </c>
      <c r="B64" s="145">
        <v>20</v>
      </c>
      <c r="C64" s="87">
        <v>61</v>
      </c>
      <c r="D64" s="98" t="s">
        <v>348</v>
      </c>
      <c r="E64" s="84" t="s">
        <v>197</v>
      </c>
      <c r="F64" s="97" t="s">
        <v>60</v>
      </c>
      <c r="G64" s="97" t="s">
        <v>98</v>
      </c>
      <c r="H64" s="97" t="s">
        <v>50</v>
      </c>
      <c r="I64" s="86">
        <v>110</v>
      </c>
      <c r="J64" s="124">
        <v>12</v>
      </c>
      <c r="K64" s="41">
        <f t="shared" si="0"/>
        <v>12</v>
      </c>
      <c r="L64" s="42" t="str">
        <f t="shared" si="1"/>
        <v>OK</v>
      </c>
      <c r="M64" s="18">
        <v>0</v>
      </c>
      <c r="N64" s="18">
        <v>0</v>
      </c>
      <c r="O64" s="18">
        <v>0</v>
      </c>
      <c r="P64" s="18">
        <v>0</v>
      </c>
      <c r="Q64" s="18">
        <v>0</v>
      </c>
      <c r="R64" s="18">
        <v>0</v>
      </c>
      <c r="S64" s="18">
        <v>0</v>
      </c>
      <c r="T64" s="18">
        <v>0</v>
      </c>
      <c r="U64" s="18">
        <v>0</v>
      </c>
      <c r="V64" s="18">
        <v>0</v>
      </c>
      <c r="W64" s="18">
        <v>0</v>
      </c>
      <c r="X64" s="18">
        <v>0</v>
      </c>
      <c r="Y64" s="18">
        <v>0</v>
      </c>
      <c r="Z64" s="18">
        <v>0</v>
      </c>
      <c r="AA64" s="18">
        <v>0</v>
      </c>
      <c r="AB64" s="18">
        <v>0</v>
      </c>
      <c r="AC64" s="18">
        <v>0</v>
      </c>
      <c r="AD64" s="18">
        <v>0</v>
      </c>
      <c r="AE64" s="18">
        <v>0</v>
      </c>
      <c r="AF64" s="18">
        <v>0</v>
      </c>
      <c r="AG64" s="18">
        <v>0</v>
      </c>
      <c r="AH64" s="18">
        <v>0</v>
      </c>
      <c r="AI64" s="18">
        <v>0</v>
      </c>
      <c r="AJ64" s="18">
        <v>0</v>
      </c>
      <c r="AK64" s="18">
        <v>0</v>
      </c>
      <c r="AL64" s="18">
        <v>0</v>
      </c>
      <c r="AM64" s="18">
        <v>0</v>
      </c>
      <c r="AN64" s="18">
        <v>0</v>
      </c>
      <c r="AO64" s="18">
        <v>0</v>
      </c>
      <c r="AP64" s="18">
        <v>0</v>
      </c>
      <c r="AQ64" s="18">
        <v>0</v>
      </c>
      <c r="AR64" s="18">
        <v>0</v>
      </c>
      <c r="AS64" s="18">
        <v>0</v>
      </c>
      <c r="AT64" s="18">
        <v>0</v>
      </c>
      <c r="AU64" s="18">
        <v>0</v>
      </c>
    </row>
    <row r="65" spans="1:47" ht="75" customHeight="1" x14ac:dyDescent="0.25">
      <c r="A65" s="153"/>
      <c r="B65" s="146"/>
      <c r="C65" s="87">
        <v>62</v>
      </c>
      <c r="D65" s="98" t="s">
        <v>349</v>
      </c>
      <c r="E65" s="84" t="s">
        <v>198</v>
      </c>
      <c r="F65" s="97" t="s">
        <v>60</v>
      </c>
      <c r="G65" s="97" t="s">
        <v>87</v>
      </c>
      <c r="H65" s="97" t="s">
        <v>50</v>
      </c>
      <c r="I65" s="86">
        <v>50</v>
      </c>
      <c r="J65" s="124"/>
      <c r="K65" s="41">
        <f t="shared" si="0"/>
        <v>0</v>
      </c>
      <c r="L65" s="42" t="str">
        <f t="shared" si="1"/>
        <v>OK</v>
      </c>
      <c r="M65" s="18">
        <v>0</v>
      </c>
      <c r="N65" s="18">
        <v>0</v>
      </c>
      <c r="O65" s="18">
        <v>0</v>
      </c>
      <c r="P65" s="18">
        <v>0</v>
      </c>
      <c r="Q65" s="18">
        <v>0</v>
      </c>
      <c r="R65" s="18">
        <v>0</v>
      </c>
      <c r="S65" s="18">
        <v>0</v>
      </c>
      <c r="T65" s="18">
        <v>0</v>
      </c>
      <c r="U65" s="18">
        <v>0</v>
      </c>
      <c r="V65" s="18">
        <v>0</v>
      </c>
      <c r="W65" s="18">
        <v>0</v>
      </c>
      <c r="X65" s="18">
        <v>0</v>
      </c>
      <c r="Y65" s="18">
        <v>0</v>
      </c>
      <c r="Z65" s="18">
        <v>0</v>
      </c>
      <c r="AA65" s="18">
        <v>0</v>
      </c>
      <c r="AB65" s="18">
        <v>0</v>
      </c>
      <c r="AC65" s="18">
        <v>0</v>
      </c>
      <c r="AD65" s="18">
        <v>0</v>
      </c>
      <c r="AE65" s="18">
        <v>0</v>
      </c>
      <c r="AF65" s="18">
        <v>0</v>
      </c>
      <c r="AG65" s="18">
        <v>0</v>
      </c>
      <c r="AH65" s="18">
        <v>0</v>
      </c>
      <c r="AI65" s="18">
        <v>0</v>
      </c>
      <c r="AJ65" s="18">
        <v>0</v>
      </c>
      <c r="AK65" s="18">
        <v>0</v>
      </c>
      <c r="AL65" s="18">
        <v>0</v>
      </c>
      <c r="AM65" s="18">
        <v>0</v>
      </c>
      <c r="AN65" s="18">
        <v>0</v>
      </c>
      <c r="AO65" s="18">
        <v>0</v>
      </c>
      <c r="AP65" s="18">
        <v>0</v>
      </c>
      <c r="AQ65" s="18">
        <v>0</v>
      </c>
      <c r="AR65" s="18">
        <v>0</v>
      </c>
      <c r="AS65" s="18">
        <v>0</v>
      </c>
      <c r="AT65" s="18">
        <v>0</v>
      </c>
      <c r="AU65" s="18">
        <v>0</v>
      </c>
    </row>
    <row r="66" spans="1:47" ht="60" x14ac:dyDescent="0.25">
      <c r="A66" s="153"/>
      <c r="B66" s="146"/>
      <c r="C66" s="82">
        <v>63</v>
      </c>
      <c r="D66" s="98" t="s">
        <v>350</v>
      </c>
      <c r="E66" s="84" t="s">
        <v>199</v>
      </c>
      <c r="F66" s="97" t="s">
        <v>60</v>
      </c>
      <c r="G66" s="97" t="s">
        <v>100</v>
      </c>
      <c r="H66" s="97" t="s">
        <v>50</v>
      </c>
      <c r="I66" s="86">
        <v>59.65</v>
      </c>
      <c r="J66" s="124">
        <v>12</v>
      </c>
      <c r="K66" s="41">
        <f t="shared" si="0"/>
        <v>12</v>
      </c>
      <c r="L66" s="42" t="str">
        <f t="shared" si="1"/>
        <v>OK</v>
      </c>
      <c r="M66" s="18">
        <v>0</v>
      </c>
      <c r="N66" s="18">
        <v>0</v>
      </c>
      <c r="O66" s="18">
        <v>0</v>
      </c>
      <c r="P66" s="18">
        <v>0</v>
      </c>
      <c r="Q66" s="18">
        <v>0</v>
      </c>
      <c r="R66" s="18">
        <v>0</v>
      </c>
      <c r="S66" s="18">
        <v>0</v>
      </c>
      <c r="T66" s="18">
        <v>0</v>
      </c>
      <c r="U66" s="18">
        <v>0</v>
      </c>
      <c r="V66" s="18">
        <v>0</v>
      </c>
      <c r="W66" s="18">
        <v>0</v>
      </c>
      <c r="X66" s="18">
        <v>0</v>
      </c>
      <c r="Y66" s="18">
        <v>0</v>
      </c>
      <c r="Z66" s="18">
        <v>0</v>
      </c>
      <c r="AA66" s="18">
        <v>0</v>
      </c>
      <c r="AB66" s="18">
        <v>0</v>
      </c>
      <c r="AC66" s="18">
        <v>0</v>
      </c>
      <c r="AD66" s="18">
        <v>0</v>
      </c>
      <c r="AE66" s="18">
        <v>0</v>
      </c>
      <c r="AF66" s="18">
        <v>0</v>
      </c>
      <c r="AG66" s="18">
        <v>0</v>
      </c>
      <c r="AH66" s="18">
        <v>0</v>
      </c>
      <c r="AI66" s="18">
        <v>0</v>
      </c>
      <c r="AJ66" s="18">
        <v>0</v>
      </c>
      <c r="AK66" s="18">
        <v>0</v>
      </c>
      <c r="AL66" s="18">
        <v>0</v>
      </c>
      <c r="AM66" s="18">
        <v>0</v>
      </c>
      <c r="AN66" s="18">
        <v>0</v>
      </c>
      <c r="AO66" s="18">
        <v>0</v>
      </c>
      <c r="AP66" s="18">
        <v>0</v>
      </c>
      <c r="AQ66" s="18">
        <v>0</v>
      </c>
      <c r="AR66" s="18">
        <v>0</v>
      </c>
      <c r="AS66" s="18">
        <v>0</v>
      </c>
      <c r="AT66" s="18">
        <v>0</v>
      </c>
      <c r="AU66" s="18">
        <v>0</v>
      </c>
    </row>
    <row r="67" spans="1:47" ht="45" x14ac:dyDescent="0.25">
      <c r="A67" s="153"/>
      <c r="B67" s="147"/>
      <c r="C67" s="87">
        <v>64</v>
      </c>
      <c r="D67" s="98" t="s">
        <v>351</v>
      </c>
      <c r="E67" s="84" t="s">
        <v>200</v>
      </c>
      <c r="F67" s="97" t="s">
        <v>60</v>
      </c>
      <c r="G67" s="97" t="s">
        <v>97</v>
      </c>
      <c r="H67" s="97" t="s">
        <v>50</v>
      </c>
      <c r="I67" s="86">
        <v>15</v>
      </c>
      <c r="J67" s="124">
        <v>120</v>
      </c>
      <c r="K67" s="41">
        <f t="shared" si="0"/>
        <v>100</v>
      </c>
      <c r="L67" s="42" t="str">
        <f t="shared" si="1"/>
        <v>OK</v>
      </c>
      <c r="M67" s="18">
        <v>0</v>
      </c>
      <c r="N67" s="18">
        <v>0</v>
      </c>
      <c r="O67" s="18">
        <v>0</v>
      </c>
      <c r="P67" s="18">
        <v>0</v>
      </c>
      <c r="Q67" s="18">
        <v>0</v>
      </c>
      <c r="R67" s="18">
        <v>0</v>
      </c>
      <c r="S67" s="18">
        <v>0</v>
      </c>
      <c r="T67" s="18">
        <v>0</v>
      </c>
      <c r="U67" s="18">
        <v>0</v>
      </c>
      <c r="V67" s="18">
        <v>0</v>
      </c>
      <c r="W67" s="18">
        <v>0</v>
      </c>
      <c r="X67" s="18">
        <v>0</v>
      </c>
      <c r="Y67" s="18">
        <v>0</v>
      </c>
      <c r="Z67" s="18">
        <v>0</v>
      </c>
      <c r="AA67" s="18">
        <v>0</v>
      </c>
      <c r="AB67" s="18">
        <v>0</v>
      </c>
      <c r="AC67" s="18">
        <v>20</v>
      </c>
      <c r="AD67" s="18">
        <v>0</v>
      </c>
      <c r="AE67" s="18">
        <v>0</v>
      </c>
      <c r="AF67" s="18">
        <v>0</v>
      </c>
      <c r="AG67" s="18">
        <v>0</v>
      </c>
      <c r="AH67" s="18">
        <v>0</v>
      </c>
      <c r="AI67" s="18">
        <v>0</v>
      </c>
      <c r="AJ67" s="18">
        <v>0</v>
      </c>
      <c r="AK67" s="18">
        <v>0</v>
      </c>
      <c r="AL67" s="18">
        <v>0</v>
      </c>
      <c r="AM67" s="18">
        <v>0</v>
      </c>
      <c r="AN67" s="18">
        <v>0</v>
      </c>
      <c r="AO67" s="18">
        <v>0</v>
      </c>
      <c r="AP67" s="18">
        <v>0</v>
      </c>
      <c r="AQ67" s="18">
        <v>0</v>
      </c>
      <c r="AR67" s="18">
        <v>0</v>
      </c>
      <c r="AS67" s="18">
        <v>0</v>
      </c>
      <c r="AT67" s="18">
        <v>0</v>
      </c>
      <c r="AU67" s="18">
        <v>0</v>
      </c>
    </row>
    <row r="68" spans="1:47" ht="105" x14ac:dyDescent="0.25">
      <c r="A68" s="152" t="s">
        <v>282</v>
      </c>
      <c r="B68" s="148">
        <v>21</v>
      </c>
      <c r="C68" s="88">
        <v>65</v>
      </c>
      <c r="D68" s="89" t="s">
        <v>352</v>
      </c>
      <c r="E68" s="90" t="s">
        <v>201</v>
      </c>
      <c r="F68" s="20" t="s">
        <v>41</v>
      </c>
      <c r="G68" s="20" t="s">
        <v>101</v>
      </c>
      <c r="H68" s="20" t="s">
        <v>50</v>
      </c>
      <c r="I68" s="91">
        <v>2.34</v>
      </c>
      <c r="J68" s="124">
        <v>40</v>
      </c>
      <c r="K68" s="41">
        <f t="shared" si="0"/>
        <v>40</v>
      </c>
      <c r="L68" s="42" t="str">
        <f t="shared" si="1"/>
        <v>OK</v>
      </c>
      <c r="M68" s="18">
        <v>0</v>
      </c>
      <c r="N68" s="18">
        <v>0</v>
      </c>
      <c r="O68" s="18">
        <v>0</v>
      </c>
      <c r="P68" s="18">
        <v>0</v>
      </c>
      <c r="Q68" s="18">
        <v>0</v>
      </c>
      <c r="R68" s="18">
        <v>0</v>
      </c>
      <c r="S68" s="18">
        <v>0</v>
      </c>
      <c r="T68" s="18">
        <v>0</v>
      </c>
      <c r="U68" s="18">
        <v>0</v>
      </c>
      <c r="V68" s="18">
        <v>0</v>
      </c>
      <c r="W68" s="18">
        <v>0</v>
      </c>
      <c r="X68" s="18">
        <v>0</v>
      </c>
      <c r="Y68" s="18">
        <v>0</v>
      </c>
      <c r="Z68" s="18">
        <v>0</v>
      </c>
      <c r="AA68" s="18">
        <v>0</v>
      </c>
      <c r="AB68" s="18">
        <v>0</v>
      </c>
      <c r="AC68" s="18">
        <v>0</v>
      </c>
      <c r="AD68" s="18">
        <v>0</v>
      </c>
      <c r="AE68" s="18">
        <v>0</v>
      </c>
      <c r="AF68" s="18">
        <v>0</v>
      </c>
      <c r="AG68" s="18">
        <v>0</v>
      </c>
      <c r="AH68" s="18">
        <v>0</v>
      </c>
      <c r="AI68" s="18">
        <v>0</v>
      </c>
      <c r="AJ68" s="18">
        <v>0</v>
      </c>
      <c r="AK68" s="18">
        <v>0</v>
      </c>
      <c r="AL68" s="18">
        <v>0</v>
      </c>
      <c r="AM68" s="18">
        <v>0</v>
      </c>
      <c r="AN68" s="18">
        <v>0</v>
      </c>
      <c r="AO68" s="18">
        <v>0</v>
      </c>
      <c r="AP68" s="18">
        <v>0</v>
      </c>
      <c r="AQ68" s="18">
        <v>0</v>
      </c>
      <c r="AR68" s="18">
        <v>0</v>
      </c>
      <c r="AS68" s="18">
        <v>0</v>
      </c>
      <c r="AT68" s="18">
        <v>0</v>
      </c>
      <c r="AU68" s="18">
        <v>0</v>
      </c>
    </row>
    <row r="69" spans="1:47" ht="105" x14ac:dyDescent="0.25">
      <c r="A69" s="152"/>
      <c r="B69" s="149"/>
      <c r="C69" s="92">
        <v>66</v>
      </c>
      <c r="D69" s="89" t="s">
        <v>353</v>
      </c>
      <c r="E69" s="90" t="s">
        <v>202</v>
      </c>
      <c r="F69" s="20" t="s">
        <v>41</v>
      </c>
      <c r="G69" s="20" t="s">
        <v>101</v>
      </c>
      <c r="H69" s="20" t="s">
        <v>50</v>
      </c>
      <c r="I69" s="91">
        <v>2.33</v>
      </c>
      <c r="J69" s="124">
        <v>40</v>
      </c>
      <c r="K69" s="41">
        <f t="shared" ref="K69:K132" si="2">J69-(SUM(M69:AU69))</f>
        <v>40</v>
      </c>
      <c r="L69" s="42" t="str">
        <f t="shared" ref="L69:L136" si="3">IF(K69&lt;0,"ATENÇÃO","OK")</f>
        <v>OK</v>
      </c>
      <c r="M69" s="18">
        <v>0</v>
      </c>
      <c r="N69" s="18">
        <v>0</v>
      </c>
      <c r="O69" s="18">
        <v>0</v>
      </c>
      <c r="P69" s="18">
        <v>0</v>
      </c>
      <c r="Q69" s="18">
        <v>0</v>
      </c>
      <c r="R69" s="18">
        <v>0</v>
      </c>
      <c r="S69" s="18">
        <v>0</v>
      </c>
      <c r="T69" s="18">
        <v>0</v>
      </c>
      <c r="U69" s="18">
        <v>0</v>
      </c>
      <c r="V69" s="18">
        <v>0</v>
      </c>
      <c r="W69" s="18">
        <v>0</v>
      </c>
      <c r="X69" s="18">
        <v>0</v>
      </c>
      <c r="Y69" s="18">
        <v>0</v>
      </c>
      <c r="Z69" s="18">
        <v>0</v>
      </c>
      <c r="AA69" s="18">
        <v>0</v>
      </c>
      <c r="AB69" s="18">
        <v>0</v>
      </c>
      <c r="AC69" s="18">
        <v>0</v>
      </c>
      <c r="AD69" s="18">
        <v>0</v>
      </c>
      <c r="AE69" s="18">
        <v>0</v>
      </c>
      <c r="AF69" s="18">
        <v>0</v>
      </c>
      <c r="AG69" s="18">
        <v>0</v>
      </c>
      <c r="AH69" s="18">
        <v>0</v>
      </c>
      <c r="AI69" s="18">
        <v>0</v>
      </c>
      <c r="AJ69" s="18">
        <v>0</v>
      </c>
      <c r="AK69" s="18">
        <v>0</v>
      </c>
      <c r="AL69" s="18">
        <v>0</v>
      </c>
      <c r="AM69" s="18">
        <v>0</v>
      </c>
      <c r="AN69" s="18">
        <v>0</v>
      </c>
      <c r="AO69" s="18">
        <v>0</v>
      </c>
      <c r="AP69" s="18">
        <v>0</v>
      </c>
      <c r="AQ69" s="18">
        <v>0</v>
      </c>
      <c r="AR69" s="18">
        <v>0</v>
      </c>
      <c r="AS69" s="18">
        <v>0</v>
      </c>
      <c r="AT69" s="18">
        <v>0</v>
      </c>
      <c r="AU69" s="18">
        <v>0</v>
      </c>
    </row>
    <row r="70" spans="1:47" ht="105" x14ac:dyDescent="0.25">
      <c r="A70" s="152"/>
      <c r="B70" s="149"/>
      <c r="C70" s="92">
        <v>67</v>
      </c>
      <c r="D70" s="89" t="s">
        <v>354</v>
      </c>
      <c r="E70" s="90" t="s">
        <v>203</v>
      </c>
      <c r="F70" s="20" t="s">
        <v>41</v>
      </c>
      <c r="G70" s="20" t="s">
        <v>101</v>
      </c>
      <c r="H70" s="20" t="s">
        <v>50</v>
      </c>
      <c r="I70" s="91">
        <v>2.34</v>
      </c>
      <c r="J70" s="124">
        <v>40</v>
      </c>
      <c r="K70" s="41">
        <f t="shared" si="2"/>
        <v>0</v>
      </c>
      <c r="L70" s="42" t="str">
        <f t="shared" si="3"/>
        <v>OK</v>
      </c>
      <c r="M70" s="18">
        <v>0</v>
      </c>
      <c r="N70" s="18">
        <v>0</v>
      </c>
      <c r="O70" s="18">
        <v>0</v>
      </c>
      <c r="P70" s="18">
        <v>0</v>
      </c>
      <c r="Q70" s="18">
        <v>0</v>
      </c>
      <c r="R70" s="18">
        <v>0</v>
      </c>
      <c r="S70" s="18">
        <v>0</v>
      </c>
      <c r="T70" s="18">
        <v>0</v>
      </c>
      <c r="U70" s="18">
        <v>0</v>
      </c>
      <c r="V70" s="18">
        <v>0</v>
      </c>
      <c r="W70" s="18">
        <v>0</v>
      </c>
      <c r="X70" s="18">
        <v>0</v>
      </c>
      <c r="Y70" s="18">
        <v>0</v>
      </c>
      <c r="Z70" s="18">
        <v>0</v>
      </c>
      <c r="AA70" s="18">
        <v>0</v>
      </c>
      <c r="AB70" s="18">
        <v>0</v>
      </c>
      <c r="AC70" s="18">
        <v>0</v>
      </c>
      <c r="AD70" s="18">
        <v>0</v>
      </c>
      <c r="AE70" s="18">
        <v>0</v>
      </c>
      <c r="AF70" s="18">
        <v>0</v>
      </c>
      <c r="AG70" s="18">
        <v>0</v>
      </c>
      <c r="AH70" s="18">
        <v>0</v>
      </c>
      <c r="AI70" s="18">
        <v>0</v>
      </c>
      <c r="AJ70" s="18">
        <v>0</v>
      </c>
      <c r="AK70" s="18">
        <v>0</v>
      </c>
      <c r="AL70" s="18">
        <v>0</v>
      </c>
      <c r="AM70" s="18">
        <v>0</v>
      </c>
      <c r="AN70" s="18">
        <v>0</v>
      </c>
      <c r="AO70" s="18">
        <v>40</v>
      </c>
      <c r="AP70" s="18">
        <v>0</v>
      </c>
      <c r="AQ70" s="18">
        <v>0</v>
      </c>
      <c r="AR70" s="18">
        <v>0</v>
      </c>
      <c r="AS70" s="18">
        <v>0</v>
      </c>
      <c r="AT70" s="18">
        <v>0</v>
      </c>
      <c r="AU70" s="18">
        <v>0</v>
      </c>
    </row>
    <row r="71" spans="1:47" ht="45" x14ac:dyDescent="0.25">
      <c r="A71" s="152"/>
      <c r="B71" s="149"/>
      <c r="C71" s="88">
        <v>68</v>
      </c>
      <c r="D71" s="50" t="s">
        <v>355</v>
      </c>
      <c r="E71" s="90" t="s">
        <v>204</v>
      </c>
      <c r="F71" s="94" t="s">
        <v>58</v>
      </c>
      <c r="G71" s="94" t="s">
        <v>102</v>
      </c>
      <c r="H71" s="94" t="s">
        <v>103</v>
      </c>
      <c r="I71" s="91">
        <v>20.350000000000001</v>
      </c>
      <c r="J71" s="124">
        <v>30</v>
      </c>
      <c r="K71" s="41">
        <f t="shared" si="2"/>
        <v>15</v>
      </c>
      <c r="L71" s="42" t="str">
        <f t="shared" si="3"/>
        <v>OK</v>
      </c>
      <c r="M71" s="18">
        <v>0</v>
      </c>
      <c r="N71" s="18">
        <v>0</v>
      </c>
      <c r="O71" s="18">
        <v>0</v>
      </c>
      <c r="P71" s="18">
        <v>0</v>
      </c>
      <c r="Q71" s="18">
        <v>0</v>
      </c>
      <c r="R71" s="18">
        <v>0</v>
      </c>
      <c r="S71" s="18">
        <v>15</v>
      </c>
      <c r="T71" s="18">
        <v>0</v>
      </c>
      <c r="U71" s="18">
        <v>0</v>
      </c>
      <c r="V71" s="18">
        <v>0</v>
      </c>
      <c r="W71" s="18">
        <v>0</v>
      </c>
      <c r="X71" s="18">
        <v>0</v>
      </c>
      <c r="Y71" s="18">
        <v>0</v>
      </c>
      <c r="Z71" s="18">
        <v>0</v>
      </c>
      <c r="AA71" s="18">
        <v>0</v>
      </c>
      <c r="AB71" s="18">
        <v>0</v>
      </c>
      <c r="AC71" s="18">
        <v>0</v>
      </c>
      <c r="AD71" s="18">
        <v>0</v>
      </c>
      <c r="AE71" s="18">
        <v>0</v>
      </c>
      <c r="AF71" s="18">
        <v>0</v>
      </c>
      <c r="AG71" s="18">
        <v>0</v>
      </c>
      <c r="AH71" s="18">
        <v>0</v>
      </c>
      <c r="AI71" s="18">
        <v>0</v>
      </c>
      <c r="AJ71" s="18">
        <v>0</v>
      </c>
      <c r="AK71" s="18">
        <v>0</v>
      </c>
      <c r="AL71" s="18">
        <v>0</v>
      </c>
      <c r="AM71" s="18">
        <v>0</v>
      </c>
      <c r="AN71" s="18">
        <v>0</v>
      </c>
      <c r="AO71" s="18">
        <v>0</v>
      </c>
      <c r="AP71" s="18">
        <v>0</v>
      </c>
      <c r="AQ71" s="18">
        <v>0</v>
      </c>
      <c r="AR71" s="18">
        <v>0</v>
      </c>
      <c r="AS71" s="18">
        <v>0</v>
      </c>
      <c r="AT71" s="18">
        <v>0</v>
      </c>
      <c r="AU71" s="18">
        <v>0</v>
      </c>
    </row>
    <row r="72" spans="1:47" ht="45" x14ac:dyDescent="0.25">
      <c r="A72" s="152"/>
      <c r="B72" s="149"/>
      <c r="C72" s="92">
        <v>69</v>
      </c>
      <c r="D72" s="50" t="s">
        <v>356</v>
      </c>
      <c r="E72" s="90" t="s">
        <v>205</v>
      </c>
      <c r="F72" s="94" t="s">
        <v>58</v>
      </c>
      <c r="G72" s="94" t="s">
        <v>102</v>
      </c>
      <c r="H72" s="94" t="s">
        <v>103</v>
      </c>
      <c r="I72" s="91">
        <v>20.350000000000001</v>
      </c>
      <c r="J72" s="124">
        <v>30</v>
      </c>
      <c r="K72" s="41">
        <f t="shared" si="2"/>
        <v>15</v>
      </c>
      <c r="L72" s="42" t="str">
        <f t="shared" si="3"/>
        <v>OK</v>
      </c>
      <c r="M72" s="18">
        <v>0</v>
      </c>
      <c r="N72" s="18">
        <v>0</v>
      </c>
      <c r="O72" s="18">
        <v>0</v>
      </c>
      <c r="P72" s="18">
        <v>0</v>
      </c>
      <c r="Q72" s="18">
        <v>0</v>
      </c>
      <c r="R72" s="18">
        <v>0</v>
      </c>
      <c r="S72" s="18">
        <v>15</v>
      </c>
      <c r="T72" s="18">
        <v>0</v>
      </c>
      <c r="U72" s="18">
        <v>0</v>
      </c>
      <c r="V72" s="18">
        <v>0</v>
      </c>
      <c r="W72" s="18">
        <v>0</v>
      </c>
      <c r="X72" s="18">
        <v>0</v>
      </c>
      <c r="Y72" s="18">
        <v>0</v>
      </c>
      <c r="Z72" s="18">
        <v>0</v>
      </c>
      <c r="AA72" s="18">
        <v>0</v>
      </c>
      <c r="AB72" s="18">
        <v>0</v>
      </c>
      <c r="AC72" s="18">
        <v>0</v>
      </c>
      <c r="AD72" s="18">
        <v>0</v>
      </c>
      <c r="AE72" s="18">
        <v>0</v>
      </c>
      <c r="AF72" s="18">
        <v>0</v>
      </c>
      <c r="AG72" s="18">
        <v>0</v>
      </c>
      <c r="AH72" s="18">
        <v>0</v>
      </c>
      <c r="AI72" s="18">
        <v>0</v>
      </c>
      <c r="AJ72" s="18">
        <v>0</v>
      </c>
      <c r="AK72" s="18">
        <v>0</v>
      </c>
      <c r="AL72" s="18">
        <v>0</v>
      </c>
      <c r="AM72" s="18">
        <v>0</v>
      </c>
      <c r="AN72" s="18">
        <v>0</v>
      </c>
      <c r="AO72" s="18">
        <v>0</v>
      </c>
      <c r="AP72" s="18">
        <v>0</v>
      </c>
      <c r="AQ72" s="18">
        <v>0</v>
      </c>
      <c r="AR72" s="18">
        <v>0</v>
      </c>
      <c r="AS72" s="18">
        <v>0</v>
      </c>
      <c r="AT72" s="18">
        <v>0</v>
      </c>
      <c r="AU72" s="18">
        <v>0</v>
      </c>
    </row>
    <row r="73" spans="1:47" ht="45" x14ac:dyDescent="0.25">
      <c r="A73" s="152"/>
      <c r="B73" s="149"/>
      <c r="C73" s="92">
        <v>70</v>
      </c>
      <c r="D73" s="50" t="s">
        <v>357</v>
      </c>
      <c r="E73" s="90" t="s">
        <v>206</v>
      </c>
      <c r="F73" s="94" t="s">
        <v>65</v>
      </c>
      <c r="G73" s="94" t="s">
        <v>102</v>
      </c>
      <c r="H73" s="94" t="s">
        <v>103</v>
      </c>
      <c r="I73" s="91">
        <v>20.350000000000001</v>
      </c>
      <c r="J73" s="124">
        <v>30</v>
      </c>
      <c r="K73" s="41">
        <f t="shared" si="2"/>
        <v>15</v>
      </c>
      <c r="L73" s="42" t="str">
        <f t="shared" si="3"/>
        <v>OK</v>
      </c>
      <c r="M73" s="18">
        <v>0</v>
      </c>
      <c r="N73" s="18">
        <v>0</v>
      </c>
      <c r="O73" s="18">
        <v>0</v>
      </c>
      <c r="P73" s="18">
        <v>0</v>
      </c>
      <c r="Q73" s="18">
        <v>0</v>
      </c>
      <c r="R73" s="18">
        <v>0</v>
      </c>
      <c r="S73" s="18">
        <v>15</v>
      </c>
      <c r="T73" s="18">
        <v>0</v>
      </c>
      <c r="U73" s="18">
        <v>0</v>
      </c>
      <c r="V73" s="18">
        <v>0</v>
      </c>
      <c r="W73" s="18">
        <v>0</v>
      </c>
      <c r="X73" s="18">
        <v>0</v>
      </c>
      <c r="Y73" s="18">
        <v>0</v>
      </c>
      <c r="Z73" s="18">
        <v>0</v>
      </c>
      <c r="AA73" s="18">
        <v>0</v>
      </c>
      <c r="AB73" s="18">
        <v>0</v>
      </c>
      <c r="AC73" s="18">
        <v>0</v>
      </c>
      <c r="AD73" s="18">
        <v>0</v>
      </c>
      <c r="AE73" s="18">
        <v>0</v>
      </c>
      <c r="AF73" s="18">
        <v>0</v>
      </c>
      <c r="AG73" s="18">
        <v>0</v>
      </c>
      <c r="AH73" s="18">
        <v>0</v>
      </c>
      <c r="AI73" s="18">
        <v>0</v>
      </c>
      <c r="AJ73" s="18">
        <v>0</v>
      </c>
      <c r="AK73" s="18">
        <v>0</v>
      </c>
      <c r="AL73" s="18">
        <v>0</v>
      </c>
      <c r="AM73" s="18">
        <v>0</v>
      </c>
      <c r="AN73" s="18">
        <v>0</v>
      </c>
      <c r="AO73" s="18">
        <v>0</v>
      </c>
      <c r="AP73" s="18">
        <v>0</v>
      </c>
      <c r="AQ73" s="18">
        <v>0</v>
      </c>
      <c r="AR73" s="18">
        <v>0</v>
      </c>
      <c r="AS73" s="18">
        <v>0</v>
      </c>
      <c r="AT73" s="18">
        <v>0</v>
      </c>
      <c r="AU73" s="18">
        <v>0</v>
      </c>
    </row>
    <row r="74" spans="1:47" ht="30" x14ac:dyDescent="0.25">
      <c r="A74" s="152"/>
      <c r="B74" s="150"/>
      <c r="C74" s="88">
        <v>71</v>
      </c>
      <c r="D74" s="50" t="s">
        <v>358</v>
      </c>
      <c r="E74" s="90" t="s">
        <v>207</v>
      </c>
      <c r="F74" s="94" t="s">
        <v>60</v>
      </c>
      <c r="G74" s="94" t="s">
        <v>102</v>
      </c>
      <c r="H74" s="94" t="s">
        <v>104</v>
      </c>
      <c r="I74" s="91">
        <v>0.31</v>
      </c>
      <c r="J74" s="124">
        <v>150</v>
      </c>
      <c r="K74" s="41">
        <f t="shared" si="2"/>
        <v>150</v>
      </c>
      <c r="L74" s="42" t="str">
        <f t="shared" si="3"/>
        <v>OK</v>
      </c>
      <c r="M74" s="18">
        <v>0</v>
      </c>
      <c r="N74" s="18">
        <v>0</v>
      </c>
      <c r="O74" s="18">
        <v>0</v>
      </c>
      <c r="P74" s="18">
        <v>0</v>
      </c>
      <c r="Q74" s="18">
        <v>0</v>
      </c>
      <c r="R74" s="18">
        <v>0</v>
      </c>
      <c r="S74" s="18">
        <v>0</v>
      </c>
      <c r="T74" s="18">
        <v>0</v>
      </c>
      <c r="U74" s="18">
        <v>0</v>
      </c>
      <c r="V74" s="18">
        <v>0</v>
      </c>
      <c r="W74" s="18">
        <v>0</v>
      </c>
      <c r="X74" s="18">
        <v>0</v>
      </c>
      <c r="Y74" s="18">
        <v>0</v>
      </c>
      <c r="Z74" s="18">
        <v>0</v>
      </c>
      <c r="AA74" s="18">
        <v>0</v>
      </c>
      <c r="AB74" s="18">
        <v>0</v>
      </c>
      <c r="AC74" s="18">
        <v>0</v>
      </c>
      <c r="AD74" s="18">
        <v>0</v>
      </c>
      <c r="AE74" s="18">
        <v>0</v>
      </c>
      <c r="AF74" s="18">
        <v>0</v>
      </c>
      <c r="AG74" s="18">
        <v>0</v>
      </c>
      <c r="AH74" s="18">
        <v>0</v>
      </c>
      <c r="AI74" s="18">
        <v>0</v>
      </c>
      <c r="AJ74" s="18">
        <v>0</v>
      </c>
      <c r="AK74" s="18">
        <v>0</v>
      </c>
      <c r="AL74" s="18">
        <v>0</v>
      </c>
      <c r="AM74" s="18">
        <v>0</v>
      </c>
      <c r="AN74" s="18">
        <v>0</v>
      </c>
      <c r="AO74" s="18">
        <v>0</v>
      </c>
      <c r="AP74" s="18">
        <v>0</v>
      </c>
      <c r="AQ74" s="18">
        <v>0</v>
      </c>
      <c r="AR74" s="18">
        <v>0</v>
      </c>
      <c r="AS74" s="18">
        <v>0</v>
      </c>
      <c r="AT74" s="18">
        <v>0</v>
      </c>
      <c r="AU74" s="18">
        <v>0</v>
      </c>
    </row>
    <row r="75" spans="1:47" ht="45" x14ac:dyDescent="0.25">
      <c r="A75" s="153" t="s">
        <v>283</v>
      </c>
      <c r="B75" s="145">
        <v>22</v>
      </c>
      <c r="C75" s="87">
        <v>72</v>
      </c>
      <c r="D75" s="100" t="s">
        <v>359</v>
      </c>
      <c r="E75" s="84" t="s">
        <v>208</v>
      </c>
      <c r="F75" s="85" t="s">
        <v>30</v>
      </c>
      <c r="G75" s="85" t="s">
        <v>87</v>
      </c>
      <c r="H75" s="85" t="s">
        <v>50</v>
      </c>
      <c r="I75" s="86">
        <v>250</v>
      </c>
      <c r="J75" s="125"/>
      <c r="K75" s="41">
        <f t="shared" si="2"/>
        <v>0</v>
      </c>
      <c r="L75" s="42" t="str">
        <f t="shared" si="3"/>
        <v>OK</v>
      </c>
      <c r="M75" s="18">
        <v>0</v>
      </c>
      <c r="N75" s="18">
        <v>0</v>
      </c>
      <c r="O75" s="18">
        <v>0</v>
      </c>
      <c r="P75" s="18">
        <v>0</v>
      </c>
      <c r="Q75" s="18">
        <v>0</v>
      </c>
      <c r="R75" s="18">
        <v>0</v>
      </c>
      <c r="S75" s="18">
        <v>0</v>
      </c>
      <c r="T75" s="18">
        <v>0</v>
      </c>
      <c r="U75" s="18">
        <v>0</v>
      </c>
      <c r="V75" s="18">
        <v>0</v>
      </c>
      <c r="W75" s="18">
        <v>0</v>
      </c>
      <c r="X75" s="18">
        <v>0</v>
      </c>
      <c r="Y75" s="18">
        <v>0</v>
      </c>
      <c r="Z75" s="18">
        <v>0</v>
      </c>
      <c r="AA75" s="18">
        <v>0</v>
      </c>
      <c r="AB75" s="18">
        <v>0</v>
      </c>
      <c r="AC75" s="18">
        <v>0</v>
      </c>
      <c r="AD75" s="18">
        <v>0</v>
      </c>
      <c r="AE75" s="18">
        <v>0</v>
      </c>
      <c r="AF75" s="18">
        <v>0</v>
      </c>
      <c r="AG75" s="18">
        <v>0</v>
      </c>
      <c r="AH75" s="18">
        <v>0</v>
      </c>
      <c r="AI75" s="18">
        <v>0</v>
      </c>
      <c r="AJ75" s="18">
        <v>0</v>
      </c>
      <c r="AK75" s="18">
        <v>0</v>
      </c>
      <c r="AL75" s="18">
        <v>0</v>
      </c>
      <c r="AM75" s="18">
        <v>0</v>
      </c>
      <c r="AN75" s="18">
        <v>0</v>
      </c>
      <c r="AO75" s="18">
        <v>0</v>
      </c>
      <c r="AP75" s="18">
        <v>0</v>
      </c>
      <c r="AQ75" s="18">
        <v>0</v>
      </c>
      <c r="AR75" s="18">
        <v>0</v>
      </c>
      <c r="AS75" s="18">
        <v>0</v>
      </c>
      <c r="AT75" s="18">
        <v>0</v>
      </c>
      <c r="AU75" s="18">
        <v>0</v>
      </c>
    </row>
    <row r="76" spans="1:47" ht="75" x14ac:dyDescent="0.25">
      <c r="A76" s="153"/>
      <c r="B76" s="146"/>
      <c r="C76" s="87">
        <v>73</v>
      </c>
      <c r="D76" s="98" t="s">
        <v>360</v>
      </c>
      <c r="E76" s="84" t="s">
        <v>209</v>
      </c>
      <c r="F76" s="97" t="s">
        <v>60</v>
      </c>
      <c r="G76" s="85" t="s">
        <v>87</v>
      </c>
      <c r="H76" s="97" t="s">
        <v>50</v>
      </c>
      <c r="I76" s="86">
        <v>30</v>
      </c>
      <c r="J76" s="124">
        <v>18</v>
      </c>
      <c r="K76" s="41">
        <f t="shared" si="2"/>
        <v>18</v>
      </c>
      <c r="L76" s="42" t="str">
        <f t="shared" si="3"/>
        <v>OK</v>
      </c>
      <c r="M76" s="18">
        <v>0</v>
      </c>
      <c r="N76" s="18">
        <v>0</v>
      </c>
      <c r="O76" s="18">
        <v>0</v>
      </c>
      <c r="P76" s="18">
        <v>0</v>
      </c>
      <c r="Q76" s="18">
        <v>0</v>
      </c>
      <c r="R76" s="18">
        <v>0</v>
      </c>
      <c r="S76" s="18">
        <v>0</v>
      </c>
      <c r="T76" s="18">
        <v>0</v>
      </c>
      <c r="U76" s="18">
        <v>0</v>
      </c>
      <c r="V76" s="18">
        <v>0</v>
      </c>
      <c r="W76" s="18">
        <v>0</v>
      </c>
      <c r="X76" s="18">
        <v>0</v>
      </c>
      <c r="Y76" s="18">
        <v>0</v>
      </c>
      <c r="Z76" s="18">
        <v>0</v>
      </c>
      <c r="AA76" s="18">
        <v>0</v>
      </c>
      <c r="AB76" s="18">
        <v>0</v>
      </c>
      <c r="AC76" s="18">
        <v>0</v>
      </c>
      <c r="AD76" s="18">
        <v>0</v>
      </c>
      <c r="AE76" s="18">
        <v>0</v>
      </c>
      <c r="AF76" s="18">
        <v>0</v>
      </c>
      <c r="AG76" s="18">
        <v>0</v>
      </c>
      <c r="AH76" s="18">
        <v>0</v>
      </c>
      <c r="AI76" s="18">
        <v>0</v>
      </c>
      <c r="AJ76" s="18">
        <v>0</v>
      </c>
      <c r="AK76" s="18">
        <v>0</v>
      </c>
      <c r="AL76" s="18">
        <v>0</v>
      </c>
      <c r="AM76" s="18">
        <v>0</v>
      </c>
      <c r="AN76" s="18">
        <v>0</v>
      </c>
      <c r="AO76" s="18">
        <v>0</v>
      </c>
      <c r="AP76" s="18">
        <v>0</v>
      </c>
      <c r="AQ76" s="18">
        <v>0</v>
      </c>
      <c r="AR76" s="18">
        <v>0</v>
      </c>
      <c r="AS76" s="18">
        <v>0</v>
      </c>
      <c r="AT76" s="18">
        <v>0</v>
      </c>
      <c r="AU76" s="18">
        <v>0</v>
      </c>
    </row>
    <row r="77" spans="1:47" ht="30" x14ac:dyDescent="0.25">
      <c r="A77" s="153"/>
      <c r="B77" s="146"/>
      <c r="C77" s="82">
        <v>74</v>
      </c>
      <c r="D77" s="98" t="s">
        <v>361</v>
      </c>
      <c r="E77" s="84" t="s">
        <v>210</v>
      </c>
      <c r="F77" s="97" t="s">
        <v>60</v>
      </c>
      <c r="G77" s="85" t="s">
        <v>87</v>
      </c>
      <c r="H77" s="97" t="s">
        <v>50</v>
      </c>
      <c r="I77" s="86">
        <v>15</v>
      </c>
      <c r="J77" s="124">
        <v>350</v>
      </c>
      <c r="K77" s="41">
        <f t="shared" si="2"/>
        <v>350</v>
      </c>
      <c r="L77" s="42" t="str">
        <f t="shared" si="3"/>
        <v>OK</v>
      </c>
      <c r="M77" s="18">
        <v>0</v>
      </c>
      <c r="N77" s="18">
        <v>0</v>
      </c>
      <c r="O77" s="18">
        <v>0</v>
      </c>
      <c r="P77" s="18">
        <v>0</v>
      </c>
      <c r="Q77" s="18">
        <v>0</v>
      </c>
      <c r="R77" s="18">
        <v>0</v>
      </c>
      <c r="S77" s="18">
        <v>0</v>
      </c>
      <c r="T77" s="18">
        <v>0</v>
      </c>
      <c r="U77" s="18">
        <v>0</v>
      </c>
      <c r="V77" s="18">
        <v>0</v>
      </c>
      <c r="W77" s="18">
        <v>0</v>
      </c>
      <c r="X77" s="18">
        <v>0</v>
      </c>
      <c r="Y77" s="18">
        <v>0</v>
      </c>
      <c r="Z77" s="18">
        <v>0</v>
      </c>
      <c r="AA77" s="18">
        <v>0</v>
      </c>
      <c r="AB77" s="18">
        <v>0</v>
      </c>
      <c r="AC77" s="18">
        <v>0</v>
      </c>
      <c r="AD77" s="18">
        <v>0</v>
      </c>
      <c r="AE77" s="18">
        <v>0</v>
      </c>
      <c r="AF77" s="18">
        <v>0</v>
      </c>
      <c r="AG77" s="18">
        <v>0</v>
      </c>
      <c r="AH77" s="18">
        <v>0</v>
      </c>
      <c r="AI77" s="18">
        <v>0</v>
      </c>
      <c r="AJ77" s="18">
        <v>0</v>
      </c>
      <c r="AK77" s="18">
        <v>0</v>
      </c>
      <c r="AL77" s="18">
        <v>0</v>
      </c>
      <c r="AM77" s="18">
        <v>0</v>
      </c>
      <c r="AN77" s="18">
        <v>0</v>
      </c>
      <c r="AO77" s="18">
        <v>0</v>
      </c>
      <c r="AP77" s="18">
        <v>0</v>
      </c>
      <c r="AQ77" s="18">
        <v>0</v>
      </c>
      <c r="AR77" s="18">
        <v>0</v>
      </c>
      <c r="AS77" s="18">
        <v>0</v>
      </c>
      <c r="AT77" s="18">
        <v>0</v>
      </c>
      <c r="AU77" s="18">
        <v>0</v>
      </c>
    </row>
    <row r="78" spans="1:47" x14ac:dyDescent="0.25">
      <c r="A78" s="153"/>
      <c r="B78" s="146"/>
      <c r="C78" s="87">
        <v>75</v>
      </c>
      <c r="D78" s="98" t="s">
        <v>362</v>
      </c>
      <c r="E78" s="84" t="s">
        <v>211</v>
      </c>
      <c r="F78" s="97" t="s">
        <v>60</v>
      </c>
      <c r="G78" s="85" t="s">
        <v>87</v>
      </c>
      <c r="H78" s="97" t="s">
        <v>50</v>
      </c>
      <c r="I78" s="86">
        <v>10</v>
      </c>
      <c r="J78" s="124">
        <v>9</v>
      </c>
      <c r="K78" s="41">
        <f t="shared" si="2"/>
        <v>9</v>
      </c>
      <c r="L78" s="42" t="str">
        <f t="shared" si="3"/>
        <v>OK</v>
      </c>
      <c r="M78" s="18">
        <v>0</v>
      </c>
      <c r="N78" s="18">
        <v>0</v>
      </c>
      <c r="O78" s="18">
        <v>0</v>
      </c>
      <c r="P78" s="18">
        <v>0</v>
      </c>
      <c r="Q78" s="18">
        <v>0</v>
      </c>
      <c r="R78" s="18">
        <v>0</v>
      </c>
      <c r="S78" s="18">
        <v>0</v>
      </c>
      <c r="T78" s="18">
        <v>0</v>
      </c>
      <c r="U78" s="18">
        <v>0</v>
      </c>
      <c r="V78" s="18">
        <v>0</v>
      </c>
      <c r="W78" s="18">
        <v>0</v>
      </c>
      <c r="X78" s="18">
        <v>0</v>
      </c>
      <c r="Y78" s="18">
        <v>0</v>
      </c>
      <c r="Z78" s="18">
        <v>0</v>
      </c>
      <c r="AA78" s="18">
        <v>0</v>
      </c>
      <c r="AB78" s="18">
        <v>0</v>
      </c>
      <c r="AC78" s="18">
        <v>0</v>
      </c>
      <c r="AD78" s="18">
        <v>0</v>
      </c>
      <c r="AE78" s="18">
        <v>0</v>
      </c>
      <c r="AF78" s="18">
        <v>0</v>
      </c>
      <c r="AG78" s="18">
        <v>0</v>
      </c>
      <c r="AH78" s="18">
        <v>0</v>
      </c>
      <c r="AI78" s="18">
        <v>0</v>
      </c>
      <c r="AJ78" s="18">
        <v>0</v>
      </c>
      <c r="AK78" s="18">
        <v>0</v>
      </c>
      <c r="AL78" s="18">
        <v>0</v>
      </c>
      <c r="AM78" s="18">
        <v>0</v>
      </c>
      <c r="AN78" s="18">
        <v>0</v>
      </c>
      <c r="AO78" s="18">
        <v>0</v>
      </c>
      <c r="AP78" s="18">
        <v>0</v>
      </c>
      <c r="AQ78" s="18">
        <v>0</v>
      </c>
      <c r="AR78" s="18">
        <v>0</v>
      </c>
      <c r="AS78" s="18">
        <v>0</v>
      </c>
      <c r="AT78" s="18">
        <v>0</v>
      </c>
      <c r="AU78" s="18">
        <v>0</v>
      </c>
    </row>
    <row r="79" spans="1:47" ht="60" x14ac:dyDescent="0.25">
      <c r="A79" s="153"/>
      <c r="B79" s="146"/>
      <c r="C79" s="87">
        <v>76</v>
      </c>
      <c r="D79" s="98" t="s">
        <v>363</v>
      </c>
      <c r="E79" s="84" t="s">
        <v>212</v>
      </c>
      <c r="F79" s="97" t="s">
        <v>60</v>
      </c>
      <c r="G79" s="85" t="s">
        <v>87</v>
      </c>
      <c r="H79" s="97" t="s">
        <v>50</v>
      </c>
      <c r="I79" s="86">
        <v>50</v>
      </c>
      <c r="J79" s="124">
        <v>10</v>
      </c>
      <c r="K79" s="41">
        <f t="shared" si="2"/>
        <v>10</v>
      </c>
      <c r="L79" s="42" t="str">
        <f t="shared" si="3"/>
        <v>OK</v>
      </c>
      <c r="M79" s="18">
        <v>0</v>
      </c>
      <c r="N79" s="18">
        <v>0</v>
      </c>
      <c r="O79" s="18">
        <v>0</v>
      </c>
      <c r="P79" s="18">
        <v>0</v>
      </c>
      <c r="Q79" s="18">
        <v>0</v>
      </c>
      <c r="R79" s="18">
        <v>0</v>
      </c>
      <c r="S79" s="18">
        <v>0</v>
      </c>
      <c r="T79" s="18">
        <v>0</v>
      </c>
      <c r="U79" s="18">
        <v>0</v>
      </c>
      <c r="V79" s="18">
        <v>0</v>
      </c>
      <c r="W79" s="18">
        <v>0</v>
      </c>
      <c r="X79" s="18">
        <v>0</v>
      </c>
      <c r="Y79" s="18">
        <v>0</v>
      </c>
      <c r="Z79" s="18">
        <v>0</v>
      </c>
      <c r="AA79" s="18">
        <v>0</v>
      </c>
      <c r="AB79" s="18">
        <v>0</v>
      </c>
      <c r="AC79" s="18">
        <v>0</v>
      </c>
      <c r="AD79" s="18">
        <v>0</v>
      </c>
      <c r="AE79" s="18">
        <v>0</v>
      </c>
      <c r="AF79" s="18">
        <v>0</v>
      </c>
      <c r="AG79" s="18">
        <v>0</v>
      </c>
      <c r="AH79" s="18">
        <v>0</v>
      </c>
      <c r="AI79" s="18">
        <v>0</v>
      </c>
      <c r="AJ79" s="18">
        <v>0</v>
      </c>
      <c r="AK79" s="18">
        <v>0</v>
      </c>
      <c r="AL79" s="18">
        <v>0</v>
      </c>
      <c r="AM79" s="18">
        <v>0</v>
      </c>
      <c r="AN79" s="18">
        <v>0</v>
      </c>
      <c r="AO79" s="18">
        <v>0</v>
      </c>
      <c r="AP79" s="18">
        <v>0</v>
      </c>
      <c r="AQ79" s="18">
        <v>0</v>
      </c>
      <c r="AR79" s="18">
        <v>0</v>
      </c>
      <c r="AS79" s="18">
        <v>0</v>
      </c>
      <c r="AT79" s="18">
        <v>0</v>
      </c>
      <c r="AU79" s="18">
        <v>0</v>
      </c>
    </row>
    <row r="80" spans="1:47" ht="30" x14ac:dyDescent="0.25">
      <c r="A80" s="153"/>
      <c r="B80" s="147"/>
      <c r="C80" s="82">
        <v>77</v>
      </c>
      <c r="D80" s="98" t="s">
        <v>364</v>
      </c>
      <c r="E80" s="84" t="s">
        <v>213</v>
      </c>
      <c r="F80" s="97" t="s">
        <v>60</v>
      </c>
      <c r="G80" s="85" t="s">
        <v>87</v>
      </c>
      <c r="H80" s="97" t="s">
        <v>50</v>
      </c>
      <c r="I80" s="86">
        <v>25</v>
      </c>
      <c r="J80" s="124">
        <v>20</v>
      </c>
      <c r="K80" s="41">
        <f t="shared" si="2"/>
        <v>20</v>
      </c>
      <c r="L80" s="42" t="str">
        <f t="shared" si="3"/>
        <v>OK</v>
      </c>
      <c r="M80" s="18">
        <v>0</v>
      </c>
      <c r="N80" s="18">
        <v>0</v>
      </c>
      <c r="O80" s="18">
        <v>0</v>
      </c>
      <c r="P80" s="18">
        <v>0</v>
      </c>
      <c r="Q80" s="18">
        <v>0</v>
      </c>
      <c r="R80" s="18">
        <v>0</v>
      </c>
      <c r="S80" s="18">
        <v>0</v>
      </c>
      <c r="T80" s="18">
        <v>0</v>
      </c>
      <c r="U80" s="18">
        <v>0</v>
      </c>
      <c r="V80" s="18">
        <v>0</v>
      </c>
      <c r="W80" s="18">
        <v>0</v>
      </c>
      <c r="X80" s="18">
        <v>0</v>
      </c>
      <c r="Y80" s="18">
        <v>0</v>
      </c>
      <c r="Z80" s="18">
        <v>0</v>
      </c>
      <c r="AA80" s="18">
        <v>0</v>
      </c>
      <c r="AB80" s="18">
        <v>0</v>
      </c>
      <c r="AC80" s="18">
        <v>0</v>
      </c>
      <c r="AD80" s="18">
        <v>0</v>
      </c>
      <c r="AE80" s="18">
        <v>0</v>
      </c>
      <c r="AF80" s="18">
        <v>0</v>
      </c>
      <c r="AG80" s="18">
        <v>0</v>
      </c>
      <c r="AH80" s="18">
        <v>0</v>
      </c>
      <c r="AI80" s="18">
        <v>0</v>
      </c>
      <c r="AJ80" s="18">
        <v>0</v>
      </c>
      <c r="AK80" s="18">
        <v>0</v>
      </c>
      <c r="AL80" s="18">
        <v>0</v>
      </c>
      <c r="AM80" s="18">
        <v>0</v>
      </c>
      <c r="AN80" s="18">
        <v>0</v>
      </c>
      <c r="AO80" s="18">
        <v>0</v>
      </c>
      <c r="AP80" s="18">
        <v>0</v>
      </c>
      <c r="AQ80" s="18">
        <v>0</v>
      </c>
      <c r="AR80" s="18">
        <v>0</v>
      </c>
      <c r="AS80" s="18">
        <v>0</v>
      </c>
      <c r="AT80" s="18">
        <v>0</v>
      </c>
      <c r="AU80" s="18">
        <v>0</v>
      </c>
    </row>
    <row r="81" spans="1:47" ht="180" x14ac:dyDescent="0.25">
      <c r="A81" s="72" t="s">
        <v>280</v>
      </c>
      <c r="B81" s="92">
        <v>23</v>
      </c>
      <c r="C81" s="92">
        <v>78</v>
      </c>
      <c r="D81" s="89" t="s">
        <v>426</v>
      </c>
      <c r="E81" s="90" t="s">
        <v>214</v>
      </c>
      <c r="F81" s="20" t="s">
        <v>58</v>
      </c>
      <c r="G81" s="20" t="s">
        <v>105</v>
      </c>
      <c r="H81" s="20" t="s">
        <v>50</v>
      </c>
      <c r="I81" s="91">
        <v>3.79</v>
      </c>
      <c r="J81" s="124">
        <v>50</v>
      </c>
      <c r="K81" s="41">
        <f t="shared" si="2"/>
        <v>50</v>
      </c>
      <c r="L81" s="42" t="str">
        <f t="shared" si="3"/>
        <v>OK</v>
      </c>
      <c r="M81" s="18">
        <v>0</v>
      </c>
      <c r="N81" s="18">
        <v>0</v>
      </c>
      <c r="O81" s="18">
        <v>0</v>
      </c>
      <c r="P81" s="18">
        <v>0</v>
      </c>
      <c r="Q81" s="18">
        <v>0</v>
      </c>
      <c r="R81" s="18">
        <v>0</v>
      </c>
      <c r="S81" s="18">
        <v>0</v>
      </c>
      <c r="T81" s="18">
        <v>0</v>
      </c>
      <c r="U81" s="18">
        <v>0</v>
      </c>
      <c r="V81" s="18">
        <v>0</v>
      </c>
      <c r="W81" s="18">
        <v>0</v>
      </c>
      <c r="X81" s="18">
        <v>0</v>
      </c>
      <c r="Y81" s="18">
        <v>0</v>
      </c>
      <c r="Z81" s="18">
        <v>0</v>
      </c>
      <c r="AA81" s="18">
        <v>0</v>
      </c>
      <c r="AB81" s="18">
        <v>0</v>
      </c>
      <c r="AC81" s="18">
        <v>0</v>
      </c>
      <c r="AD81" s="18">
        <v>0</v>
      </c>
      <c r="AE81" s="18">
        <v>0</v>
      </c>
      <c r="AF81" s="18">
        <v>0</v>
      </c>
      <c r="AG81" s="18">
        <v>0</v>
      </c>
      <c r="AH81" s="18">
        <v>0</v>
      </c>
      <c r="AI81" s="18">
        <v>0</v>
      </c>
      <c r="AJ81" s="18">
        <v>0</v>
      </c>
      <c r="AK81" s="18">
        <v>0</v>
      </c>
      <c r="AL81" s="18">
        <v>0</v>
      </c>
      <c r="AM81" s="18">
        <v>0</v>
      </c>
      <c r="AN81" s="18">
        <v>0</v>
      </c>
      <c r="AO81" s="18">
        <v>0</v>
      </c>
      <c r="AP81" s="18">
        <v>0</v>
      </c>
      <c r="AQ81" s="18">
        <v>0</v>
      </c>
      <c r="AR81" s="18">
        <v>0</v>
      </c>
      <c r="AS81" s="18">
        <v>0</v>
      </c>
      <c r="AT81" s="18">
        <v>0</v>
      </c>
      <c r="AU81" s="18">
        <v>0</v>
      </c>
    </row>
    <row r="82" spans="1:47" ht="240" customHeight="1" x14ac:dyDescent="0.25">
      <c r="A82" s="153" t="s">
        <v>276</v>
      </c>
      <c r="B82" s="145">
        <v>24</v>
      </c>
      <c r="C82" s="87">
        <v>79</v>
      </c>
      <c r="D82" s="83" t="s">
        <v>365</v>
      </c>
      <c r="E82" s="84" t="s">
        <v>215</v>
      </c>
      <c r="F82" s="85" t="s">
        <v>30</v>
      </c>
      <c r="G82" s="85" t="s">
        <v>46</v>
      </c>
      <c r="H82" s="85" t="s">
        <v>50</v>
      </c>
      <c r="I82" s="86">
        <v>1.08</v>
      </c>
      <c r="J82" s="124">
        <v>200</v>
      </c>
      <c r="K82" s="41">
        <f t="shared" si="2"/>
        <v>200</v>
      </c>
      <c r="L82" s="42" t="str">
        <f t="shared" si="3"/>
        <v>OK</v>
      </c>
      <c r="M82" s="18">
        <v>0</v>
      </c>
      <c r="N82" s="18">
        <v>0</v>
      </c>
      <c r="O82" s="18">
        <v>0</v>
      </c>
      <c r="P82" s="18">
        <v>0</v>
      </c>
      <c r="Q82" s="18">
        <v>0</v>
      </c>
      <c r="R82" s="18">
        <v>0</v>
      </c>
      <c r="S82" s="18">
        <v>0</v>
      </c>
      <c r="T82" s="18">
        <v>0</v>
      </c>
      <c r="U82" s="18">
        <v>0</v>
      </c>
      <c r="V82" s="18">
        <v>0</v>
      </c>
      <c r="W82" s="18">
        <v>0</v>
      </c>
      <c r="X82" s="18">
        <v>0</v>
      </c>
      <c r="Y82" s="18">
        <v>0</v>
      </c>
      <c r="Z82" s="18">
        <v>0</v>
      </c>
      <c r="AA82" s="18">
        <v>0</v>
      </c>
      <c r="AB82" s="18">
        <v>0</v>
      </c>
      <c r="AC82" s="18">
        <v>0</v>
      </c>
      <c r="AD82" s="18">
        <v>0</v>
      </c>
      <c r="AE82" s="18">
        <v>0</v>
      </c>
      <c r="AF82" s="18">
        <v>0</v>
      </c>
      <c r="AG82" s="18">
        <v>0</v>
      </c>
      <c r="AH82" s="18">
        <v>0</v>
      </c>
      <c r="AI82" s="18">
        <v>0</v>
      </c>
      <c r="AJ82" s="18">
        <v>0</v>
      </c>
      <c r="AK82" s="18">
        <v>0</v>
      </c>
      <c r="AL82" s="18">
        <v>0</v>
      </c>
      <c r="AM82" s="18">
        <v>0</v>
      </c>
      <c r="AN82" s="18">
        <v>0</v>
      </c>
      <c r="AO82" s="18">
        <v>0</v>
      </c>
      <c r="AP82" s="18">
        <v>0</v>
      </c>
      <c r="AQ82" s="18">
        <v>0</v>
      </c>
      <c r="AR82" s="18">
        <v>0</v>
      </c>
      <c r="AS82" s="18">
        <v>0</v>
      </c>
      <c r="AT82" s="18">
        <v>0</v>
      </c>
      <c r="AU82" s="18">
        <v>0</v>
      </c>
    </row>
    <row r="83" spans="1:47" ht="165" x14ac:dyDescent="0.25">
      <c r="A83" s="153"/>
      <c r="B83" s="146"/>
      <c r="C83" s="82">
        <v>80</v>
      </c>
      <c r="D83" s="83" t="s">
        <v>366</v>
      </c>
      <c r="E83" s="84" t="s">
        <v>216</v>
      </c>
      <c r="F83" s="85" t="s">
        <v>30</v>
      </c>
      <c r="G83" s="85" t="s">
        <v>46</v>
      </c>
      <c r="H83" s="85" t="s">
        <v>50</v>
      </c>
      <c r="I83" s="86">
        <v>1.35</v>
      </c>
      <c r="J83" s="124"/>
      <c r="K83" s="41">
        <f t="shared" si="2"/>
        <v>0</v>
      </c>
      <c r="L83" s="42" t="str">
        <f t="shared" si="3"/>
        <v>OK</v>
      </c>
      <c r="M83" s="18">
        <v>0</v>
      </c>
      <c r="N83" s="18">
        <v>0</v>
      </c>
      <c r="O83" s="18">
        <v>0</v>
      </c>
      <c r="P83" s="18">
        <v>0</v>
      </c>
      <c r="Q83" s="18">
        <v>0</v>
      </c>
      <c r="R83" s="18">
        <v>0</v>
      </c>
      <c r="S83" s="18">
        <v>0</v>
      </c>
      <c r="T83" s="18">
        <v>0</v>
      </c>
      <c r="U83" s="18">
        <v>0</v>
      </c>
      <c r="V83" s="18">
        <v>0</v>
      </c>
      <c r="W83" s="18">
        <v>0</v>
      </c>
      <c r="X83" s="18">
        <v>0</v>
      </c>
      <c r="Y83" s="18">
        <v>0</v>
      </c>
      <c r="Z83" s="18">
        <v>0</v>
      </c>
      <c r="AA83" s="18">
        <v>0</v>
      </c>
      <c r="AB83" s="18">
        <v>0</v>
      </c>
      <c r="AC83" s="18">
        <v>0</v>
      </c>
      <c r="AD83" s="18">
        <v>0</v>
      </c>
      <c r="AE83" s="18">
        <v>0</v>
      </c>
      <c r="AF83" s="18">
        <v>0</v>
      </c>
      <c r="AG83" s="18">
        <v>0</v>
      </c>
      <c r="AH83" s="18">
        <v>0</v>
      </c>
      <c r="AI83" s="18">
        <v>0</v>
      </c>
      <c r="AJ83" s="18">
        <v>0</v>
      </c>
      <c r="AK83" s="18">
        <v>0</v>
      </c>
      <c r="AL83" s="18">
        <v>0</v>
      </c>
      <c r="AM83" s="18">
        <v>0</v>
      </c>
      <c r="AN83" s="18">
        <v>0</v>
      </c>
      <c r="AO83" s="18">
        <v>0</v>
      </c>
      <c r="AP83" s="18">
        <v>0</v>
      </c>
      <c r="AQ83" s="18">
        <v>0</v>
      </c>
      <c r="AR83" s="18">
        <v>0</v>
      </c>
      <c r="AS83" s="18">
        <v>0</v>
      </c>
      <c r="AT83" s="18">
        <v>0</v>
      </c>
      <c r="AU83" s="18">
        <v>0</v>
      </c>
    </row>
    <row r="84" spans="1:47" ht="195" x14ac:dyDescent="0.25">
      <c r="A84" s="153"/>
      <c r="B84" s="146"/>
      <c r="C84" s="87">
        <v>81</v>
      </c>
      <c r="D84" s="102" t="s">
        <v>367</v>
      </c>
      <c r="E84" s="84" t="s">
        <v>217</v>
      </c>
      <c r="F84" s="85" t="s">
        <v>30</v>
      </c>
      <c r="G84" s="85" t="s">
        <v>47</v>
      </c>
      <c r="H84" s="85" t="s">
        <v>50</v>
      </c>
      <c r="I84" s="86">
        <v>4.75</v>
      </c>
      <c r="J84" s="124">
        <v>400</v>
      </c>
      <c r="K84" s="41">
        <f t="shared" si="2"/>
        <v>400</v>
      </c>
      <c r="L84" s="42" t="str">
        <f t="shared" si="3"/>
        <v>OK</v>
      </c>
      <c r="M84" s="18">
        <v>0</v>
      </c>
      <c r="N84" s="18">
        <v>0</v>
      </c>
      <c r="O84" s="18">
        <v>0</v>
      </c>
      <c r="P84" s="18">
        <v>0</v>
      </c>
      <c r="Q84" s="18">
        <v>0</v>
      </c>
      <c r="R84" s="18">
        <v>0</v>
      </c>
      <c r="S84" s="18">
        <v>0</v>
      </c>
      <c r="T84" s="18">
        <v>0</v>
      </c>
      <c r="U84" s="18">
        <v>0</v>
      </c>
      <c r="V84" s="18">
        <v>0</v>
      </c>
      <c r="W84" s="18">
        <v>0</v>
      </c>
      <c r="X84" s="18">
        <v>0</v>
      </c>
      <c r="Y84" s="18">
        <v>0</v>
      </c>
      <c r="Z84" s="18">
        <v>0</v>
      </c>
      <c r="AA84" s="18">
        <v>0</v>
      </c>
      <c r="AB84" s="18">
        <v>0</v>
      </c>
      <c r="AC84" s="18">
        <v>0</v>
      </c>
      <c r="AD84" s="18">
        <v>0</v>
      </c>
      <c r="AE84" s="18">
        <v>0</v>
      </c>
      <c r="AF84" s="18">
        <v>0</v>
      </c>
      <c r="AG84" s="18">
        <v>0</v>
      </c>
      <c r="AH84" s="18">
        <v>0</v>
      </c>
      <c r="AI84" s="18">
        <v>0</v>
      </c>
      <c r="AJ84" s="18">
        <v>0</v>
      </c>
      <c r="AK84" s="18">
        <v>0</v>
      </c>
      <c r="AL84" s="18">
        <v>0</v>
      </c>
      <c r="AM84" s="18">
        <v>0</v>
      </c>
      <c r="AN84" s="18">
        <v>0</v>
      </c>
      <c r="AO84" s="18">
        <v>0</v>
      </c>
      <c r="AP84" s="18">
        <v>0</v>
      </c>
      <c r="AQ84" s="18">
        <v>0</v>
      </c>
      <c r="AR84" s="18">
        <v>0</v>
      </c>
      <c r="AS84" s="18">
        <v>0</v>
      </c>
      <c r="AT84" s="18">
        <v>0</v>
      </c>
      <c r="AU84" s="18">
        <v>0</v>
      </c>
    </row>
    <row r="85" spans="1:47" ht="90" customHeight="1" x14ac:dyDescent="0.25">
      <c r="A85" s="153"/>
      <c r="B85" s="147"/>
      <c r="C85" s="87">
        <v>82</v>
      </c>
      <c r="D85" s="83" t="s">
        <v>368</v>
      </c>
      <c r="E85" s="84" t="s">
        <v>218</v>
      </c>
      <c r="F85" s="85" t="s">
        <v>30</v>
      </c>
      <c r="G85" s="85" t="s">
        <v>106</v>
      </c>
      <c r="H85" s="85" t="s">
        <v>50</v>
      </c>
      <c r="I85" s="86">
        <v>1.25</v>
      </c>
      <c r="J85" s="124"/>
      <c r="K85" s="41">
        <f t="shared" si="2"/>
        <v>0</v>
      </c>
      <c r="L85" s="42" t="str">
        <f t="shared" si="3"/>
        <v>OK</v>
      </c>
      <c r="M85" s="18">
        <v>0</v>
      </c>
      <c r="N85" s="18">
        <v>0</v>
      </c>
      <c r="O85" s="18">
        <v>0</v>
      </c>
      <c r="P85" s="18">
        <v>0</v>
      </c>
      <c r="Q85" s="18">
        <v>0</v>
      </c>
      <c r="R85" s="18">
        <v>0</v>
      </c>
      <c r="S85" s="18">
        <v>0</v>
      </c>
      <c r="T85" s="18">
        <v>0</v>
      </c>
      <c r="U85" s="18">
        <v>0</v>
      </c>
      <c r="V85" s="18">
        <v>0</v>
      </c>
      <c r="W85" s="18">
        <v>0</v>
      </c>
      <c r="X85" s="18">
        <v>0</v>
      </c>
      <c r="Y85" s="18">
        <v>0</v>
      </c>
      <c r="Z85" s="18">
        <v>0</v>
      </c>
      <c r="AA85" s="18">
        <v>0</v>
      </c>
      <c r="AB85" s="18">
        <v>0</v>
      </c>
      <c r="AC85" s="18">
        <v>0</v>
      </c>
      <c r="AD85" s="18">
        <v>0</v>
      </c>
      <c r="AE85" s="18">
        <v>0</v>
      </c>
      <c r="AF85" s="18">
        <v>0</v>
      </c>
      <c r="AG85" s="18">
        <v>0</v>
      </c>
      <c r="AH85" s="18">
        <v>0</v>
      </c>
      <c r="AI85" s="18">
        <v>0</v>
      </c>
      <c r="AJ85" s="18">
        <v>0</v>
      </c>
      <c r="AK85" s="18">
        <v>0</v>
      </c>
      <c r="AL85" s="18">
        <v>0</v>
      </c>
      <c r="AM85" s="18">
        <v>0</v>
      </c>
      <c r="AN85" s="18">
        <v>0</v>
      </c>
      <c r="AO85" s="18">
        <v>0</v>
      </c>
      <c r="AP85" s="18">
        <v>0</v>
      </c>
      <c r="AQ85" s="18">
        <v>0</v>
      </c>
      <c r="AR85" s="18">
        <v>0</v>
      </c>
      <c r="AS85" s="18">
        <v>0</v>
      </c>
      <c r="AT85" s="18">
        <v>0</v>
      </c>
      <c r="AU85" s="18">
        <v>0</v>
      </c>
    </row>
    <row r="86" spans="1:47" ht="135" x14ac:dyDescent="0.25">
      <c r="A86" s="152" t="s">
        <v>282</v>
      </c>
      <c r="B86" s="158">
        <v>25</v>
      </c>
      <c r="C86" s="103">
        <v>83</v>
      </c>
      <c r="D86" s="77" t="s">
        <v>369</v>
      </c>
      <c r="E86" s="78" t="s">
        <v>219</v>
      </c>
      <c r="F86" s="79" t="s">
        <v>38</v>
      </c>
      <c r="G86" s="79" t="s">
        <v>43</v>
      </c>
      <c r="H86" s="79" t="s">
        <v>50</v>
      </c>
      <c r="I86" s="80">
        <v>17.55</v>
      </c>
      <c r="J86" s="124">
        <v>100</v>
      </c>
      <c r="K86" s="41">
        <f t="shared" si="2"/>
        <v>54</v>
      </c>
      <c r="L86" s="42" t="str">
        <f t="shared" si="3"/>
        <v>OK</v>
      </c>
      <c r="M86" s="18">
        <v>0</v>
      </c>
      <c r="N86" s="18">
        <v>0</v>
      </c>
      <c r="O86" s="18">
        <v>0</v>
      </c>
      <c r="P86" s="18">
        <v>0</v>
      </c>
      <c r="Q86" s="18">
        <v>0</v>
      </c>
      <c r="R86" s="18">
        <v>0</v>
      </c>
      <c r="S86" s="18">
        <v>25</v>
      </c>
      <c r="T86" s="18">
        <v>0</v>
      </c>
      <c r="U86" s="18">
        <v>0</v>
      </c>
      <c r="V86" s="18">
        <v>0</v>
      </c>
      <c r="W86" s="18">
        <v>0</v>
      </c>
      <c r="X86" s="18">
        <v>0</v>
      </c>
      <c r="Y86" s="18">
        <v>0</v>
      </c>
      <c r="Z86" s="18">
        <v>0</v>
      </c>
      <c r="AA86" s="18">
        <v>0</v>
      </c>
      <c r="AB86" s="18">
        <v>0</v>
      </c>
      <c r="AC86" s="18">
        <v>0</v>
      </c>
      <c r="AD86" s="18">
        <v>0</v>
      </c>
      <c r="AE86" s="18">
        <v>0</v>
      </c>
      <c r="AF86" s="18">
        <v>0</v>
      </c>
      <c r="AG86" s="18">
        <v>0</v>
      </c>
      <c r="AH86" s="18">
        <v>0</v>
      </c>
      <c r="AI86" s="18">
        <v>21</v>
      </c>
      <c r="AJ86" s="18">
        <v>0</v>
      </c>
      <c r="AK86" s="18">
        <v>0</v>
      </c>
      <c r="AL86" s="18">
        <v>0</v>
      </c>
      <c r="AM86" s="18">
        <v>0</v>
      </c>
      <c r="AN86" s="18">
        <v>0</v>
      </c>
      <c r="AO86" s="18">
        <v>0</v>
      </c>
      <c r="AP86" s="18">
        <v>0</v>
      </c>
      <c r="AQ86" s="18">
        <v>0</v>
      </c>
      <c r="AR86" s="18">
        <v>0</v>
      </c>
      <c r="AS86" s="18">
        <v>0</v>
      </c>
      <c r="AT86" s="18">
        <v>0</v>
      </c>
      <c r="AU86" s="18">
        <v>0</v>
      </c>
    </row>
    <row r="87" spans="1:47" ht="150" x14ac:dyDescent="0.25">
      <c r="A87" s="152"/>
      <c r="B87" s="159"/>
      <c r="C87" s="76">
        <v>84</v>
      </c>
      <c r="D87" s="77" t="s">
        <v>427</v>
      </c>
      <c r="E87" s="78" t="s">
        <v>220</v>
      </c>
      <c r="F87" s="104" t="s">
        <v>30</v>
      </c>
      <c r="G87" s="104" t="s">
        <v>43</v>
      </c>
      <c r="H87" s="78" t="s">
        <v>107</v>
      </c>
      <c r="I87" s="80">
        <v>13.02</v>
      </c>
      <c r="J87" s="124"/>
      <c r="K87" s="41">
        <f t="shared" si="2"/>
        <v>0</v>
      </c>
      <c r="L87" s="42" t="str">
        <f t="shared" si="3"/>
        <v>OK</v>
      </c>
      <c r="M87" s="18">
        <v>0</v>
      </c>
      <c r="N87" s="18">
        <v>0</v>
      </c>
      <c r="O87" s="18">
        <v>0</v>
      </c>
      <c r="P87" s="18">
        <v>0</v>
      </c>
      <c r="Q87" s="18">
        <v>0</v>
      </c>
      <c r="R87" s="18">
        <v>0</v>
      </c>
      <c r="S87" s="18">
        <v>0</v>
      </c>
      <c r="T87" s="18">
        <v>0</v>
      </c>
      <c r="U87" s="18">
        <v>0</v>
      </c>
      <c r="V87" s="18">
        <v>0</v>
      </c>
      <c r="W87" s="18">
        <v>0</v>
      </c>
      <c r="X87" s="18">
        <v>0</v>
      </c>
      <c r="Y87" s="18">
        <v>0</v>
      </c>
      <c r="Z87" s="18">
        <v>0</v>
      </c>
      <c r="AA87" s="18">
        <v>0</v>
      </c>
      <c r="AB87" s="18">
        <v>0</v>
      </c>
      <c r="AC87" s="18">
        <v>0</v>
      </c>
      <c r="AD87" s="18">
        <v>0</v>
      </c>
      <c r="AE87" s="18">
        <v>0</v>
      </c>
      <c r="AF87" s="18">
        <v>0</v>
      </c>
      <c r="AG87" s="18">
        <v>0</v>
      </c>
      <c r="AH87" s="18">
        <v>0</v>
      </c>
      <c r="AI87" s="18">
        <v>0</v>
      </c>
      <c r="AJ87" s="18">
        <v>0</v>
      </c>
      <c r="AK87" s="18">
        <v>0</v>
      </c>
      <c r="AL87" s="18">
        <v>0</v>
      </c>
      <c r="AM87" s="18">
        <v>0</v>
      </c>
      <c r="AN87" s="18">
        <v>0</v>
      </c>
      <c r="AO87" s="18">
        <v>0</v>
      </c>
      <c r="AP87" s="18">
        <v>0</v>
      </c>
      <c r="AQ87" s="18">
        <v>0</v>
      </c>
      <c r="AR87" s="18">
        <v>0</v>
      </c>
      <c r="AS87" s="18">
        <v>0</v>
      </c>
      <c r="AT87" s="18">
        <v>0</v>
      </c>
      <c r="AU87" s="18">
        <v>0</v>
      </c>
    </row>
    <row r="88" spans="1:47" ht="75" x14ac:dyDescent="0.25">
      <c r="A88" s="152"/>
      <c r="B88" s="160"/>
      <c r="C88" s="76">
        <v>85</v>
      </c>
      <c r="D88" s="77" t="s">
        <v>428</v>
      </c>
      <c r="E88" s="78" t="s">
        <v>221</v>
      </c>
      <c r="F88" s="104" t="s">
        <v>30</v>
      </c>
      <c r="G88" s="104" t="s">
        <v>48</v>
      </c>
      <c r="H88" s="78" t="s">
        <v>108</v>
      </c>
      <c r="I88" s="80">
        <v>25.04</v>
      </c>
      <c r="J88" s="124"/>
      <c r="K88" s="41">
        <f t="shared" si="2"/>
        <v>0</v>
      </c>
      <c r="L88" s="42" t="str">
        <f t="shared" si="3"/>
        <v>OK</v>
      </c>
      <c r="M88" s="18">
        <v>0</v>
      </c>
      <c r="N88" s="18">
        <v>0</v>
      </c>
      <c r="O88" s="18">
        <v>0</v>
      </c>
      <c r="P88" s="18">
        <v>0</v>
      </c>
      <c r="Q88" s="18">
        <v>0</v>
      </c>
      <c r="R88" s="18">
        <v>0</v>
      </c>
      <c r="S88" s="18">
        <v>0</v>
      </c>
      <c r="T88" s="18">
        <v>0</v>
      </c>
      <c r="U88" s="18">
        <v>0</v>
      </c>
      <c r="V88" s="18">
        <v>0</v>
      </c>
      <c r="W88" s="18">
        <v>0</v>
      </c>
      <c r="X88" s="18">
        <v>0</v>
      </c>
      <c r="Y88" s="18">
        <v>0</v>
      </c>
      <c r="Z88" s="18">
        <v>0</v>
      </c>
      <c r="AA88" s="18">
        <v>0</v>
      </c>
      <c r="AB88" s="18">
        <v>0</v>
      </c>
      <c r="AC88" s="18">
        <v>0</v>
      </c>
      <c r="AD88" s="18">
        <v>0</v>
      </c>
      <c r="AE88" s="18">
        <v>0</v>
      </c>
      <c r="AF88" s="18">
        <v>0</v>
      </c>
      <c r="AG88" s="18">
        <v>0</v>
      </c>
      <c r="AH88" s="18">
        <v>0</v>
      </c>
      <c r="AI88" s="18">
        <v>0</v>
      </c>
      <c r="AJ88" s="18">
        <v>0</v>
      </c>
      <c r="AK88" s="18">
        <v>0</v>
      </c>
      <c r="AL88" s="18">
        <v>0</v>
      </c>
      <c r="AM88" s="18">
        <v>0</v>
      </c>
      <c r="AN88" s="18">
        <v>0</v>
      </c>
      <c r="AO88" s="18">
        <v>0</v>
      </c>
      <c r="AP88" s="18">
        <v>0</v>
      </c>
      <c r="AQ88" s="18">
        <v>0</v>
      </c>
      <c r="AR88" s="18">
        <v>0</v>
      </c>
      <c r="AS88" s="18">
        <v>0</v>
      </c>
      <c r="AT88" s="18">
        <v>0</v>
      </c>
      <c r="AU88" s="18">
        <v>0</v>
      </c>
    </row>
    <row r="89" spans="1:47" ht="150" x14ac:dyDescent="0.25">
      <c r="A89" s="153" t="s">
        <v>282</v>
      </c>
      <c r="B89" s="145">
        <v>26</v>
      </c>
      <c r="C89" s="82">
        <v>86</v>
      </c>
      <c r="D89" s="83" t="s">
        <v>370</v>
      </c>
      <c r="E89" s="84" t="s">
        <v>222</v>
      </c>
      <c r="F89" s="97" t="s">
        <v>30</v>
      </c>
      <c r="G89" s="97" t="s">
        <v>43</v>
      </c>
      <c r="H89" s="85" t="s">
        <v>50</v>
      </c>
      <c r="I89" s="86">
        <v>13.52</v>
      </c>
      <c r="J89" s="124"/>
      <c r="K89" s="41">
        <f t="shared" si="2"/>
        <v>0</v>
      </c>
      <c r="L89" s="42" t="str">
        <f t="shared" si="3"/>
        <v>OK</v>
      </c>
      <c r="M89" s="18">
        <v>0</v>
      </c>
      <c r="N89" s="18">
        <v>0</v>
      </c>
      <c r="O89" s="18">
        <v>0</v>
      </c>
      <c r="P89" s="18">
        <v>0</v>
      </c>
      <c r="Q89" s="18">
        <v>0</v>
      </c>
      <c r="R89" s="18">
        <v>0</v>
      </c>
      <c r="S89" s="18">
        <v>0</v>
      </c>
      <c r="T89" s="18">
        <v>0</v>
      </c>
      <c r="U89" s="18">
        <v>0</v>
      </c>
      <c r="V89" s="18">
        <v>0</v>
      </c>
      <c r="W89" s="18">
        <v>0</v>
      </c>
      <c r="X89" s="18">
        <v>0</v>
      </c>
      <c r="Y89" s="18">
        <v>0</v>
      </c>
      <c r="Z89" s="18">
        <v>0</v>
      </c>
      <c r="AA89" s="18">
        <v>0</v>
      </c>
      <c r="AB89" s="18">
        <v>0</v>
      </c>
      <c r="AC89" s="18">
        <v>0</v>
      </c>
      <c r="AD89" s="18">
        <v>0</v>
      </c>
      <c r="AE89" s="18">
        <v>0</v>
      </c>
      <c r="AF89" s="18">
        <v>0</v>
      </c>
      <c r="AG89" s="18">
        <v>0</v>
      </c>
      <c r="AH89" s="18">
        <v>0</v>
      </c>
      <c r="AI89" s="18">
        <v>0</v>
      </c>
      <c r="AJ89" s="18">
        <v>0</v>
      </c>
      <c r="AK89" s="18">
        <v>0</v>
      </c>
      <c r="AL89" s="18">
        <v>0</v>
      </c>
      <c r="AM89" s="18">
        <v>0</v>
      </c>
      <c r="AN89" s="18">
        <v>0</v>
      </c>
      <c r="AO89" s="18">
        <v>0</v>
      </c>
      <c r="AP89" s="18">
        <v>0</v>
      </c>
      <c r="AQ89" s="18">
        <v>0</v>
      </c>
      <c r="AR89" s="18">
        <v>0</v>
      </c>
      <c r="AS89" s="18">
        <v>0</v>
      </c>
      <c r="AT89" s="18">
        <v>0</v>
      </c>
      <c r="AU89" s="18">
        <v>0</v>
      </c>
    </row>
    <row r="90" spans="1:47" ht="30" x14ac:dyDescent="0.25">
      <c r="A90" s="153"/>
      <c r="B90" s="147"/>
      <c r="C90" s="87">
        <v>87</v>
      </c>
      <c r="D90" s="98" t="s">
        <v>371</v>
      </c>
      <c r="E90" s="84" t="s">
        <v>223</v>
      </c>
      <c r="F90" s="97" t="s">
        <v>30</v>
      </c>
      <c r="G90" s="97" t="s">
        <v>109</v>
      </c>
      <c r="H90" s="85" t="s">
        <v>110</v>
      </c>
      <c r="I90" s="86">
        <v>25.3</v>
      </c>
      <c r="J90" s="124">
        <v>20</v>
      </c>
      <c r="K90" s="41">
        <f t="shared" si="2"/>
        <v>0</v>
      </c>
      <c r="L90" s="42" t="str">
        <f t="shared" si="3"/>
        <v>OK</v>
      </c>
      <c r="M90" s="18">
        <v>0</v>
      </c>
      <c r="N90" s="18">
        <v>0</v>
      </c>
      <c r="O90" s="18">
        <v>0</v>
      </c>
      <c r="P90" s="18">
        <v>0</v>
      </c>
      <c r="Q90" s="18">
        <v>0</v>
      </c>
      <c r="R90" s="18">
        <v>0</v>
      </c>
      <c r="S90" s="18">
        <v>0</v>
      </c>
      <c r="T90" s="18">
        <v>0</v>
      </c>
      <c r="U90" s="18">
        <v>0</v>
      </c>
      <c r="V90" s="18">
        <v>0</v>
      </c>
      <c r="W90" s="18">
        <v>0</v>
      </c>
      <c r="X90" s="18">
        <v>0</v>
      </c>
      <c r="Y90" s="18">
        <v>0</v>
      </c>
      <c r="Z90" s="18">
        <v>0</v>
      </c>
      <c r="AA90" s="18">
        <v>20</v>
      </c>
      <c r="AB90" s="18">
        <v>0</v>
      </c>
      <c r="AC90" s="18">
        <v>0</v>
      </c>
      <c r="AD90" s="18">
        <v>0</v>
      </c>
      <c r="AE90" s="18">
        <v>0</v>
      </c>
      <c r="AF90" s="18">
        <v>0</v>
      </c>
      <c r="AG90" s="18">
        <v>0</v>
      </c>
      <c r="AH90" s="18">
        <v>0</v>
      </c>
      <c r="AI90" s="18">
        <v>0</v>
      </c>
      <c r="AJ90" s="18">
        <v>0</v>
      </c>
      <c r="AK90" s="18">
        <v>0</v>
      </c>
      <c r="AL90" s="18">
        <v>0</v>
      </c>
      <c r="AM90" s="18">
        <v>0</v>
      </c>
      <c r="AN90" s="18">
        <v>0</v>
      </c>
      <c r="AO90" s="18">
        <v>0</v>
      </c>
      <c r="AP90" s="18">
        <v>0</v>
      </c>
      <c r="AQ90" s="18">
        <v>0</v>
      </c>
      <c r="AR90" s="18">
        <v>0</v>
      </c>
      <c r="AS90" s="18">
        <v>0</v>
      </c>
      <c r="AT90" s="18">
        <v>0</v>
      </c>
      <c r="AU90" s="18">
        <v>0</v>
      </c>
    </row>
    <row r="91" spans="1:47" ht="165" x14ac:dyDescent="0.25">
      <c r="A91" s="72" t="s">
        <v>272</v>
      </c>
      <c r="B91" s="76">
        <v>27</v>
      </c>
      <c r="C91" s="76">
        <v>88</v>
      </c>
      <c r="D91" s="77" t="s">
        <v>429</v>
      </c>
      <c r="E91" s="78" t="s">
        <v>224</v>
      </c>
      <c r="F91" s="104" t="s">
        <v>33</v>
      </c>
      <c r="G91" s="104" t="s">
        <v>111</v>
      </c>
      <c r="H91" s="104" t="s">
        <v>50</v>
      </c>
      <c r="I91" s="80">
        <v>59.1</v>
      </c>
      <c r="J91" s="124">
        <v>70</v>
      </c>
      <c r="K91" s="41">
        <f t="shared" si="2"/>
        <v>35</v>
      </c>
      <c r="L91" s="42" t="str">
        <f t="shared" si="3"/>
        <v>OK</v>
      </c>
      <c r="M91" s="18">
        <v>0</v>
      </c>
      <c r="N91" s="18">
        <v>0</v>
      </c>
      <c r="O91" s="18">
        <v>0</v>
      </c>
      <c r="P91" s="18">
        <v>0</v>
      </c>
      <c r="Q91" s="18">
        <v>0</v>
      </c>
      <c r="R91" s="18">
        <v>0</v>
      </c>
      <c r="S91" s="18">
        <v>0</v>
      </c>
      <c r="T91" s="18">
        <v>0</v>
      </c>
      <c r="U91" s="18">
        <v>0</v>
      </c>
      <c r="V91" s="18">
        <v>0</v>
      </c>
      <c r="W91" s="18">
        <v>20</v>
      </c>
      <c r="X91" s="18">
        <v>0</v>
      </c>
      <c r="Y91" s="18">
        <v>0</v>
      </c>
      <c r="Z91" s="18">
        <v>0</v>
      </c>
      <c r="AA91" s="18">
        <v>0</v>
      </c>
      <c r="AB91" s="18">
        <v>0</v>
      </c>
      <c r="AC91" s="18">
        <v>0</v>
      </c>
      <c r="AD91" s="18">
        <v>0</v>
      </c>
      <c r="AE91" s="18">
        <v>0</v>
      </c>
      <c r="AF91" s="18">
        <v>0</v>
      </c>
      <c r="AG91" s="18">
        <v>0</v>
      </c>
      <c r="AH91" s="18">
        <v>0</v>
      </c>
      <c r="AI91" s="18">
        <v>0</v>
      </c>
      <c r="AJ91" s="18">
        <v>0</v>
      </c>
      <c r="AK91" s="18">
        <v>0</v>
      </c>
      <c r="AL91" s="18">
        <v>0</v>
      </c>
      <c r="AM91" s="18">
        <v>0</v>
      </c>
      <c r="AN91" s="18">
        <v>0</v>
      </c>
      <c r="AO91" s="18">
        <v>0</v>
      </c>
      <c r="AP91" s="18">
        <v>0</v>
      </c>
      <c r="AQ91" s="18">
        <v>0</v>
      </c>
      <c r="AR91" s="18">
        <v>0</v>
      </c>
      <c r="AS91" s="18">
        <v>0</v>
      </c>
      <c r="AT91" s="18">
        <v>15</v>
      </c>
      <c r="AU91" s="18">
        <v>0</v>
      </c>
    </row>
    <row r="92" spans="1:47" ht="165" x14ac:dyDescent="0.25">
      <c r="A92" s="153" t="s">
        <v>284</v>
      </c>
      <c r="B92" s="145">
        <v>28</v>
      </c>
      <c r="C92" s="82">
        <v>89</v>
      </c>
      <c r="D92" s="83" t="s">
        <v>430</v>
      </c>
      <c r="E92" s="84" t="s">
        <v>225</v>
      </c>
      <c r="F92" s="97" t="s">
        <v>33</v>
      </c>
      <c r="G92" s="97" t="s">
        <v>112</v>
      </c>
      <c r="H92" s="97" t="s">
        <v>50</v>
      </c>
      <c r="I92" s="86">
        <v>9.5</v>
      </c>
      <c r="J92" s="124">
        <v>100</v>
      </c>
      <c r="K92" s="41">
        <f t="shared" si="2"/>
        <v>50</v>
      </c>
      <c r="L92" s="42" t="str">
        <f t="shared" si="3"/>
        <v>OK</v>
      </c>
      <c r="M92" s="18">
        <v>0</v>
      </c>
      <c r="N92" s="18">
        <v>0</v>
      </c>
      <c r="O92" s="18">
        <v>0</v>
      </c>
      <c r="P92" s="18">
        <v>0</v>
      </c>
      <c r="Q92" s="18">
        <v>0</v>
      </c>
      <c r="R92" s="18">
        <v>0</v>
      </c>
      <c r="S92" s="18">
        <v>0</v>
      </c>
      <c r="T92" s="18">
        <v>50</v>
      </c>
      <c r="U92" s="18">
        <v>0</v>
      </c>
      <c r="V92" s="18">
        <v>0</v>
      </c>
      <c r="W92" s="18">
        <v>0</v>
      </c>
      <c r="X92" s="18">
        <v>0</v>
      </c>
      <c r="Y92" s="18">
        <v>0</v>
      </c>
      <c r="Z92" s="18">
        <v>0</v>
      </c>
      <c r="AA92" s="18">
        <v>0</v>
      </c>
      <c r="AB92" s="18">
        <v>0</v>
      </c>
      <c r="AC92" s="18">
        <v>0</v>
      </c>
      <c r="AD92" s="18">
        <v>0</v>
      </c>
      <c r="AE92" s="18">
        <v>0</v>
      </c>
      <c r="AF92" s="18">
        <v>0</v>
      </c>
      <c r="AG92" s="18">
        <v>0</v>
      </c>
      <c r="AH92" s="18">
        <v>0</v>
      </c>
      <c r="AI92" s="18">
        <v>0</v>
      </c>
      <c r="AJ92" s="18">
        <v>0</v>
      </c>
      <c r="AK92" s="18">
        <v>0</v>
      </c>
      <c r="AL92" s="18">
        <v>0</v>
      </c>
      <c r="AM92" s="18">
        <v>0</v>
      </c>
      <c r="AN92" s="18">
        <v>0</v>
      </c>
      <c r="AO92" s="18">
        <v>0</v>
      </c>
      <c r="AP92" s="18">
        <v>0</v>
      </c>
      <c r="AQ92" s="18">
        <v>0</v>
      </c>
      <c r="AR92" s="18">
        <v>0</v>
      </c>
      <c r="AS92" s="18">
        <v>0</v>
      </c>
      <c r="AT92" s="18">
        <v>0</v>
      </c>
      <c r="AU92" s="18">
        <v>0</v>
      </c>
    </row>
    <row r="93" spans="1:47" ht="150" x14ac:dyDescent="0.25">
      <c r="A93" s="153"/>
      <c r="B93" s="146"/>
      <c r="C93" s="87">
        <v>90</v>
      </c>
      <c r="D93" s="83" t="s">
        <v>431</v>
      </c>
      <c r="E93" s="84" t="s">
        <v>226</v>
      </c>
      <c r="F93" s="97" t="s">
        <v>33</v>
      </c>
      <c r="G93" s="97" t="s">
        <v>112</v>
      </c>
      <c r="H93" s="97" t="s">
        <v>50</v>
      </c>
      <c r="I93" s="86">
        <v>15.36</v>
      </c>
      <c r="J93" s="124">
        <v>120</v>
      </c>
      <c r="K93" s="41">
        <f t="shared" si="2"/>
        <v>90</v>
      </c>
      <c r="L93" s="42" t="str">
        <f t="shared" si="3"/>
        <v>OK</v>
      </c>
      <c r="M93" s="18">
        <v>0</v>
      </c>
      <c r="N93" s="18">
        <v>0</v>
      </c>
      <c r="O93" s="18">
        <v>0</v>
      </c>
      <c r="P93" s="18">
        <v>0</v>
      </c>
      <c r="Q93" s="18">
        <v>0</v>
      </c>
      <c r="R93" s="18">
        <v>0</v>
      </c>
      <c r="S93" s="18">
        <v>0</v>
      </c>
      <c r="T93" s="18">
        <v>30</v>
      </c>
      <c r="U93" s="18">
        <v>0</v>
      </c>
      <c r="V93" s="18">
        <v>0</v>
      </c>
      <c r="W93" s="18">
        <v>0</v>
      </c>
      <c r="X93" s="18">
        <v>0</v>
      </c>
      <c r="Y93" s="18">
        <v>0</v>
      </c>
      <c r="Z93" s="18">
        <v>0</v>
      </c>
      <c r="AA93" s="18">
        <v>0</v>
      </c>
      <c r="AB93" s="18">
        <v>0</v>
      </c>
      <c r="AC93" s="18">
        <v>0</v>
      </c>
      <c r="AD93" s="18">
        <v>0</v>
      </c>
      <c r="AE93" s="18">
        <v>0</v>
      </c>
      <c r="AF93" s="18">
        <v>0</v>
      </c>
      <c r="AG93" s="18">
        <v>0</v>
      </c>
      <c r="AH93" s="18">
        <v>0</v>
      </c>
      <c r="AI93" s="18">
        <v>0</v>
      </c>
      <c r="AJ93" s="18">
        <v>0</v>
      </c>
      <c r="AK93" s="18">
        <v>0</v>
      </c>
      <c r="AL93" s="18">
        <v>0</v>
      </c>
      <c r="AM93" s="18">
        <v>0</v>
      </c>
      <c r="AN93" s="18">
        <v>0</v>
      </c>
      <c r="AO93" s="18">
        <v>0</v>
      </c>
      <c r="AP93" s="18">
        <v>0</v>
      </c>
      <c r="AQ93" s="18">
        <v>0</v>
      </c>
      <c r="AR93" s="18">
        <v>0</v>
      </c>
      <c r="AS93" s="18">
        <v>0</v>
      </c>
      <c r="AT93" s="18">
        <v>0</v>
      </c>
      <c r="AU93" s="18">
        <v>0</v>
      </c>
    </row>
    <row r="94" spans="1:47" ht="165" x14ac:dyDescent="0.25">
      <c r="A94" s="153"/>
      <c r="B94" s="147"/>
      <c r="C94" s="87">
        <v>91</v>
      </c>
      <c r="D94" s="98" t="s">
        <v>432</v>
      </c>
      <c r="E94" s="84" t="s">
        <v>227</v>
      </c>
      <c r="F94" s="97" t="s">
        <v>33</v>
      </c>
      <c r="G94" s="97" t="s">
        <v>112</v>
      </c>
      <c r="H94" s="97" t="s">
        <v>50</v>
      </c>
      <c r="I94" s="86">
        <v>24.69</v>
      </c>
      <c r="J94" s="124"/>
      <c r="K94" s="41">
        <f t="shared" si="2"/>
        <v>0</v>
      </c>
      <c r="L94" s="42" t="str">
        <f t="shared" si="3"/>
        <v>OK</v>
      </c>
      <c r="M94" s="18">
        <v>0</v>
      </c>
      <c r="N94" s="18">
        <v>0</v>
      </c>
      <c r="O94" s="18">
        <v>0</v>
      </c>
      <c r="P94" s="18">
        <v>0</v>
      </c>
      <c r="Q94" s="18">
        <v>0</v>
      </c>
      <c r="R94" s="18">
        <v>0</v>
      </c>
      <c r="S94" s="18">
        <v>0</v>
      </c>
      <c r="T94" s="18">
        <v>0</v>
      </c>
      <c r="U94" s="18">
        <v>0</v>
      </c>
      <c r="V94" s="18">
        <v>0</v>
      </c>
      <c r="W94" s="18">
        <v>0</v>
      </c>
      <c r="X94" s="18">
        <v>0</v>
      </c>
      <c r="Y94" s="18">
        <v>0</v>
      </c>
      <c r="Z94" s="18">
        <v>0</v>
      </c>
      <c r="AA94" s="18">
        <v>0</v>
      </c>
      <c r="AB94" s="18">
        <v>0</v>
      </c>
      <c r="AC94" s="18">
        <v>0</v>
      </c>
      <c r="AD94" s="18">
        <v>0</v>
      </c>
      <c r="AE94" s="18">
        <v>0</v>
      </c>
      <c r="AF94" s="18">
        <v>0</v>
      </c>
      <c r="AG94" s="18">
        <v>0</v>
      </c>
      <c r="AH94" s="18">
        <v>0</v>
      </c>
      <c r="AI94" s="18">
        <v>0</v>
      </c>
      <c r="AJ94" s="18">
        <v>0</v>
      </c>
      <c r="AK94" s="18">
        <v>0</v>
      </c>
      <c r="AL94" s="18">
        <v>0</v>
      </c>
      <c r="AM94" s="18">
        <v>0</v>
      </c>
      <c r="AN94" s="18">
        <v>0</v>
      </c>
      <c r="AO94" s="18">
        <v>0</v>
      </c>
      <c r="AP94" s="18">
        <v>0</v>
      </c>
      <c r="AQ94" s="18">
        <v>0</v>
      </c>
      <c r="AR94" s="18">
        <v>0</v>
      </c>
      <c r="AS94" s="18">
        <v>0</v>
      </c>
      <c r="AT94" s="18">
        <v>0</v>
      </c>
      <c r="AU94" s="18">
        <v>0</v>
      </c>
    </row>
    <row r="95" spans="1:47" ht="225" x14ac:dyDescent="0.25">
      <c r="A95" s="105" t="s">
        <v>272</v>
      </c>
      <c r="B95" s="76">
        <v>29</v>
      </c>
      <c r="C95" s="103">
        <v>92</v>
      </c>
      <c r="D95" s="77" t="s">
        <v>372</v>
      </c>
      <c r="E95" s="78" t="s">
        <v>228</v>
      </c>
      <c r="F95" s="104" t="s">
        <v>59</v>
      </c>
      <c r="G95" s="104" t="s">
        <v>111</v>
      </c>
      <c r="H95" s="104" t="s">
        <v>50</v>
      </c>
      <c r="I95" s="80">
        <v>129.19999999999999</v>
      </c>
      <c r="J95" s="124">
        <v>5</v>
      </c>
      <c r="K95" s="41">
        <f t="shared" si="2"/>
        <v>0</v>
      </c>
      <c r="L95" s="42" t="str">
        <f t="shared" si="3"/>
        <v>OK</v>
      </c>
      <c r="M95" s="18">
        <v>0</v>
      </c>
      <c r="N95" s="18">
        <v>0</v>
      </c>
      <c r="O95" s="18">
        <v>0</v>
      </c>
      <c r="P95" s="18">
        <v>0</v>
      </c>
      <c r="Q95" s="18">
        <v>0</v>
      </c>
      <c r="R95" s="18">
        <v>0</v>
      </c>
      <c r="S95" s="18">
        <v>0</v>
      </c>
      <c r="T95" s="18">
        <v>0</v>
      </c>
      <c r="U95" s="18">
        <v>0</v>
      </c>
      <c r="V95" s="18">
        <v>0</v>
      </c>
      <c r="W95" s="18">
        <v>5</v>
      </c>
      <c r="X95" s="18">
        <v>0</v>
      </c>
      <c r="Y95" s="18">
        <v>0</v>
      </c>
      <c r="Z95" s="18">
        <v>0</v>
      </c>
      <c r="AA95" s="18">
        <v>0</v>
      </c>
      <c r="AB95" s="18">
        <v>0</v>
      </c>
      <c r="AC95" s="18">
        <v>0</v>
      </c>
      <c r="AD95" s="18">
        <v>0</v>
      </c>
      <c r="AE95" s="18">
        <v>0</v>
      </c>
      <c r="AF95" s="18">
        <v>0</v>
      </c>
      <c r="AG95" s="18">
        <v>0</v>
      </c>
      <c r="AH95" s="18">
        <v>0</v>
      </c>
      <c r="AI95" s="18">
        <v>0</v>
      </c>
      <c r="AJ95" s="18">
        <v>0</v>
      </c>
      <c r="AK95" s="18">
        <v>0</v>
      </c>
      <c r="AL95" s="18">
        <v>0</v>
      </c>
      <c r="AM95" s="18">
        <v>0</v>
      </c>
      <c r="AN95" s="18">
        <v>0</v>
      </c>
      <c r="AO95" s="18">
        <v>0</v>
      </c>
      <c r="AP95" s="18">
        <v>0</v>
      </c>
      <c r="AQ95" s="18">
        <v>0</v>
      </c>
      <c r="AR95" s="18">
        <v>0</v>
      </c>
      <c r="AS95" s="18">
        <v>0</v>
      </c>
      <c r="AT95" s="18">
        <v>0</v>
      </c>
      <c r="AU95" s="18">
        <v>0</v>
      </c>
    </row>
    <row r="96" spans="1:47" ht="120" x14ac:dyDescent="0.25">
      <c r="A96" s="153" t="s">
        <v>277</v>
      </c>
      <c r="B96" s="145">
        <v>30</v>
      </c>
      <c r="C96" s="87">
        <v>93</v>
      </c>
      <c r="D96" s="83" t="s">
        <v>373</v>
      </c>
      <c r="E96" s="84" t="s">
        <v>229</v>
      </c>
      <c r="F96" s="85" t="s">
        <v>64</v>
      </c>
      <c r="G96" s="85" t="s">
        <v>113</v>
      </c>
      <c r="H96" s="85" t="s">
        <v>50</v>
      </c>
      <c r="I96" s="86">
        <v>2.97</v>
      </c>
      <c r="J96" s="124">
        <v>400</v>
      </c>
      <c r="K96" s="41">
        <f t="shared" si="2"/>
        <v>350</v>
      </c>
      <c r="L96" s="42" t="str">
        <f t="shared" si="3"/>
        <v>OK</v>
      </c>
      <c r="M96" s="18">
        <v>0</v>
      </c>
      <c r="N96" s="18">
        <v>0</v>
      </c>
      <c r="O96" s="18">
        <v>0</v>
      </c>
      <c r="P96" s="18">
        <v>0</v>
      </c>
      <c r="Q96" s="18">
        <v>0</v>
      </c>
      <c r="R96" s="18">
        <v>0</v>
      </c>
      <c r="S96" s="18">
        <v>0</v>
      </c>
      <c r="T96" s="18">
        <v>0</v>
      </c>
      <c r="U96" s="18">
        <v>0</v>
      </c>
      <c r="V96" s="18">
        <v>0</v>
      </c>
      <c r="W96" s="18">
        <v>0</v>
      </c>
      <c r="X96" s="18">
        <v>0</v>
      </c>
      <c r="Y96" s="18">
        <v>0</v>
      </c>
      <c r="Z96" s="18">
        <v>0</v>
      </c>
      <c r="AA96" s="18">
        <v>0</v>
      </c>
      <c r="AB96" s="18">
        <v>50</v>
      </c>
      <c r="AC96" s="18">
        <v>0</v>
      </c>
      <c r="AD96" s="18">
        <v>0</v>
      </c>
      <c r="AE96" s="18">
        <v>0</v>
      </c>
      <c r="AF96" s="18">
        <v>0</v>
      </c>
      <c r="AG96" s="18">
        <v>0</v>
      </c>
      <c r="AH96" s="18">
        <v>0</v>
      </c>
      <c r="AI96" s="18">
        <v>0</v>
      </c>
      <c r="AJ96" s="18">
        <v>0</v>
      </c>
      <c r="AK96" s="18">
        <v>0</v>
      </c>
      <c r="AL96" s="18">
        <v>0</v>
      </c>
      <c r="AM96" s="18">
        <v>0</v>
      </c>
      <c r="AN96" s="18">
        <v>0</v>
      </c>
      <c r="AO96" s="18">
        <v>0</v>
      </c>
      <c r="AP96" s="18">
        <v>0</v>
      </c>
      <c r="AQ96" s="18">
        <v>0</v>
      </c>
      <c r="AR96" s="18">
        <v>0</v>
      </c>
      <c r="AS96" s="18">
        <v>0</v>
      </c>
      <c r="AT96" s="18">
        <v>0</v>
      </c>
      <c r="AU96" s="18">
        <v>0</v>
      </c>
    </row>
    <row r="97" spans="1:47" ht="210" x14ac:dyDescent="0.25">
      <c r="A97" s="153"/>
      <c r="B97" s="147"/>
      <c r="C97" s="87">
        <v>94</v>
      </c>
      <c r="D97" s="83" t="s">
        <v>374</v>
      </c>
      <c r="E97" s="84" t="s">
        <v>230</v>
      </c>
      <c r="F97" s="85" t="s">
        <v>64</v>
      </c>
      <c r="G97" s="85" t="s">
        <v>44</v>
      </c>
      <c r="H97" s="85" t="s">
        <v>50</v>
      </c>
      <c r="I97" s="86">
        <v>1.56</v>
      </c>
      <c r="J97" s="124">
        <v>80</v>
      </c>
      <c r="K97" s="41">
        <f t="shared" si="2"/>
        <v>80</v>
      </c>
      <c r="L97" s="42" t="str">
        <f t="shared" si="3"/>
        <v>OK</v>
      </c>
      <c r="M97" s="18">
        <v>0</v>
      </c>
      <c r="N97" s="18">
        <v>0</v>
      </c>
      <c r="O97" s="18">
        <v>0</v>
      </c>
      <c r="P97" s="18">
        <v>0</v>
      </c>
      <c r="Q97" s="18">
        <v>0</v>
      </c>
      <c r="R97" s="18">
        <v>0</v>
      </c>
      <c r="S97" s="18">
        <v>0</v>
      </c>
      <c r="T97" s="18">
        <v>0</v>
      </c>
      <c r="U97" s="18">
        <v>0</v>
      </c>
      <c r="V97" s="18">
        <v>0</v>
      </c>
      <c r="W97" s="18">
        <v>0</v>
      </c>
      <c r="X97" s="18">
        <v>0</v>
      </c>
      <c r="Y97" s="18">
        <v>0</v>
      </c>
      <c r="Z97" s="18">
        <v>0</v>
      </c>
      <c r="AA97" s="18">
        <v>0</v>
      </c>
      <c r="AB97" s="18">
        <v>0</v>
      </c>
      <c r="AC97" s="18">
        <v>0</v>
      </c>
      <c r="AD97" s="18">
        <v>0</v>
      </c>
      <c r="AE97" s="18">
        <v>0</v>
      </c>
      <c r="AF97" s="18">
        <v>0</v>
      </c>
      <c r="AG97" s="18">
        <v>0</v>
      </c>
      <c r="AH97" s="18">
        <v>0</v>
      </c>
      <c r="AI97" s="18">
        <v>0</v>
      </c>
      <c r="AJ97" s="18">
        <v>0</v>
      </c>
      <c r="AK97" s="18">
        <v>0</v>
      </c>
      <c r="AL97" s="18">
        <v>0</v>
      </c>
      <c r="AM97" s="18">
        <v>0</v>
      </c>
      <c r="AN97" s="18">
        <v>0</v>
      </c>
      <c r="AO97" s="18">
        <v>0</v>
      </c>
      <c r="AP97" s="18">
        <v>0</v>
      </c>
      <c r="AQ97" s="18">
        <v>0</v>
      </c>
      <c r="AR97" s="18">
        <v>0</v>
      </c>
      <c r="AS97" s="18">
        <v>0</v>
      </c>
      <c r="AT97" s="18">
        <v>0</v>
      </c>
      <c r="AU97" s="18">
        <v>0</v>
      </c>
    </row>
    <row r="98" spans="1:47" ht="90" customHeight="1" x14ac:dyDescent="0.25">
      <c r="A98" s="152" t="s">
        <v>279</v>
      </c>
      <c r="B98" s="158">
        <v>31</v>
      </c>
      <c r="C98" s="103">
        <v>95</v>
      </c>
      <c r="D98" s="77" t="s">
        <v>375</v>
      </c>
      <c r="E98" s="78" t="s">
        <v>231</v>
      </c>
      <c r="F98" s="104" t="s">
        <v>30</v>
      </c>
      <c r="G98" s="104" t="s">
        <v>84</v>
      </c>
      <c r="H98" s="104" t="s">
        <v>50</v>
      </c>
      <c r="I98" s="80">
        <v>7.92</v>
      </c>
      <c r="J98" s="124">
        <v>230</v>
      </c>
      <c r="K98" s="41">
        <f t="shared" si="2"/>
        <v>230</v>
      </c>
      <c r="L98" s="42" t="str">
        <f t="shared" si="3"/>
        <v>OK</v>
      </c>
      <c r="M98" s="18">
        <v>0</v>
      </c>
      <c r="N98" s="18">
        <v>0</v>
      </c>
      <c r="O98" s="18">
        <v>0</v>
      </c>
      <c r="P98" s="18">
        <v>0</v>
      </c>
      <c r="Q98" s="18">
        <v>0</v>
      </c>
      <c r="R98" s="18">
        <v>0</v>
      </c>
      <c r="S98" s="18">
        <v>0</v>
      </c>
      <c r="T98" s="18">
        <v>0</v>
      </c>
      <c r="U98" s="18">
        <v>0</v>
      </c>
      <c r="V98" s="18">
        <v>0</v>
      </c>
      <c r="W98" s="18">
        <v>0</v>
      </c>
      <c r="X98" s="18">
        <v>0</v>
      </c>
      <c r="Y98" s="18">
        <v>0</v>
      </c>
      <c r="Z98" s="18">
        <v>0</v>
      </c>
      <c r="AA98" s="18">
        <v>0</v>
      </c>
      <c r="AB98" s="18">
        <v>0</v>
      </c>
      <c r="AC98" s="18">
        <v>0</v>
      </c>
      <c r="AD98" s="18">
        <v>0</v>
      </c>
      <c r="AE98" s="18">
        <v>0</v>
      </c>
      <c r="AF98" s="18">
        <v>0</v>
      </c>
      <c r="AG98" s="18">
        <v>0</v>
      </c>
      <c r="AH98" s="18">
        <v>0</v>
      </c>
      <c r="AI98" s="18">
        <v>0</v>
      </c>
      <c r="AJ98" s="18">
        <v>0</v>
      </c>
      <c r="AK98" s="18">
        <v>0</v>
      </c>
      <c r="AL98" s="18">
        <v>0</v>
      </c>
      <c r="AM98" s="18">
        <v>0</v>
      </c>
      <c r="AN98" s="18">
        <v>0</v>
      </c>
      <c r="AO98" s="18">
        <v>0</v>
      </c>
      <c r="AP98" s="18">
        <v>0</v>
      </c>
      <c r="AQ98" s="18">
        <v>0</v>
      </c>
      <c r="AR98" s="18">
        <v>0</v>
      </c>
      <c r="AS98" s="18">
        <v>0</v>
      </c>
      <c r="AT98" s="18">
        <v>0</v>
      </c>
      <c r="AU98" s="18">
        <v>0</v>
      </c>
    </row>
    <row r="99" spans="1:47" ht="30" x14ac:dyDescent="0.25">
      <c r="A99" s="152"/>
      <c r="B99" s="160"/>
      <c r="C99" s="76">
        <v>96</v>
      </c>
      <c r="D99" s="77" t="s">
        <v>376</v>
      </c>
      <c r="E99" s="78" t="s">
        <v>232</v>
      </c>
      <c r="F99" s="104" t="s">
        <v>30</v>
      </c>
      <c r="G99" s="104" t="s">
        <v>85</v>
      </c>
      <c r="H99" s="104" t="s">
        <v>50</v>
      </c>
      <c r="I99" s="80">
        <v>12.51</v>
      </c>
      <c r="J99" s="124"/>
      <c r="K99" s="41">
        <f t="shared" si="2"/>
        <v>0</v>
      </c>
      <c r="L99" s="42" t="str">
        <f t="shared" si="3"/>
        <v>OK</v>
      </c>
      <c r="M99" s="18">
        <v>0</v>
      </c>
      <c r="N99" s="18">
        <v>0</v>
      </c>
      <c r="O99" s="18">
        <v>0</v>
      </c>
      <c r="P99" s="18">
        <v>0</v>
      </c>
      <c r="Q99" s="18">
        <v>0</v>
      </c>
      <c r="R99" s="18">
        <v>0</v>
      </c>
      <c r="S99" s="18">
        <v>0</v>
      </c>
      <c r="T99" s="18">
        <v>0</v>
      </c>
      <c r="U99" s="18">
        <v>0</v>
      </c>
      <c r="V99" s="18">
        <v>0</v>
      </c>
      <c r="W99" s="18">
        <v>0</v>
      </c>
      <c r="X99" s="18">
        <v>0</v>
      </c>
      <c r="Y99" s="18">
        <v>0</v>
      </c>
      <c r="Z99" s="18">
        <v>0</v>
      </c>
      <c r="AA99" s="18">
        <v>0</v>
      </c>
      <c r="AB99" s="18">
        <v>0</v>
      </c>
      <c r="AC99" s="18">
        <v>0</v>
      </c>
      <c r="AD99" s="18">
        <v>0</v>
      </c>
      <c r="AE99" s="18">
        <v>0</v>
      </c>
      <c r="AF99" s="18">
        <v>0</v>
      </c>
      <c r="AG99" s="18">
        <v>0</v>
      </c>
      <c r="AH99" s="18">
        <v>0</v>
      </c>
      <c r="AI99" s="18">
        <v>0</v>
      </c>
      <c r="AJ99" s="18">
        <v>0</v>
      </c>
      <c r="AK99" s="18">
        <v>0</v>
      </c>
      <c r="AL99" s="18">
        <v>0</v>
      </c>
      <c r="AM99" s="18">
        <v>0</v>
      </c>
      <c r="AN99" s="18">
        <v>0</v>
      </c>
      <c r="AO99" s="18">
        <v>0</v>
      </c>
      <c r="AP99" s="18">
        <v>0</v>
      </c>
      <c r="AQ99" s="18">
        <v>0</v>
      </c>
      <c r="AR99" s="18">
        <v>0</v>
      </c>
      <c r="AS99" s="18">
        <v>0</v>
      </c>
      <c r="AT99" s="18">
        <v>0</v>
      </c>
      <c r="AU99" s="18">
        <v>0</v>
      </c>
    </row>
    <row r="100" spans="1:47" ht="30" x14ac:dyDescent="0.25">
      <c r="A100" s="153" t="s">
        <v>279</v>
      </c>
      <c r="B100" s="145">
        <v>32</v>
      </c>
      <c r="C100" s="87">
        <v>97</v>
      </c>
      <c r="D100" s="100" t="s">
        <v>377</v>
      </c>
      <c r="E100" s="84" t="s">
        <v>233</v>
      </c>
      <c r="F100" s="97" t="s">
        <v>60</v>
      </c>
      <c r="G100" s="97" t="s">
        <v>99</v>
      </c>
      <c r="H100" s="97" t="s">
        <v>51</v>
      </c>
      <c r="I100" s="86">
        <v>27.01</v>
      </c>
      <c r="J100" s="124"/>
      <c r="K100" s="41">
        <f t="shared" si="2"/>
        <v>0</v>
      </c>
      <c r="L100" s="42" t="str">
        <f t="shared" si="3"/>
        <v>OK</v>
      </c>
      <c r="M100" s="18">
        <v>0</v>
      </c>
      <c r="N100" s="18">
        <v>0</v>
      </c>
      <c r="O100" s="18">
        <v>0</v>
      </c>
      <c r="P100" s="18">
        <v>0</v>
      </c>
      <c r="Q100" s="18">
        <v>0</v>
      </c>
      <c r="R100" s="18">
        <v>0</v>
      </c>
      <c r="S100" s="18">
        <v>0</v>
      </c>
      <c r="T100" s="18">
        <v>0</v>
      </c>
      <c r="U100" s="18">
        <v>0</v>
      </c>
      <c r="V100" s="18">
        <v>0</v>
      </c>
      <c r="W100" s="18">
        <v>0</v>
      </c>
      <c r="X100" s="18">
        <v>0</v>
      </c>
      <c r="Y100" s="18">
        <v>0</v>
      </c>
      <c r="Z100" s="18">
        <v>0</v>
      </c>
      <c r="AA100" s="18">
        <v>0</v>
      </c>
      <c r="AB100" s="18">
        <v>0</v>
      </c>
      <c r="AC100" s="18">
        <v>0</v>
      </c>
      <c r="AD100" s="18">
        <v>0</v>
      </c>
      <c r="AE100" s="18">
        <v>0</v>
      </c>
      <c r="AF100" s="18">
        <v>0</v>
      </c>
      <c r="AG100" s="18">
        <v>0</v>
      </c>
      <c r="AH100" s="18">
        <v>0</v>
      </c>
      <c r="AI100" s="18">
        <v>0</v>
      </c>
      <c r="AJ100" s="18">
        <v>0</v>
      </c>
      <c r="AK100" s="18">
        <v>0</v>
      </c>
      <c r="AL100" s="18">
        <v>0</v>
      </c>
      <c r="AM100" s="18">
        <v>0</v>
      </c>
      <c r="AN100" s="18">
        <v>0</v>
      </c>
      <c r="AO100" s="18">
        <v>0</v>
      </c>
      <c r="AP100" s="18">
        <v>0</v>
      </c>
      <c r="AQ100" s="18">
        <v>0</v>
      </c>
      <c r="AR100" s="18">
        <v>0</v>
      </c>
      <c r="AS100" s="18">
        <v>0</v>
      </c>
      <c r="AT100" s="18">
        <v>0</v>
      </c>
      <c r="AU100" s="18">
        <v>0</v>
      </c>
    </row>
    <row r="101" spans="1:47" x14ac:dyDescent="0.25">
      <c r="A101" s="153"/>
      <c r="B101" s="146"/>
      <c r="C101" s="82">
        <v>98</v>
      </c>
      <c r="D101" s="83" t="s">
        <v>378</v>
      </c>
      <c r="E101" s="84" t="s">
        <v>234</v>
      </c>
      <c r="F101" s="97" t="s">
        <v>60</v>
      </c>
      <c r="G101" s="97" t="s">
        <v>114</v>
      </c>
      <c r="H101" s="97" t="s">
        <v>51</v>
      </c>
      <c r="I101" s="86">
        <v>45.44</v>
      </c>
      <c r="J101" s="124">
        <v>50</v>
      </c>
      <c r="K101" s="41">
        <f t="shared" si="2"/>
        <v>40</v>
      </c>
      <c r="L101" s="42" t="str">
        <f t="shared" si="3"/>
        <v>OK</v>
      </c>
      <c r="M101" s="18">
        <v>0</v>
      </c>
      <c r="N101" s="18">
        <v>0</v>
      </c>
      <c r="O101" s="18">
        <v>0</v>
      </c>
      <c r="P101" s="18">
        <v>0</v>
      </c>
      <c r="Q101" s="18">
        <v>0</v>
      </c>
      <c r="R101" s="18">
        <v>0</v>
      </c>
      <c r="S101" s="18">
        <v>0</v>
      </c>
      <c r="T101" s="18">
        <v>0</v>
      </c>
      <c r="U101" s="18">
        <v>0</v>
      </c>
      <c r="V101" s="18">
        <v>10</v>
      </c>
      <c r="W101" s="18">
        <v>0</v>
      </c>
      <c r="X101" s="18">
        <v>0</v>
      </c>
      <c r="Y101" s="18">
        <v>0</v>
      </c>
      <c r="Z101" s="18">
        <v>0</v>
      </c>
      <c r="AA101" s="18">
        <v>0</v>
      </c>
      <c r="AB101" s="18">
        <v>0</v>
      </c>
      <c r="AC101" s="18">
        <v>0</v>
      </c>
      <c r="AD101" s="18">
        <v>0</v>
      </c>
      <c r="AE101" s="18">
        <v>0</v>
      </c>
      <c r="AF101" s="18">
        <v>0</v>
      </c>
      <c r="AG101" s="18">
        <v>0</v>
      </c>
      <c r="AH101" s="18">
        <v>0</v>
      </c>
      <c r="AI101" s="18">
        <v>0</v>
      </c>
      <c r="AJ101" s="18">
        <v>0</v>
      </c>
      <c r="AK101" s="18">
        <v>0</v>
      </c>
      <c r="AL101" s="18">
        <v>0</v>
      </c>
      <c r="AM101" s="18">
        <v>0</v>
      </c>
      <c r="AN101" s="18">
        <v>0</v>
      </c>
      <c r="AO101" s="18">
        <v>0</v>
      </c>
      <c r="AP101" s="18">
        <v>0</v>
      </c>
      <c r="AQ101" s="18">
        <v>0</v>
      </c>
      <c r="AR101" s="18">
        <v>0</v>
      </c>
      <c r="AS101" s="18">
        <v>0</v>
      </c>
      <c r="AT101" s="18">
        <v>0</v>
      </c>
      <c r="AU101" s="18">
        <v>0</v>
      </c>
    </row>
    <row r="102" spans="1:47" x14ac:dyDescent="0.25">
      <c r="A102" s="153"/>
      <c r="B102" s="146"/>
      <c r="C102" s="87">
        <v>99</v>
      </c>
      <c r="D102" s="83" t="s">
        <v>379</v>
      </c>
      <c r="E102" s="84" t="s">
        <v>235</v>
      </c>
      <c r="F102" s="97" t="s">
        <v>30</v>
      </c>
      <c r="G102" s="97" t="s">
        <v>114</v>
      </c>
      <c r="H102" s="97" t="s">
        <v>51</v>
      </c>
      <c r="I102" s="86">
        <v>89</v>
      </c>
      <c r="J102" s="124">
        <v>50</v>
      </c>
      <c r="K102" s="41">
        <f t="shared" si="2"/>
        <v>50</v>
      </c>
      <c r="L102" s="42" t="str">
        <f t="shared" si="3"/>
        <v>OK</v>
      </c>
      <c r="M102" s="18">
        <v>0</v>
      </c>
      <c r="N102" s="18">
        <v>0</v>
      </c>
      <c r="O102" s="18">
        <v>0</v>
      </c>
      <c r="P102" s="18">
        <v>0</v>
      </c>
      <c r="Q102" s="18">
        <v>0</v>
      </c>
      <c r="R102" s="18">
        <v>0</v>
      </c>
      <c r="S102" s="18">
        <v>0</v>
      </c>
      <c r="T102" s="18">
        <v>0</v>
      </c>
      <c r="U102" s="18">
        <v>0</v>
      </c>
      <c r="V102" s="18">
        <v>0</v>
      </c>
      <c r="W102" s="18">
        <v>0</v>
      </c>
      <c r="X102" s="18">
        <v>0</v>
      </c>
      <c r="Y102" s="18">
        <v>0</v>
      </c>
      <c r="Z102" s="18">
        <v>0</v>
      </c>
      <c r="AA102" s="18">
        <v>0</v>
      </c>
      <c r="AB102" s="18">
        <v>0</v>
      </c>
      <c r="AC102" s="18">
        <v>0</v>
      </c>
      <c r="AD102" s="18">
        <v>0</v>
      </c>
      <c r="AE102" s="18">
        <v>0</v>
      </c>
      <c r="AF102" s="18">
        <v>0</v>
      </c>
      <c r="AG102" s="18">
        <v>0</v>
      </c>
      <c r="AH102" s="18">
        <v>0</v>
      </c>
      <c r="AI102" s="18">
        <v>0</v>
      </c>
      <c r="AJ102" s="18">
        <v>0</v>
      </c>
      <c r="AK102" s="18">
        <v>0</v>
      </c>
      <c r="AL102" s="18">
        <v>0</v>
      </c>
      <c r="AM102" s="18">
        <v>0</v>
      </c>
      <c r="AN102" s="18">
        <v>0</v>
      </c>
      <c r="AO102" s="18">
        <v>0</v>
      </c>
      <c r="AP102" s="18">
        <v>0</v>
      </c>
      <c r="AQ102" s="18">
        <v>0</v>
      </c>
      <c r="AR102" s="18">
        <v>0</v>
      </c>
      <c r="AS102" s="18">
        <v>0</v>
      </c>
      <c r="AT102" s="18">
        <v>0</v>
      </c>
      <c r="AU102" s="18">
        <v>0</v>
      </c>
    </row>
    <row r="103" spans="1:47" ht="30" x14ac:dyDescent="0.25">
      <c r="A103" s="153"/>
      <c r="B103" s="146"/>
      <c r="C103" s="87">
        <v>100</v>
      </c>
      <c r="D103" s="98" t="s">
        <v>380</v>
      </c>
      <c r="E103" s="84" t="s">
        <v>236</v>
      </c>
      <c r="F103" s="97" t="s">
        <v>30</v>
      </c>
      <c r="G103" s="97" t="s">
        <v>115</v>
      </c>
      <c r="H103" s="97" t="s">
        <v>51</v>
      </c>
      <c r="I103" s="86">
        <v>62.39</v>
      </c>
      <c r="J103" s="124">
        <v>50</v>
      </c>
      <c r="K103" s="41">
        <f t="shared" si="2"/>
        <v>40</v>
      </c>
      <c r="L103" s="42" t="str">
        <f t="shared" si="3"/>
        <v>OK</v>
      </c>
      <c r="M103" s="18">
        <v>0</v>
      </c>
      <c r="N103" s="18">
        <v>0</v>
      </c>
      <c r="O103" s="18">
        <v>0</v>
      </c>
      <c r="P103" s="18">
        <v>0</v>
      </c>
      <c r="Q103" s="18">
        <v>0</v>
      </c>
      <c r="R103" s="18">
        <v>0</v>
      </c>
      <c r="S103" s="18">
        <v>0</v>
      </c>
      <c r="T103" s="18">
        <v>0</v>
      </c>
      <c r="U103" s="18">
        <v>0</v>
      </c>
      <c r="V103" s="18">
        <v>10</v>
      </c>
      <c r="W103" s="18">
        <v>0</v>
      </c>
      <c r="X103" s="18">
        <v>0</v>
      </c>
      <c r="Y103" s="18">
        <v>0</v>
      </c>
      <c r="Z103" s="18">
        <v>0</v>
      </c>
      <c r="AA103" s="18">
        <v>0</v>
      </c>
      <c r="AB103" s="18">
        <v>0</v>
      </c>
      <c r="AC103" s="18">
        <v>0</v>
      </c>
      <c r="AD103" s="18">
        <v>0</v>
      </c>
      <c r="AE103" s="18">
        <v>0</v>
      </c>
      <c r="AF103" s="18">
        <v>0</v>
      </c>
      <c r="AG103" s="18">
        <v>0</v>
      </c>
      <c r="AH103" s="18">
        <v>0</v>
      </c>
      <c r="AI103" s="18">
        <v>0</v>
      </c>
      <c r="AJ103" s="18">
        <v>0</v>
      </c>
      <c r="AK103" s="18">
        <v>0</v>
      </c>
      <c r="AL103" s="18">
        <v>0</v>
      </c>
      <c r="AM103" s="18">
        <v>0</v>
      </c>
      <c r="AN103" s="18">
        <v>0</v>
      </c>
      <c r="AO103" s="18">
        <v>0</v>
      </c>
      <c r="AP103" s="18">
        <v>0</v>
      </c>
      <c r="AQ103" s="18">
        <v>0</v>
      </c>
      <c r="AR103" s="18">
        <v>0</v>
      </c>
      <c r="AS103" s="18">
        <v>0</v>
      </c>
      <c r="AT103" s="18">
        <v>0</v>
      </c>
      <c r="AU103" s="18">
        <v>0</v>
      </c>
    </row>
    <row r="104" spans="1:47" x14ac:dyDescent="0.25">
      <c r="A104" s="153"/>
      <c r="B104" s="147"/>
      <c r="C104" s="82">
        <v>101</v>
      </c>
      <c r="D104" s="98" t="s">
        <v>381</v>
      </c>
      <c r="E104" s="84" t="s">
        <v>237</v>
      </c>
      <c r="F104" s="97" t="s">
        <v>60</v>
      </c>
      <c r="G104" s="97" t="s">
        <v>116</v>
      </c>
      <c r="H104" s="97" t="s">
        <v>51</v>
      </c>
      <c r="I104" s="86">
        <v>3.02</v>
      </c>
      <c r="J104" s="124">
        <v>40</v>
      </c>
      <c r="K104" s="41">
        <f t="shared" si="2"/>
        <v>20</v>
      </c>
      <c r="L104" s="42" t="str">
        <f t="shared" si="3"/>
        <v>OK</v>
      </c>
      <c r="M104" s="18">
        <v>0</v>
      </c>
      <c r="N104" s="18">
        <v>0</v>
      </c>
      <c r="O104" s="18">
        <v>0</v>
      </c>
      <c r="P104" s="18">
        <v>0</v>
      </c>
      <c r="Q104" s="18">
        <v>0</v>
      </c>
      <c r="R104" s="18">
        <v>0</v>
      </c>
      <c r="S104" s="18">
        <v>0</v>
      </c>
      <c r="T104" s="18">
        <v>0</v>
      </c>
      <c r="U104" s="18">
        <v>0</v>
      </c>
      <c r="V104" s="18">
        <v>20</v>
      </c>
      <c r="W104" s="18">
        <v>0</v>
      </c>
      <c r="X104" s="18">
        <v>0</v>
      </c>
      <c r="Y104" s="18">
        <v>0</v>
      </c>
      <c r="Z104" s="18">
        <v>0</v>
      </c>
      <c r="AA104" s="18">
        <v>0</v>
      </c>
      <c r="AB104" s="18">
        <v>0</v>
      </c>
      <c r="AC104" s="18">
        <v>0</v>
      </c>
      <c r="AD104" s="18">
        <v>0</v>
      </c>
      <c r="AE104" s="18">
        <v>0</v>
      </c>
      <c r="AF104" s="18">
        <v>0</v>
      </c>
      <c r="AG104" s="18">
        <v>0</v>
      </c>
      <c r="AH104" s="18">
        <v>0</v>
      </c>
      <c r="AI104" s="18">
        <v>0</v>
      </c>
      <c r="AJ104" s="18">
        <v>0</v>
      </c>
      <c r="AK104" s="18">
        <v>0</v>
      </c>
      <c r="AL104" s="18">
        <v>0</v>
      </c>
      <c r="AM104" s="18">
        <v>0</v>
      </c>
      <c r="AN104" s="18">
        <v>0</v>
      </c>
      <c r="AO104" s="18">
        <v>0</v>
      </c>
      <c r="AP104" s="18">
        <v>0</v>
      </c>
      <c r="AQ104" s="18">
        <v>0</v>
      </c>
      <c r="AR104" s="18">
        <v>0</v>
      </c>
      <c r="AS104" s="18">
        <v>0</v>
      </c>
      <c r="AT104" s="18">
        <v>0</v>
      </c>
      <c r="AU104" s="18">
        <v>0</v>
      </c>
    </row>
    <row r="105" spans="1:47" ht="75" x14ac:dyDescent="0.25">
      <c r="A105" s="72" t="s">
        <v>278</v>
      </c>
      <c r="B105" s="76">
        <v>33</v>
      </c>
      <c r="C105" s="76">
        <v>102</v>
      </c>
      <c r="D105" s="106" t="s">
        <v>382</v>
      </c>
      <c r="E105" s="78" t="s">
        <v>238</v>
      </c>
      <c r="F105" s="104" t="s">
        <v>66</v>
      </c>
      <c r="G105" s="104" t="s">
        <v>117</v>
      </c>
      <c r="H105" s="104" t="s">
        <v>118</v>
      </c>
      <c r="I105" s="80">
        <v>205.12</v>
      </c>
      <c r="J105" s="124">
        <v>3</v>
      </c>
      <c r="K105" s="41">
        <f t="shared" si="2"/>
        <v>3</v>
      </c>
      <c r="L105" s="42" t="str">
        <f t="shared" si="3"/>
        <v>OK</v>
      </c>
      <c r="M105" s="18">
        <v>0</v>
      </c>
      <c r="N105" s="18">
        <v>0</v>
      </c>
      <c r="O105" s="18">
        <v>0</v>
      </c>
      <c r="P105" s="18">
        <v>0</v>
      </c>
      <c r="Q105" s="18">
        <v>0</v>
      </c>
      <c r="R105" s="18">
        <v>0</v>
      </c>
      <c r="S105" s="18">
        <v>0</v>
      </c>
      <c r="T105" s="18">
        <v>0</v>
      </c>
      <c r="U105" s="18">
        <v>0</v>
      </c>
      <c r="V105" s="18">
        <v>0</v>
      </c>
      <c r="W105" s="18">
        <v>0</v>
      </c>
      <c r="X105" s="18">
        <v>0</v>
      </c>
      <c r="Y105" s="18">
        <v>0</v>
      </c>
      <c r="Z105" s="18">
        <v>0</v>
      </c>
      <c r="AA105" s="18">
        <v>0</v>
      </c>
      <c r="AB105" s="18">
        <v>0</v>
      </c>
      <c r="AC105" s="18">
        <v>0</v>
      </c>
      <c r="AD105" s="18">
        <v>0</v>
      </c>
      <c r="AE105" s="18">
        <v>0</v>
      </c>
      <c r="AF105" s="18">
        <v>0</v>
      </c>
      <c r="AG105" s="18">
        <v>0</v>
      </c>
      <c r="AH105" s="18">
        <v>0</v>
      </c>
      <c r="AI105" s="18">
        <v>0</v>
      </c>
      <c r="AJ105" s="18">
        <v>0</v>
      </c>
      <c r="AK105" s="18">
        <v>0</v>
      </c>
      <c r="AL105" s="18">
        <v>0</v>
      </c>
      <c r="AM105" s="18">
        <v>0</v>
      </c>
      <c r="AN105" s="18">
        <v>0</v>
      </c>
      <c r="AO105" s="18">
        <v>0</v>
      </c>
      <c r="AP105" s="18">
        <v>0</v>
      </c>
      <c r="AQ105" s="18">
        <v>0</v>
      </c>
      <c r="AR105" s="18">
        <v>0</v>
      </c>
      <c r="AS105" s="18">
        <v>0</v>
      </c>
      <c r="AT105" s="18">
        <v>0</v>
      </c>
      <c r="AU105" s="18">
        <v>0</v>
      </c>
    </row>
    <row r="106" spans="1:47" ht="75" x14ac:dyDescent="0.25">
      <c r="A106" s="153" t="s">
        <v>281</v>
      </c>
      <c r="B106" s="145">
        <v>34</v>
      </c>
      <c r="C106" s="87">
        <v>103</v>
      </c>
      <c r="D106" s="98" t="s">
        <v>383</v>
      </c>
      <c r="E106" s="84" t="s">
        <v>239</v>
      </c>
      <c r="F106" s="97" t="s">
        <v>30</v>
      </c>
      <c r="G106" s="97" t="s">
        <v>119</v>
      </c>
      <c r="H106" s="97" t="s">
        <v>51</v>
      </c>
      <c r="I106" s="86">
        <v>23.5</v>
      </c>
      <c r="J106" s="124">
        <v>30</v>
      </c>
      <c r="K106" s="41">
        <f t="shared" si="2"/>
        <v>20</v>
      </c>
      <c r="L106" s="42" t="str">
        <f t="shared" si="3"/>
        <v>OK</v>
      </c>
      <c r="M106" s="18">
        <v>0</v>
      </c>
      <c r="N106" s="18">
        <v>0</v>
      </c>
      <c r="O106" s="18">
        <v>0</v>
      </c>
      <c r="P106" s="18">
        <v>0</v>
      </c>
      <c r="Q106" s="18">
        <v>0</v>
      </c>
      <c r="R106" s="18">
        <v>0</v>
      </c>
      <c r="S106" s="18">
        <v>0</v>
      </c>
      <c r="T106" s="18">
        <v>0</v>
      </c>
      <c r="U106" s="18">
        <v>0</v>
      </c>
      <c r="V106" s="18">
        <v>0</v>
      </c>
      <c r="W106" s="18">
        <v>0</v>
      </c>
      <c r="X106" s="18">
        <v>10</v>
      </c>
      <c r="Y106" s="18">
        <v>0</v>
      </c>
      <c r="Z106" s="18">
        <v>0</v>
      </c>
      <c r="AA106" s="18">
        <v>0</v>
      </c>
      <c r="AB106" s="18">
        <v>0</v>
      </c>
      <c r="AC106" s="18">
        <v>0</v>
      </c>
      <c r="AD106" s="18">
        <v>0</v>
      </c>
      <c r="AE106" s="18">
        <v>0</v>
      </c>
      <c r="AF106" s="18">
        <v>0</v>
      </c>
      <c r="AG106" s="18">
        <v>0</v>
      </c>
      <c r="AH106" s="18">
        <v>0</v>
      </c>
      <c r="AI106" s="18">
        <v>0</v>
      </c>
      <c r="AJ106" s="18">
        <v>0</v>
      </c>
      <c r="AK106" s="18">
        <v>0</v>
      </c>
      <c r="AL106" s="18">
        <v>0</v>
      </c>
      <c r="AM106" s="18">
        <v>0</v>
      </c>
      <c r="AN106" s="18">
        <v>0</v>
      </c>
      <c r="AO106" s="18">
        <v>0</v>
      </c>
      <c r="AP106" s="18">
        <v>0</v>
      </c>
      <c r="AQ106" s="18">
        <v>0</v>
      </c>
      <c r="AR106" s="18">
        <v>0</v>
      </c>
      <c r="AS106" s="18">
        <v>0</v>
      </c>
      <c r="AT106" s="18">
        <v>0</v>
      </c>
      <c r="AU106" s="18">
        <v>0</v>
      </c>
    </row>
    <row r="107" spans="1:47" ht="60" x14ac:dyDescent="0.25">
      <c r="A107" s="153"/>
      <c r="B107" s="147"/>
      <c r="C107" s="82">
        <v>104</v>
      </c>
      <c r="D107" s="98" t="s">
        <v>384</v>
      </c>
      <c r="E107" s="84" t="s">
        <v>240</v>
      </c>
      <c r="F107" s="97" t="s">
        <v>30</v>
      </c>
      <c r="G107" s="97" t="s">
        <v>98</v>
      </c>
      <c r="H107" s="97" t="s">
        <v>51</v>
      </c>
      <c r="I107" s="86">
        <v>55.970999999999997</v>
      </c>
      <c r="J107" s="124"/>
      <c r="K107" s="41">
        <f t="shared" si="2"/>
        <v>0</v>
      </c>
      <c r="L107" s="42" t="str">
        <f t="shared" si="3"/>
        <v>OK</v>
      </c>
      <c r="M107" s="18">
        <v>0</v>
      </c>
      <c r="N107" s="18">
        <v>0</v>
      </c>
      <c r="O107" s="18">
        <v>0</v>
      </c>
      <c r="P107" s="18">
        <v>0</v>
      </c>
      <c r="Q107" s="18">
        <v>0</v>
      </c>
      <c r="R107" s="18">
        <v>0</v>
      </c>
      <c r="S107" s="18">
        <v>0</v>
      </c>
      <c r="T107" s="18">
        <v>0</v>
      </c>
      <c r="U107" s="18">
        <v>0</v>
      </c>
      <c r="V107" s="18">
        <v>0</v>
      </c>
      <c r="W107" s="18">
        <v>0</v>
      </c>
      <c r="X107" s="18">
        <v>0</v>
      </c>
      <c r="Y107" s="18">
        <v>0</v>
      </c>
      <c r="Z107" s="18">
        <v>0</v>
      </c>
      <c r="AA107" s="18">
        <v>0</v>
      </c>
      <c r="AB107" s="18">
        <v>0</v>
      </c>
      <c r="AC107" s="18">
        <v>0</v>
      </c>
      <c r="AD107" s="18">
        <v>0</v>
      </c>
      <c r="AE107" s="18">
        <v>0</v>
      </c>
      <c r="AF107" s="18">
        <v>0</v>
      </c>
      <c r="AG107" s="18">
        <v>0</v>
      </c>
      <c r="AH107" s="18">
        <v>0</v>
      </c>
      <c r="AI107" s="18">
        <v>0</v>
      </c>
      <c r="AJ107" s="18">
        <v>0</v>
      </c>
      <c r="AK107" s="18">
        <v>0</v>
      </c>
      <c r="AL107" s="18">
        <v>0</v>
      </c>
      <c r="AM107" s="18">
        <v>0</v>
      </c>
      <c r="AN107" s="18">
        <v>0</v>
      </c>
      <c r="AO107" s="18">
        <v>0</v>
      </c>
      <c r="AP107" s="18">
        <v>0</v>
      </c>
      <c r="AQ107" s="18">
        <v>0</v>
      </c>
      <c r="AR107" s="18">
        <v>0</v>
      </c>
      <c r="AS107" s="18">
        <v>0</v>
      </c>
      <c r="AT107" s="18">
        <v>0</v>
      </c>
      <c r="AU107" s="18">
        <v>0</v>
      </c>
    </row>
    <row r="108" spans="1:47" ht="90" x14ac:dyDescent="0.25">
      <c r="A108" s="72" t="s">
        <v>283</v>
      </c>
      <c r="B108" s="76">
        <v>35</v>
      </c>
      <c r="C108" s="76">
        <v>105</v>
      </c>
      <c r="D108" s="106" t="s">
        <v>385</v>
      </c>
      <c r="E108" s="78" t="s">
        <v>241</v>
      </c>
      <c r="F108" s="104" t="s">
        <v>30</v>
      </c>
      <c r="G108" s="104" t="s">
        <v>119</v>
      </c>
      <c r="H108" s="104" t="s">
        <v>51</v>
      </c>
      <c r="I108" s="80">
        <v>65</v>
      </c>
      <c r="J108" s="124">
        <v>30</v>
      </c>
      <c r="K108" s="41">
        <f t="shared" si="2"/>
        <v>25</v>
      </c>
      <c r="L108" s="42" t="str">
        <f t="shared" si="3"/>
        <v>OK</v>
      </c>
      <c r="M108" s="18">
        <v>0</v>
      </c>
      <c r="N108" s="18">
        <v>0</v>
      </c>
      <c r="O108" s="18">
        <v>0</v>
      </c>
      <c r="P108" s="18">
        <v>0</v>
      </c>
      <c r="Q108" s="18">
        <v>0</v>
      </c>
      <c r="R108" s="18">
        <v>0</v>
      </c>
      <c r="S108" s="18">
        <v>0</v>
      </c>
      <c r="T108" s="18">
        <v>0</v>
      </c>
      <c r="U108" s="18">
        <v>0</v>
      </c>
      <c r="V108" s="18">
        <v>0</v>
      </c>
      <c r="W108" s="18">
        <v>0</v>
      </c>
      <c r="X108" s="18">
        <v>0</v>
      </c>
      <c r="Y108" s="18">
        <v>0</v>
      </c>
      <c r="Z108" s="18">
        <v>0</v>
      </c>
      <c r="AA108" s="18">
        <v>0</v>
      </c>
      <c r="AB108" s="18">
        <v>0</v>
      </c>
      <c r="AC108" s="18">
        <v>5</v>
      </c>
      <c r="AD108" s="18">
        <v>0</v>
      </c>
      <c r="AE108" s="18">
        <v>0</v>
      </c>
      <c r="AF108" s="18">
        <v>0</v>
      </c>
      <c r="AG108" s="18">
        <v>0</v>
      </c>
      <c r="AH108" s="18">
        <v>0</v>
      </c>
      <c r="AI108" s="18">
        <v>0</v>
      </c>
      <c r="AJ108" s="18">
        <v>0</v>
      </c>
      <c r="AK108" s="18">
        <v>0</v>
      </c>
      <c r="AL108" s="18">
        <v>0</v>
      </c>
      <c r="AM108" s="18">
        <v>0</v>
      </c>
      <c r="AN108" s="18">
        <v>0</v>
      </c>
      <c r="AO108" s="18">
        <v>0</v>
      </c>
      <c r="AP108" s="18">
        <v>0</v>
      </c>
      <c r="AQ108" s="18">
        <v>0</v>
      </c>
      <c r="AR108" s="18">
        <v>0</v>
      </c>
      <c r="AS108" s="18">
        <v>0</v>
      </c>
      <c r="AT108" s="18">
        <v>0</v>
      </c>
      <c r="AU108" s="18">
        <v>0</v>
      </c>
    </row>
    <row r="109" spans="1:47" ht="30" x14ac:dyDescent="0.25">
      <c r="A109" s="153" t="s">
        <v>285</v>
      </c>
      <c r="B109" s="145">
        <v>36</v>
      </c>
      <c r="C109" s="87">
        <v>106</v>
      </c>
      <c r="D109" s="98" t="s">
        <v>386</v>
      </c>
      <c r="E109" s="84" t="s">
        <v>242</v>
      </c>
      <c r="F109" s="97" t="s">
        <v>58</v>
      </c>
      <c r="G109" s="97" t="s">
        <v>120</v>
      </c>
      <c r="H109" s="97" t="s">
        <v>51</v>
      </c>
      <c r="I109" s="86">
        <v>5.86</v>
      </c>
      <c r="J109" s="124">
        <v>50</v>
      </c>
      <c r="K109" s="41">
        <f t="shared" si="2"/>
        <v>50</v>
      </c>
      <c r="L109" s="42" t="str">
        <f t="shared" si="3"/>
        <v>OK</v>
      </c>
      <c r="M109" s="18">
        <v>0</v>
      </c>
      <c r="N109" s="18">
        <v>0</v>
      </c>
      <c r="O109" s="18">
        <v>0</v>
      </c>
      <c r="P109" s="18">
        <v>0</v>
      </c>
      <c r="Q109" s="18">
        <v>0</v>
      </c>
      <c r="R109" s="18">
        <v>0</v>
      </c>
      <c r="S109" s="18">
        <v>0</v>
      </c>
      <c r="T109" s="18">
        <v>0</v>
      </c>
      <c r="U109" s="18">
        <v>0</v>
      </c>
      <c r="V109" s="18">
        <v>0</v>
      </c>
      <c r="W109" s="18">
        <v>0</v>
      </c>
      <c r="X109" s="18">
        <v>0</v>
      </c>
      <c r="Y109" s="18">
        <v>0</v>
      </c>
      <c r="Z109" s="18">
        <v>0</v>
      </c>
      <c r="AA109" s="18">
        <v>0</v>
      </c>
      <c r="AB109" s="18">
        <v>0</v>
      </c>
      <c r="AC109" s="18">
        <v>0</v>
      </c>
      <c r="AD109" s="18">
        <v>0</v>
      </c>
      <c r="AE109" s="18">
        <v>0</v>
      </c>
      <c r="AF109" s="18">
        <v>0</v>
      </c>
      <c r="AG109" s="18">
        <v>0</v>
      </c>
      <c r="AH109" s="18">
        <v>0</v>
      </c>
      <c r="AI109" s="18">
        <v>0</v>
      </c>
      <c r="AJ109" s="18">
        <v>0</v>
      </c>
      <c r="AK109" s="18">
        <v>0</v>
      </c>
      <c r="AL109" s="18">
        <v>0</v>
      </c>
      <c r="AM109" s="18">
        <v>0</v>
      </c>
      <c r="AN109" s="18">
        <v>0</v>
      </c>
      <c r="AO109" s="18">
        <v>0</v>
      </c>
      <c r="AP109" s="18">
        <v>0</v>
      </c>
      <c r="AQ109" s="18">
        <v>0</v>
      </c>
      <c r="AR109" s="18">
        <v>0</v>
      </c>
      <c r="AS109" s="18">
        <v>0</v>
      </c>
      <c r="AT109" s="18">
        <v>0</v>
      </c>
      <c r="AU109" s="18">
        <v>0</v>
      </c>
    </row>
    <row r="110" spans="1:47" ht="30" x14ac:dyDescent="0.25">
      <c r="A110" s="153"/>
      <c r="B110" s="146"/>
      <c r="C110" s="82">
        <v>107</v>
      </c>
      <c r="D110" s="100" t="s">
        <v>387</v>
      </c>
      <c r="E110" s="84" t="s">
        <v>243</v>
      </c>
      <c r="F110" s="97" t="s">
        <v>60</v>
      </c>
      <c r="G110" s="97" t="s">
        <v>121</v>
      </c>
      <c r="H110" s="97" t="s">
        <v>51</v>
      </c>
      <c r="I110" s="86">
        <v>3.08</v>
      </c>
      <c r="J110" s="124">
        <v>50</v>
      </c>
      <c r="K110" s="41">
        <f t="shared" si="2"/>
        <v>50</v>
      </c>
      <c r="L110" s="42" t="str">
        <f t="shared" si="3"/>
        <v>OK</v>
      </c>
      <c r="M110" s="18">
        <v>0</v>
      </c>
      <c r="N110" s="18">
        <v>0</v>
      </c>
      <c r="O110" s="18">
        <v>0</v>
      </c>
      <c r="P110" s="18">
        <v>0</v>
      </c>
      <c r="Q110" s="18">
        <v>0</v>
      </c>
      <c r="R110" s="18">
        <v>0</v>
      </c>
      <c r="S110" s="18">
        <v>0</v>
      </c>
      <c r="T110" s="18">
        <v>0</v>
      </c>
      <c r="U110" s="18">
        <v>0</v>
      </c>
      <c r="V110" s="18">
        <v>0</v>
      </c>
      <c r="W110" s="18">
        <v>0</v>
      </c>
      <c r="X110" s="18">
        <v>0</v>
      </c>
      <c r="Y110" s="18">
        <v>0</v>
      </c>
      <c r="Z110" s="18">
        <v>0</v>
      </c>
      <c r="AA110" s="18">
        <v>0</v>
      </c>
      <c r="AB110" s="18">
        <v>0</v>
      </c>
      <c r="AC110" s="18">
        <v>0</v>
      </c>
      <c r="AD110" s="18">
        <v>0</v>
      </c>
      <c r="AE110" s="18">
        <v>0</v>
      </c>
      <c r="AF110" s="18">
        <v>0</v>
      </c>
      <c r="AG110" s="18">
        <v>0</v>
      </c>
      <c r="AH110" s="18">
        <v>0</v>
      </c>
      <c r="AI110" s="18">
        <v>0</v>
      </c>
      <c r="AJ110" s="18">
        <v>0</v>
      </c>
      <c r="AK110" s="18">
        <v>0</v>
      </c>
      <c r="AL110" s="18">
        <v>0</v>
      </c>
      <c r="AM110" s="18">
        <v>0</v>
      </c>
      <c r="AN110" s="18">
        <v>0</v>
      </c>
      <c r="AO110" s="18">
        <v>0</v>
      </c>
      <c r="AP110" s="18">
        <v>0</v>
      </c>
      <c r="AQ110" s="18">
        <v>0</v>
      </c>
      <c r="AR110" s="18">
        <v>0</v>
      </c>
      <c r="AS110" s="18">
        <v>0</v>
      </c>
      <c r="AT110" s="18">
        <v>0</v>
      </c>
      <c r="AU110" s="18">
        <v>0</v>
      </c>
    </row>
    <row r="111" spans="1:47" ht="60" x14ac:dyDescent="0.25">
      <c r="A111" s="153"/>
      <c r="B111" s="146"/>
      <c r="C111" s="87">
        <v>108</v>
      </c>
      <c r="D111" s="98" t="s">
        <v>388</v>
      </c>
      <c r="E111" s="84" t="s">
        <v>244</v>
      </c>
      <c r="F111" s="97" t="s">
        <v>60</v>
      </c>
      <c r="G111" s="97" t="s">
        <v>122</v>
      </c>
      <c r="H111" s="97" t="s">
        <v>51</v>
      </c>
      <c r="I111" s="86">
        <v>7.49</v>
      </c>
      <c r="J111" s="124">
        <v>30</v>
      </c>
      <c r="K111" s="41">
        <f t="shared" si="2"/>
        <v>30</v>
      </c>
      <c r="L111" s="42" t="str">
        <f t="shared" si="3"/>
        <v>OK</v>
      </c>
      <c r="M111" s="18">
        <v>0</v>
      </c>
      <c r="N111" s="18">
        <v>0</v>
      </c>
      <c r="O111" s="18">
        <v>0</v>
      </c>
      <c r="P111" s="18">
        <v>0</v>
      </c>
      <c r="Q111" s="18">
        <v>0</v>
      </c>
      <c r="R111" s="18">
        <v>0</v>
      </c>
      <c r="S111" s="18">
        <v>0</v>
      </c>
      <c r="T111" s="18">
        <v>0</v>
      </c>
      <c r="U111" s="18">
        <v>0</v>
      </c>
      <c r="V111" s="18">
        <v>0</v>
      </c>
      <c r="W111" s="18">
        <v>0</v>
      </c>
      <c r="X111" s="18">
        <v>0</v>
      </c>
      <c r="Y111" s="18">
        <v>0</v>
      </c>
      <c r="Z111" s="18">
        <v>0</v>
      </c>
      <c r="AA111" s="18">
        <v>0</v>
      </c>
      <c r="AB111" s="18">
        <v>0</v>
      </c>
      <c r="AC111" s="18">
        <v>0</v>
      </c>
      <c r="AD111" s="18">
        <v>0</v>
      </c>
      <c r="AE111" s="18">
        <v>0</v>
      </c>
      <c r="AF111" s="18">
        <v>0</v>
      </c>
      <c r="AG111" s="18">
        <v>0</v>
      </c>
      <c r="AH111" s="18">
        <v>0</v>
      </c>
      <c r="AI111" s="18">
        <v>0</v>
      </c>
      <c r="AJ111" s="18">
        <v>0</v>
      </c>
      <c r="AK111" s="18">
        <v>0</v>
      </c>
      <c r="AL111" s="18">
        <v>0</v>
      </c>
      <c r="AM111" s="18">
        <v>0</v>
      </c>
      <c r="AN111" s="18">
        <v>0</v>
      </c>
      <c r="AO111" s="18">
        <v>0</v>
      </c>
      <c r="AP111" s="18">
        <v>0</v>
      </c>
      <c r="AQ111" s="18">
        <v>0</v>
      </c>
      <c r="AR111" s="18">
        <v>0</v>
      </c>
      <c r="AS111" s="18">
        <v>0</v>
      </c>
      <c r="AT111" s="18">
        <v>0</v>
      </c>
      <c r="AU111" s="18">
        <v>0</v>
      </c>
    </row>
    <row r="112" spans="1:47" ht="120" x14ac:dyDescent="0.25">
      <c r="A112" s="153"/>
      <c r="B112" s="147"/>
      <c r="C112" s="87">
        <v>109</v>
      </c>
      <c r="D112" s="83" t="s">
        <v>389</v>
      </c>
      <c r="E112" s="84" t="s">
        <v>245</v>
      </c>
      <c r="F112" s="85" t="s">
        <v>33</v>
      </c>
      <c r="G112" s="85" t="s">
        <v>123</v>
      </c>
      <c r="H112" s="85" t="s">
        <v>50</v>
      </c>
      <c r="I112" s="86">
        <v>2.2400000000000002</v>
      </c>
      <c r="J112" s="124">
        <v>50</v>
      </c>
      <c r="K112" s="41">
        <f t="shared" si="2"/>
        <v>50</v>
      </c>
      <c r="L112" s="42" t="str">
        <f t="shared" si="3"/>
        <v>OK</v>
      </c>
      <c r="M112" s="18">
        <v>0</v>
      </c>
      <c r="N112" s="18">
        <v>0</v>
      </c>
      <c r="O112" s="18">
        <v>0</v>
      </c>
      <c r="P112" s="18">
        <v>0</v>
      </c>
      <c r="Q112" s="18">
        <v>0</v>
      </c>
      <c r="R112" s="18">
        <v>0</v>
      </c>
      <c r="S112" s="18">
        <v>0</v>
      </c>
      <c r="T112" s="18">
        <v>0</v>
      </c>
      <c r="U112" s="18">
        <v>0</v>
      </c>
      <c r="V112" s="18">
        <v>0</v>
      </c>
      <c r="W112" s="18">
        <v>0</v>
      </c>
      <c r="X112" s="18">
        <v>0</v>
      </c>
      <c r="Y112" s="18">
        <v>0</v>
      </c>
      <c r="Z112" s="18">
        <v>0</v>
      </c>
      <c r="AA112" s="18">
        <v>0</v>
      </c>
      <c r="AB112" s="18">
        <v>0</v>
      </c>
      <c r="AC112" s="18">
        <v>0</v>
      </c>
      <c r="AD112" s="18">
        <v>0</v>
      </c>
      <c r="AE112" s="18">
        <v>0</v>
      </c>
      <c r="AF112" s="18">
        <v>0</v>
      </c>
      <c r="AG112" s="18">
        <v>0</v>
      </c>
      <c r="AH112" s="18">
        <v>0</v>
      </c>
      <c r="AI112" s="18">
        <v>0</v>
      </c>
      <c r="AJ112" s="18">
        <v>0</v>
      </c>
      <c r="AK112" s="18">
        <v>0</v>
      </c>
      <c r="AL112" s="18">
        <v>0</v>
      </c>
      <c r="AM112" s="18">
        <v>0</v>
      </c>
      <c r="AN112" s="18">
        <v>0</v>
      </c>
      <c r="AO112" s="18">
        <v>0</v>
      </c>
      <c r="AP112" s="18">
        <v>0</v>
      </c>
      <c r="AQ112" s="18">
        <v>0</v>
      </c>
      <c r="AR112" s="18">
        <v>0</v>
      </c>
      <c r="AS112" s="18">
        <v>0</v>
      </c>
      <c r="AT112" s="18">
        <v>0</v>
      </c>
      <c r="AU112" s="18">
        <v>0</v>
      </c>
    </row>
    <row r="113" spans="1:47" ht="60" x14ac:dyDescent="0.25">
      <c r="A113" s="152" t="s">
        <v>279</v>
      </c>
      <c r="B113" s="158">
        <v>41</v>
      </c>
      <c r="C113" s="76">
        <v>110</v>
      </c>
      <c r="D113" s="106" t="s">
        <v>390</v>
      </c>
      <c r="E113" s="78" t="s">
        <v>246</v>
      </c>
      <c r="F113" s="104" t="s">
        <v>60</v>
      </c>
      <c r="G113" s="104" t="s">
        <v>124</v>
      </c>
      <c r="H113" s="104" t="s">
        <v>51</v>
      </c>
      <c r="I113" s="80">
        <v>19</v>
      </c>
      <c r="J113" s="124">
        <v>30</v>
      </c>
      <c r="K113" s="41">
        <f t="shared" si="2"/>
        <v>30</v>
      </c>
      <c r="L113" s="42" t="str">
        <f t="shared" si="3"/>
        <v>OK</v>
      </c>
      <c r="M113" s="18">
        <v>0</v>
      </c>
      <c r="N113" s="18">
        <v>0</v>
      </c>
      <c r="O113" s="18">
        <v>0</v>
      </c>
      <c r="P113" s="18">
        <v>0</v>
      </c>
      <c r="Q113" s="18">
        <v>0</v>
      </c>
      <c r="R113" s="18">
        <v>0</v>
      </c>
      <c r="S113" s="18">
        <v>0</v>
      </c>
      <c r="T113" s="18">
        <v>0</v>
      </c>
      <c r="U113" s="18">
        <v>0</v>
      </c>
      <c r="V113" s="18">
        <v>0</v>
      </c>
      <c r="W113" s="18">
        <v>0</v>
      </c>
      <c r="X113" s="18">
        <v>0</v>
      </c>
      <c r="Y113" s="18">
        <v>0</v>
      </c>
      <c r="Z113" s="18">
        <v>0</v>
      </c>
      <c r="AA113" s="18">
        <v>0</v>
      </c>
      <c r="AB113" s="18">
        <v>0</v>
      </c>
      <c r="AC113" s="18">
        <v>0</v>
      </c>
      <c r="AD113" s="18">
        <v>0</v>
      </c>
      <c r="AE113" s="18">
        <v>0</v>
      </c>
      <c r="AF113" s="18">
        <v>0</v>
      </c>
      <c r="AG113" s="18">
        <v>0</v>
      </c>
      <c r="AH113" s="18">
        <v>0</v>
      </c>
      <c r="AI113" s="18">
        <v>0</v>
      </c>
      <c r="AJ113" s="18">
        <v>0</v>
      </c>
      <c r="AK113" s="18">
        <v>0</v>
      </c>
      <c r="AL113" s="18">
        <v>0</v>
      </c>
      <c r="AM113" s="18">
        <v>0</v>
      </c>
      <c r="AN113" s="18">
        <v>0</v>
      </c>
      <c r="AO113" s="18">
        <v>0</v>
      </c>
      <c r="AP113" s="18">
        <v>0</v>
      </c>
      <c r="AQ113" s="18">
        <v>0</v>
      </c>
      <c r="AR113" s="18">
        <v>0</v>
      </c>
      <c r="AS113" s="18">
        <v>0</v>
      </c>
      <c r="AT113" s="18">
        <v>0</v>
      </c>
      <c r="AU113" s="18">
        <v>0</v>
      </c>
    </row>
    <row r="114" spans="1:47" ht="45" x14ac:dyDescent="0.25">
      <c r="A114" s="152"/>
      <c r="B114" s="159"/>
      <c r="C114" s="103">
        <v>111</v>
      </c>
      <c r="D114" s="106" t="s">
        <v>391</v>
      </c>
      <c r="E114" s="78" t="s">
        <v>247</v>
      </c>
      <c r="F114" s="104" t="s">
        <v>60</v>
      </c>
      <c r="G114" s="104" t="s">
        <v>124</v>
      </c>
      <c r="H114" s="104" t="s">
        <v>51</v>
      </c>
      <c r="I114" s="80">
        <v>18.72</v>
      </c>
      <c r="J114" s="124">
        <v>30</v>
      </c>
      <c r="K114" s="41">
        <f t="shared" si="2"/>
        <v>30</v>
      </c>
      <c r="L114" s="42" t="str">
        <f t="shared" si="3"/>
        <v>OK</v>
      </c>
      <c r="M114" s="18">
        <v>0</v>
      </c>
      <c r="N114" s="18">
        <v>0</v>
      </c>
      <c r="O114" s="18">
        <v>0</v>
      </c>
      <c r="P114" s="18">
        <v>0</v>
      </c>
      <c r="Q114" s="18">
        <v>0</v>
      </c>
      <c r="R114" s="18">
        <v>0</v>
      </c>
      <c r="S114" s="18">
        <v>0</v>
      </c>
      <c r="T114" s="18">
        <v>0</v>
      </c>
      <c r="U114" s="18">
        <v>0</v>
      </c>
      <c r="V114" s="18">
        <v>0</v>
      </c>
      <c r="W114" s="18">
        <v>0</v>
      </c>
      <c r="X114" s="18">
        <v>0</v>
      </c>
      <c r="Y114" s="18">
        <v>0</v>
      </c>
      <c r="Z114" s="18">
        <v>0</v>
      </c>
      <c r="AA114" s="18">
        <v>0</v>
      </c>
      <c r="AB114" s="18">
        <v>0</v>
      </c>
      <c r="AC114" s="18">
        <v>0</v>
      </c>
      <c r="AD114" s="18">
        <v>0</v>
      </c>
      <c r="AE114" s="18">
        <v>0</v>
      </c>
      <c r="AF114" s="18">
        <v>0</v>
      </c>
      <c r="AG114" s="18">
        <v>0</v>
      </c>
      <c r="AH114" s="18">
        <v>0</v>
      </c>
      <c r="AI114" s="18">
        <v>0</v>
      </c>
      <c r="AJ114" s="18">
        <v>0</v>
      </c>
      <c r="AK114" s="18">
        <v>0</v>
      </c>
      <c r="AL114" s="18">
        <v>0</v>
      </c>
      <c r="AM114" s="18">
        <v>0</v>
      </c>
      <c r="AN114" s="18">
        <v>0</v>
      </c>
      <c r="AO114" s="18">
        <v>0</v>
      </c>
      <c r="AP114" s="18">
        <v>0</v>
      </c>
      <c r="AQ114" s="18">
        <v>0</v>
      </c>
      <c r="AR114" s="18">
        <v>0</v>
      </c>
      <c r="AS114" s="18">
        <v>0</v>
      </c>
      <c r="AT114" s="18">
        <v>0</v>
      </c>
      <c r="AU114" s="18">
        <v>0</v>
      </c>
    </row>
    <row r="115" spans="1:47" ht="30" x14ac:dyDescent="0.25">
      <c r="A115" s="152"/>
      <c r="B115" s="159"/>
      <c r="C115" s="76">
        <v>112</v>
      </c>
      <c r="D115" s="106" t="s">
        <v>392</v>
      </c>
      <c r="E115" s="78" t="s">
        <v>248</v>
      </c>
      <c r="F115" s="104" t="s">
        <v>60</v>
      </c>
      <c r="G115" s="104" t="s">
        <v>125</v>
      </c>
      <c r="H115" s="104" t="s">
        <v>110</v>
      </c>
      <c r="I115" s="80">
        <v>19</v>
      </c>
      <c r="J115" s="124">
        <v>30</v>
      </c>
      <c r="K115" s="41">
        <f t="shared" si="2"/>
        <v>0</v>
      </c>
      <c r="L115" s="42" t="str">
        <f t="shared" si="3"/>
        <v>OK</v>
      </c>
      <c r="M115" s="18">
        <v>0</v>
      </c>
      <c r="N115" s="18">
        <v>0</v>
      </c>
      <c r="O115" s="18">
        <v>0</v>
      </c>
      <c r="P115" s="18">
        <v>0</v>
      </c>
      <c r="Q115" s="18">
        <v>0</v>
      </c>
      <c r="R115" s="18">
        <v>0</v>
      </c>
      <c r="S115" s="18">
        <v>0</v>
      </c>
      <c r="T115" s="18">
        <v>0</v>
      </c>
      <c r="U115" s="18">
        <v>0</v>
      </c>
      <c r="V115" s="18">
        <v>0</v>
      </c>
      <c r="W115" s="18">
        <v>0</v>
      </c>
      <c r="X115" s="18">
        <v>0</v>
      </c>
      <c r="Y115" s="18">
        <v>0</v>
      </c>
      <c r="Z115" s="18">
        <v>30</v>
      </c>
      <c r="AA115" s="18">
        <v>0</v>
      </c>
      <c r="AB115" s="18">
        <v>0</v>
      </c>
      <c r="AC115" s="18">
        <v>0</v>
      </c>
      <c r="AD115" s="18">
        <v>0</v>
      </c>
      <c r="AE115" s="18">
        <v>0</v>
      </c>
      <c r="AF115" s="18">
        <v>0</v>
      </c>
      <c r="AG115" s="18">
        <v>0</v>
      </c>
      <c r="AH115" s="18">
        <v>0</v>
      </c>
      <c r="AI115" s="18">
        <v>0</v>
      </c>
      <c r="AJ115" s="18">
        <v>0</v>
      </c>
      <c r="AK115" s="18">
        <v>0</v>
      </c>
      <c r="AL115" s="18">
        <v>0</v>
      </c>
      <c r="AM115" s="18">
        <v>0</v>
      </c>
      <c r="AN115" s="18">
        <v>0</v>
      </c>
      <c r="AO115" s="18">
        <v>0</v>
      </c>
      <c r="AP115" s="18">
        <v>0</v>
      </c>
      <c r="AQ115" s="18">
        <v>0</v>
      </c>
      <c r="AR115" s="18">
        <v>0</v>
      </c>
      <c r="AS115" s="18">
        <v>0</v>
      </c>
      <c r="AT115" s="18">
        <v>0</v>
      </c>
      <c r="AU115" s="18">
        <v>0</v>
      </c>
    </row>
    <row r="116" spans="1:47" ht="30" x14ac:dyDescent="0.25">
      <c r="A116" s="152"/>
      <c r="B116" s="159"/>
      <c r="C116" s="107">
        <v>113</v>
      </c>
      <c r="D116" s="108" t="s">
        <v>393</v>
      </c>
      <c r="E116" s="109" t="s">
        <v>249</v>
      </c>
      <c r="F116" s="110" t="s">
        <v>60</v>
      </c>
      <c r="G116" s="110" t="s">
        <v>125</v>
      </c>
      <c r="H116" s="110" t="s">
        <v>51</v>
      </c>
      <c r="I116" s="111">
        <v>19</v>
      </c>
      <c r="J116" s="124"/>
      <c r="K116" s="41">
        <f t="shared" si="2"/>
        <v>0</v>
      </c>
      <c r="L116" s="52" t="str">
        <f t="shared" si="3"/>
        <v>OK</v>
      </c>
      <c r="M116" s="18">
        <v>0</v>
      </c>
      <c r="N116" s="18">
        <v>0</v>
      </c>
      <c r="O116" s="18">
        <v>0</v>
      </c>
      <c r="P116" s="18">
        <v>0</v>
      </c>
      <c r="Q116" s="18">
        <v>0</v>
      </c>
      <c r="R116" s="18">
        <v>0</v>
      </c>
      <c r="S116" s="18">
        <v>0</v>
      </c>
      <c r="T116" s="18">
        <v>0</v>
      </c>
      <c r="U116" s="18">
        <v>0</v>
      </c>
      <c r="V116" s="18">
        <v>0</v>
      </c>
      <c r="W116" s="18">
        <v>0</v>
      </c>
      <c r="X116" s="18">
        <v>0</v>
      </c>
      <c r="Y116" s="18">
        <v>0</v>
      </c>
      <c r="Z116" s="18">
        <v>0</v>
      </c>
      <c r="AA116" s="18">
        <v>0</v>
      </c>
      <c r="AB116" s="18">
        <v>0</v>
      </c>
      <c r="AC116" s="18">
        <v>0</v>
      </c>
      <c r="AD116" s="18">
        <v>0</v>
      </c>
      <c r="AE116" s="18">
        <v>0</v>
      </c>
      <c r="AF116" s="18">
        <v>0</v>
      </c>
      <c r="AG116" s="18">
        <v>0</v>
      </c>
      <c r="AH116" s="18">
        <v>0</v>
      </c>
      <c r="AI116" s="18">
        <v>0</v>
      </c>
      <c r="AJ116" s="18">
        <v>0</v>
      </c>
      <c r="AK116" s="18">
        <v>0</v>
      </c>
      <c r="AL116" s="18">
        <v>0</v>
      </c>
      <c r="AM116" s="18">
        <v>0</v>
      </c>
      <c r="AN116" s="18">
        <v>0</v>
      </c>
      <c r="AO116" s="18">
        <v>0</v>
      </c>
      <c r="AP116" s="18">
        <v>0</v>
      </c>
      <c r="AQ116" s="18">
        <v>0</v>
      </c>
      <c r="AR116" s="18">
        <v>0</v>
      </c>
      <c r="AS116" s="18">
        <v>0</v>
      </c>
      <c r="AT116" s="18">
        <v>0</v>
      </c>
      <c r="AU116" s="18">
        <v>0</v>
      </c>
    </row>
    <row r="117" spans="1:47" ht="75" x14ac:dyDescent="0.25">
      <c r="A117" s="112" t="s">
        <v>283</v>
      </c>
      <c r="B117" s="87">
        <v>42</v>
      </c>
      <c r="C117" s="87">
        <v>114</v>
      </c>
      <c r="D117" s="98" t="s">
        <v>394</v>
      </c>
      <c r="E117" s="84" t="s">
        <v>250</v>
      </c>
      <c r="F117" s="97" t="s">
        <v>60</v>
      </c>
      <c r="G117" s="97" t="s">
        <v>100</v>
      </c>
      <c r="H117" s="97" t="s">
        <v>51</v>
      </c>
      <c r="I117" s="86">
        <v>134.63</v>
      </c>
      <c r="J117" s="124">
        <v>40</v>
      </c>
      <c r="K117" s="41">
        <f t="shared" si="2"/>
        <v>25</v>
      </c>
      <c r="L117" s="42" t="str">
        <f t="shared" si="3"/>
        <v>OK</v>
      </c>
      <c r="M117" s="18">
        <v>0</v>
      </c>
      <c r="N117" s="18">
        <v>0</v>
      </c>
      <c r="O117" s="18">
        <v>0</v>
      </c>
      <c r="P117" s="18">
        <v>0</v>
      </c>
      <c r="Q117" s="18">
        <v>0</v>
      </c>
      <c r="R117" s="18">
        <v>0</v>
      </c>
      <c r="S117" s="18">
        <v>0</v>
      </c>
      <c r="T117" s="18">
        <v>0</v>
      </c>
      <c r="U117" s="18">
        <v>0</v>
      </c>
      <c r="V117" s="18">
        <v>0</v>
      </c>
      <c r="W117" s="18">
        <v>0</v>
      </c>
      <c r="X117" s="18">
        <v>0</v>
      </c>
      <c r="Y117" s="18">
        <v>0</v>
      </c>
      <c r="Z117" s="18">
        <v>0</v>
      </c>
      <c r="AA117" s="18">
        <v>0</v>
      </c>
      <c r="AB117" s="18">
        <v>0</v>
      </c>
      <c r="AC117" s="18">
        <v>15</v>
      </c>
      <c r="AD117" s="18">
        <v>0</v>
      </c>
      <c r="AE117" s="18">
        <v>0</v>
      </c>
      <c r="AF117" s="18">
        <v>0</v>
      </c>
      <c r="AG117" s="18">
        <v>0</v>
      </c>
      <c r="AH117" s="18">
        <v>0</v>
      </c>
      <c r="AI117" s="18">
        <v>0</v>
      </c>
      <c r="AJ117" s="18">
        <v>0</v>
      </c>
      <c r="AK117" s="18">
        <v>0</v>
      </c>
      <c r="AL117" s="18">
        <v>0</v>
      </c>
      <c r="AM117" s="18">
        <v>0</v>
      </c>
      <c r="AN117" s="18">
        <v>0</v>
      </c>
      <c r="AO117" s="18">
        <v>0</v>
      </c>
      <c r="AP117" s="18">
        <v>0</v>
      </c>
      <c r="AQ117" s="18">
        <v>0</v>
      </c>
      <c r="AR117" s="18">
        <v>0</v>
      </c>
      <c r="AS117" s="18">
        <v>0</v>
      </c>
      <c r="AT117" s="18">
        <v>0</v>
      </c>
      <c r="AU117" s="18">
        <v>0</v>
      </c>
    </row>
    <row r="118" spans="1:47" ht="39.950000000000003" customHeight="1" x14ac:dyDescent="0.25">
      <c r="A118" s="152" t="s">
        <v>287</v>
      </c>
      <c r="B118" s="158">
        <v>43</v>
      </c>
      <c r="C118" s="76">
        <v>115</v>
      </c>
      <c r="D118" s="113" t="s">
        <v>395</v>
      </c>
      <c r="E118" s="55"/>
      <c r="F118" s="161" t="s">
        <v>286</v>
      </c>
      <c r="G118" s="162"/>
      <c r="H118" s="162"/>
      <c r="I118" s="163"/>
      <c r="J118" s="124"/>
      <c r="K118" s="41">
        <f t="shared" si="2"/>
        <v>0</v>
      </c>
      <c r="L118" s="42" t="str">
        <f t="shared" si="3"/>
        <v>OK</v>
      </c>
      <c r="M118" s="18">
        <v>0</v>
      </c>
      <c r="N118" s="18">
        <v>0</v>
      </c>
      <c r="O118" s="18">
        <v>0</v>
      </c>
      <c r="P118" s="18">
        <v>0</v>
      </c>
      <c r="Q118" s="18">
        <v>0</v>
      </c>
      <c r="R118" s="18">
        <v>0</v>
      </c>
      <c r="S118" s="18">
        <v>0</v>
      </c>
      <c r="T118" s="18">
        <v>0</v>
      </c>
      <c r="U118" s="18">
        <v>0</v>
      </c>
      <c r="V118" s="18">
        <v>0</v>
      </c>
      <c r="W118" s="18">
        <v>0</v>
      </c>
      <c r="X118" s="18">
        <v>0</v>
      </c>
      <c r="Y118" s="18">
        <v>0</v>
      </c>
      <c r="Z118" s="18">
        <v>0</v>
      </c>
      <c r="AA118" s="18">
        <v>0</v>
      </c>
      <c r="AB118" s="18">
        <v>0</v>
      </c>
      <c r="AC118" s="18">
        <v>0</v>
      </c>
      <c r="AD118" s="18">
        <v>0</v>
      </c>
      <c r="AE118" s="18">
        <v>0</v>
      </c>
      <c r="AF118" s="18">
        <v>0</v>
      </c>
      <c r="AG118" s="18">
        <v>0</v>
      </c>
      <c r="AH118" s="18">
        <v>0</v>
      </c>
      <c r="AI118" s="18">
        <v>0</v>
      </c>
      <c r="AJ118" s="18">
        <v>0</v>
      </c>
      <c r="AK118" s="18">
        <v>0</v>
      </c>
      <c r="AL118" s="18">
        <v>0</v>
      </c>
      <c r="AM118" s="18">
        <v>0</v>
      </c>
      <c r="AN118" s="18">
        <v>0</v>
      </c>
      <c r="AO118" s="18">
        <v>0</v>
      </c>
      <c r="AP118" s="18">
        <v>0</v>
      </c>
      <c r="AQ118" s="18">
        <v>0</v>
      </c>
      <c r="AR118" s="18">
        <v>0</v>
      </c>
      <c r="AS118" s="18">
        <v>0</v>
      </c>
      <c r="AT118" s="18">
        <v>0</v>
      </c>
      <c r="AU118" s="18">
        <v>0</v>
      </c>
    </row>
    <row r="119" spans="1:47" ht="39.950000000000003" customHeight="1" x14ac:dyDescent="0.25">
      <c r="A119" s="152"/>
      <c r="B119" s="159"/>
      <c r="C119" s="76">
        <v>116</v>
      </c>
      <c r="D119" s="113" t="s">
        <v>396</v>
      </c>
      <c r="E119" s="90"/>
      <c r="F119" s="164"/>
      <c r="G119" s="165"/>
      <c r="H119" s="165"/>
      <c r="I119" s="166"/>
      <c r="J119" s="124"/>
      <c r="K119" s="41">
        <f t="shared" si="2"/>
        <v>0</v>
      </c>
      <c r="L119" s="42" t="str">
        <f t="shared" si="3"/>
        <v>OK</v>
      </c>
      <c r="M119" s="18">
        <v>0</v>
      </c>
      <c r="N119" s="18">
        <v>0</v>
      </c>
      <c r="O119" s="18">
        <v>0</v>
      </c>
      <c r="P119" s="18">
        <v>0</v>
      </c>
      <c r="Q119" s="18">
        <v>0</v>
      </c>
      <c r="R119" s="18">
        <v>0</v>
      </c>
      <c r="S119" s="18">
        <v>0</v>
      </c>
      <c r="T119" s="18">
        <v>0</v>
      </c>
      <c r="U119" s="18">
        <v>0</v>
      </c>
      <c r="V119" s="18">
        <v>0</v>
      </c>
      <c r="W119" s="18">
        <v>0</v>
      </c>
      <c r="X119" s="18">
        <v>0</v>
      </c>
      <c r="Y119" s="18">
        <v>0</v>
      </c>
      <c r="Z119" s="18">
        <v>0</v>
      </c>
      <c r="AA119" s="18">
        <v>0</v>
      </c>
      <c r="AB119" s="18">
        <v>0</v>
      </c>
      <c r="AC119" s="18">
        <v>0</v>
      </c>
      <c r="AD119" s="18">
        <v>0</v>
      </c>
      <c r="AE119" s="18">
        <v>0</v>
      </c>
      <c r="AF119" s="18">
        <v>0</v>
      </c>
      <c r="AG119" s="18">
        <v>0</v>
      </c>
      <c r="AH119" s="18">
        <v>0</v>
      </c>
      <c r="AI119" s="18">
        <v>0</v>
      </c>
      <c r="AJ119" s="18">
        <v>0</v>
      </c>
      <c r="AK119" s="18">
        <v>0</v>
      </c>
      <c r="AL119" s="18">
        <v>0</v>
      </c>
      <c r="AM119" s="18">
        <v>0</v>
      </c>
      <c r="AN119" s="18">
        <v>0</v>
      </c>
      <c r="AO119" s="18">
        <v>0</v>
      </c>
      <c r="AP119" s="18">
        <v>0</v>
      </c>
      <c r="AQ119" s="18">
        <v>0</v>
      </c>
      <c r="AR119" s="18">
        <v>0</v>
      </c>
      <c r="AS119" s="18">
        <v>0</v>
      </c>
      <c r="AT119" s="18">
        <v>0</v>
      </c>
      <c r="AU119" s="18">
        <v>0</v>
      </c>
    </row>
    <row r="120" spans="1:47" ht="39.950000000000003" customHeight="1" x14ac:dyDescent="0.25">
      <c r="A120" s="152"/>
      <c r="B120" s="159"/>
      <c r="C120" s="103">
        <v>117</v>
      </c>
      <c r="D120" s="113" t="s">
        <v>397</v>
      </c>
      <c r="E120" s="90"/>
      <c r="F120" s="164"/>
      <c r="G120" s="165"/>
      <c r="H120" s="165"/>
      <c r="I120" s="166"/>
      <c r="J120" s="124"/>
      <c r="K120" s="41">
        <f t="shared" si="2"/>
        <v>0</v>
      </c>
      <c r="L120" s="42" t="str">
        <f t="shared" si="3"/>
        <v>OK</v>
      </c>
      <c r="M120" s="18">
        <v>0</v>
      </c>
      <c r="N120" s="18">
        <v>0</v>
      </c>
      <c r="O120" s="18">
        <v>0</v>
      </c>
      <c r="P120" s="18">
        <v>0</v>
      </c>
      <c r="Q120" s="18">
        <v>0</v>
      </c>
      <c r="R120" s="18">
        <v>0</v>
      </c>
      <c r="S120" s="18">
        <v>0</v>
      </c>
      <c r="T120" s="18">
        <v>0</v>
      </c>
      <c r="U120" s="18">
        <v>0</v>
      </c>
      <c r="V120" s="18">
        <v>0</v>
      </c>
      <c r="W120" s="18">
        <v>0</v>
      </c>
      <c r="X120" s="18">
        <v>0</v>
      </c>
      <c r="Y120" s="18">
        <v>0</v>
      </c>
      <c r="Z120" s="18">
        <v>0</v>
      </c>
      <c r="AA120" s="18">
        <v>0</v>
      </c>
      <c r="AB120" s="18">
        <v>0</v>
      </c>
      <c r="AC120" s="18">
        <v>0</v>
      </c>
      <c r="AD120" s="18">
        <v>0</v>
      </c>
      <c r="AE120" s="18">
        <v>0</v>
      </c>
      <c r="AF120" s="18">
        <v>0</v>
      </c>
      <c r="AG120" s="18">
        <v>0</v>
      </c>
      <c r="AH120" s="18">
        <v>0</v>
      </c>
      <c r="AI120" s="18">
        <v>0</v>
      </c>
      <c r="AJ120" s="18">
        <v>0</v>
      </c>
      <c r="AK120" s="18">
        <v>0</v>
      </c>
      <c r="AL120" s="18">
        <v>0</v>
      </c>
      <c r="AM120" s="18">
        <v>0</v>
      </c>
      <c r="AN120" s="18">
        <v>0</v>
      </c>
      <c r="AO120" s="18">
        <v>0</v>
      </c>
      <c r="AP120" s="18">
        <v>0</v>
      </c>
      <c r="AQ120" s="18">
        <v>0</v>
      </c>
      <c r="AR120" s="18">
        <v>0</v>
      </c>
      <c r="AS120" s="18">
        <v>0</v>
      </c>
      <c r="AT120" s="18">
        <v>0</v>
      </c>
      <c r="AU120" s="18">
        <v>0</v>
      </c>
    </row>
    <row r="121" spans="1:47" ht="39.950000000000003" customHeight="1" x14ac:dyDescent="0.25">
      <c r="A121" s="152"/>
      <c r="B121" s="160"/>
      <c r="C121" s="76">
        <v>118</v>
      </c>
      <c r="D121" s="113" t="s">
        <v>398</v>
      </c>
      <c r="E121" s="90"/>
      <c r="F121" s="167"/>
      <c r="G121" s="168"/>
      <c r="H121" s="168"/>
      <c r="I121" s="169"/>
      <c r="J121" s="124"/>
      <c r="K121" s="41">
        <f t="shared" si="2"/>
        <v>0</v>
      </c>
      <c r="L121" s="42" t="str">
        <f t="shared" si="3"/>
        <v>OK</v>
      </c>
      <c r="M121" s="18">
        <v>0</v>
      </c>
      <c r="N121" s="18">
        <v>0</v>
      </c>
      <c r="O121" s="18">
        <v>0</v>
      </c>
      <c r="P121" s="18">
        <v>0</v>
      </c>
      <c r="Q121" s="18">
        <v>0</v>
      </c>
      <c r="R121" s="18">
        <v>0</v>
      </c>
      <c r="S121" s="18">
        <v>0</v>
      </c>
      <c r="T121" s="18">
        <v>0</v>
      </c>
      <c r="U121" s="18">
        <v>0</v>
      </c>
      <c r="V121" s="18">
        <v>0</v>
      </c>
      <c r="W121" s="18">
        <v>0</v>
      </c>
      <c r="X121" s="18">
        <v>0</v>
      </c>
      <c r="Y121" s="18">
        <v>0</v>
      </c>
      <c r="Z121" s="18">
        <v>0</v>
      </c>
      <c r="AA121" s="18">
        <v>0</v>
      </c>
      <c r="AB121" s="18">
        <v>0</v>
      </c>
      <c r="AC121" s="18">
        <v>0</v>
      </c>
      <c r="AD121" s="18">
        <v>0</v>
      </c>
      <c r="AE121" s="18">
        <v>0</v>
      </c>
      <c r="AF121" s="18">
        <v>0</v>
      </c>
      <c r="AG121" s="18">
        <v>0</v>
      </c>
      <c r="AH121" s="18">
        <v>0</v>
      </c>
      <c r="AI121" s="18">
        <v>0</v>
      </c>
      <c r="AJ121" s="18">
        <v>0</v>
      </c>
      <c r="AK121" s="18">
        <v>0</v>
      </c>
      <c r="AL121" s="18">
        <v>0</v>
      </c>
      <c r="AM121" s="18">
        <v>0</v>
      </c>
      <c r="AN121" s="18">
        <v>0</v>
      </c>
      <c r="AO121" s="18">
        <v>0</v>
      </c>
      <c r="AP121" s="18">
        <v>0</v>
      </c>
      <c r="AQ121" s="18">
        <v>0</v>
      </c>
      <c r="AR121" s="18">
        <v>0</v>
      </c>
      <c r="AS121" s="18">
        <v>0</v>
      </c>
      <c r="AT121" s="18">
        <v>0</v>
      </c>
      <c r="AU121" s="18">
        <v>0</v>
      </c>
    </row>
    <row r="122" spans="1:47" ht="45" x14ac:dyDescent="0.25">
      <c r="A122" s="69" t="s">
        <v>279</v>
      </c>
      <c r="B122" s="82">
        <v>44</v>
      </c>
      <c r="C122" s="82">
        <v>119</v>
      </c>
      <c r="D122" s="115" t="s">
        <v>399</v>
      </c>
      <c r="E122" s="116" t="s">
        <v>251</v>
      </c>
      <c r="F122" s="117" t="s">
        <v>60</v>
      </c>
      <c r="G122" s="117" t="s">
        <v>126</v>
      </c>
      <c r="H122" s="117" t="s">
        <v>127</v>
      </c>
      <c r="I122" s="118">
        <v>85</v>
      </c>
      <c r="J122" s="124"/>
      <c r="K122" s="41">
        <f t="shared" si="2"/>
        <v>0</v>
      </c>
      <c r="L122" s="54" t="str">
        <f>IF(K122&lt;0,"ATENÇÃO","OK")</f>
        <v>OK</v>
      </c>
      <c r="M122" s="18">
        <v>0</v>
      </c>
      <c r="N122" s="18">
        <v>0</v>
      </c>
      <c r="O122" s="18">
        <v>0</v>
      </c>
      <c r="P122" s="18">
        <v>0</v>
      </c>
      <c r="Q122" s="18">
        <v>0</v>
      </c>
      <c r="R122" s="18">
        <v>0</v>
      </c>
      <c r="S122" s="18">
        <v>0</v>
      </c>
      <c r="T122" s="18">
        <v>0</v>
      </c>
      <c r="U122" s="18">
        <v>0</v>
      </c>
      <c r="V122" s="18">
        <v>0</v>
      </c>
      <c r="W122" s="18">
        <v>0</v>
      </c>
      <c r="X122" s="18">
        <v>0</v>
      </c>
      <c r="Y122" s="18">
        <v>0</v>
      </c>
      <c r="Z122" s="18">
        <v>0</v>
      </c>
      <c r="AA122" s="18">
        <v>0</v>
      </c>
      <c r="AB122" s="18">
        <v>0</v>
      </c>
      <c r="AC122" s="18">
        <v>0</v>
      </c>
      <c r="AD122" s="18">
        <v>0</v>
      </c>
      <c r="AE122" s="18">
        <v>0</v>
      </c>
      <c r="AF122" s="18">
        <v>0</v>
      </c>
      <c r="AG122" s="18">
        <v>0</v>
      </c>
      <c r="AH122" s="18">
        <v>0</v>
      </c>
      <c r="AI122" s="18">
        <v>0</v>
      </c>
      <c r="AJ122" s="18">
        <v>0</v>
      </c>
      <c r="AK122" s="18">
        <v>0</v>
      </c>
      <c r="AL122" s="18">
        <v>0</v>
      </c>
      <c r="AM122" s="18">
        <v>0</v>
      </c>
      <c r="AN122" s="18">
        <v>0</v>
      </c>
      <c r="AO122" s="18">
        <v>0</v>
      </c>
      <c r="AP122" s="18">
        <v>0</v>
      </c>
      <c r="AQ122" s="18">
        <v>0</v>
      </c>
      <c r="AR122" s="18">
        <v>0</v>
      </c>
      <c r="AS122" s="18">
        <v>0</v>
      </c>
      <c r="AT122" s="18">
        <v>0</v>
      </c>
      <c r="AU122" s="18">
        <v>0</v>
      </c>
    </row>
    <row r="123" spans="1:47" ht="75" x14ac:dyDescent="0.25">
      <c r="A123" s="152" t="s">
        <v>276</v>
      </c>
      <c r="B123" s="158">
        <v>45</v>
      </c>
      <c r="C123" s="76">
        <v>120</v>
      </c>
      <c r="D123" s="77" t="s">
        <v>400</v>
      </c>
      <c r="E123" s="78" t="s">
        <v>252</v>
      </c>
      <c r="F123" s="79" t="s">
        <v>30</v>
      </c>
      <c r="G123" s="79" t="s">
        <v>128</v>
      </c>
      <c r="H123" s="79" t="s">
        <v>50</v>
      </c>
      <c r="I123" s="80">
        <v>4.2</v>
      </c>
      <c r="J123" s="124">
        <v>20</v>
      </c>
      <c r="K123" s="41">
        <f t="shared" si="2"/>
        <v>20</v>
      </c>
      <c r="L123" s="42" t="str">
        <f t="shared" si="3"/>
        <v>OK</v>
      </c>
      <c r="M123" s="18">
        <v>0</v>
      </c>
      <c r="N123" s="18">
        <v>0</v>
      </c>
      <c r="O123" s="18">
        <v>0</v>
      </c>
      <c r="P123" s="18">
        <v>0</v>
      </c>
      <c r="Q123" s="18">
        <v>0</v>
      </c>
      <c r="R123" s="18">
        <v>0</v>
      </c>
      <c r="S123" s="18">
        <v>0</v>
      </c>
      <c r="T123" s="18">
        <v>0</v>
      </c>
      <c r="U123" s="18">
        <v>0</v>
      </c>
      <c r="V123" s="18">
        <v>0</v>
      </c>
      <c r="W123" s="18">
        <v>0</v>
      </c>
      <c r="X123" s="18">
        <v>0</v>
      </c>
      <c r="Y123" s="18">
        <v>0</v>
      </c>
      <c r="Z123" s="18">
        <v>0</v>
      </c>
      <c r="AA123" s="18">
        <v>0</v>
      </c>
      <c r="AB123" s="18">
        <v>0</v>
      </c>
      <c r="AC123" s="18">
        <v>0</v>
      </c>
      <c r="AD123" s="18">
        <v>0</v>
      </c>
      <c r="AE123" s="18">
        <v>0</v>
      </c>
      <c r="AF123" s="18">
        <v>0</v>
      </c>
      <c r="AG123" s="18">
        <v>0</v>
      </c>
      <c r="AH123" s="18">
        <v>0</v>
      </c>
      <c r="AI123" s="18">
        <v>0</v>
      </c>
      <c r="AJ123" s="18">
        <v>0</v>
      </c>
      <c r="AK123" s="18">
        <v>0</v>
      </c>
      <c r="AL123" s="18">
        <v>0</v>
      </c>
      <c r="AM123" s="18">
        <v>0</v>
      </c>
      <c r="AN123" s="18">
        <v>0</v>
      </c>
      <c r="AO123" s="18">
        <v>0</v>
      </c>
      <c r="AP123" s="18">
        <v>0</v>
      </c>
      <c r="AQ123" s="18">
        <v>0</v>
      </c>
      <c r="AR123" s="18">
        <v>0</v>
      </c>
      <c r="AS123" s="18">
        <v>0</v>
      </c>
      <c r="AT123" s="18">
        <v>0</v>
      </c>
      <c r="AU123" s="18">
        <v>0</v>
      </c>
    </row>
    <row r="124" spans="1:47" ht="90" customHeight="1" x14ac:dyDescent="0.25">
      <c r="A124" s="152"/>
      <c r="B124" s="159"/>
      <c r="C124" s="76">
        <v>121</v>
      </c>
      <c r="D124" s="77" t="s">
        <v>401</v>
      </c>
      <c r="E124" s="78" t="s">
        <v>253</v>
      </c>
      <c r="F124" s="79" t="s">
        <v>30</v>
      </c>
      <c r="G124" s="79" t="s">
        <v>128</v>
      </c>
      <c r="H124" s="79" t="s">
        <v>50</v>
      </c>
      <c r="I124" s="80">
        <v>5.8</v>
      </c>
      <c r="J124" s="124">
        <v>20</v>
      </c>
      <c r="K124" s="41">
        <f t="shared" si="2"/>
        <v>20</v>
      </c>
      <c r="L124" s="42" t="str">
        <f t="shared" si="3"/>
        <v>OK</v>
      </c>
      <c r="M124" s="18">
        <v>0</v>
      </c>
      <c r="N124" s="18">
        <v>0</v>
      </c>
      <c r="O124" s="18">
        <v>0</v>
      </c>
      <c r="P124" s="18">
        <v>0</v>
      </c>
      <c r="Q124" s="18">
        <v>0</v>
      </c>
      <c r="R124" s="18">
        <v>0</v>
      </c>
      <c r="S124" s="18">
        <v>0</v>
      </c>
      <c r="T124" s="18">
        <v>0</v>
      </c>
      <c r="U124" s="18">
        <v>0</v>
      </c>
      <c r="V124" s="18">
        <v>0</v>
      </c>
      <c r="W124" s="18">
        <v>0</v>
      </c>
      <c r="X124" s="18">
        <v>0</v>
      </c>
      <c r="Y124" s="18">
        <v>0</v>
      </c>
      <c r="Z124" s="18">
        <v>0</v>
      </c>
      <c r="AA124" s="18">
        <v>0</v>
      </c>
      <c r="AB124" s="18">
        <v>0</v>
      </c>
      <c r="AC124" s="18">
        <v>0</v>
      </c>
      <c r="AD124" s="18">
        <v>0</v>
      </c>
      <c r="AE124" s="18">
        <v>0</v>
      </c>
      <c r="AF124" s="18">
        <v>0</v>
      </c>
      <c r="AG124" s="18">
        <v>0</v>
      </c>
      <c r="AH124" s="18">
        <v>0</v>
      </c>
      <c r="AI124" s="18">
        <v>0</v>
      </c>
      <c r="AJ124" s="18">
        <v>0</v>
      </c>
      <c r="AK124" s="18">
        <v>0</v>
      </c>
      <c r="AL124" s="18">
        <v>0</v>
      </c>
      <c r="AM124" s="18">
        <v>0</v>
      </c>
      <c r="AN124" s="18">
        <v>0</v>
      </c>
      <c r="AO124" s="18">
        <v>0</v>
      </c>
      <c r="AP124" s="18">
        <v>0</v>
      </c>
      <c r="AQ124" s="18">
        <v>0</v>
      </c>
      <c r="AR124" s="18">
        <v>0</v>
      </c>
      <c r="AS124" s="18">
        <v>0</v>
      </c>
      <c r="AT124" s="18">
        <v>0</v>
      </c>
      <c r="AU124" s="18">
        <v>0</v>
      </c>
    </row>
    <row r="125" spans="1:47" ht="60" x14ac:dyDescent="0.25">
      <c r="A125" s="152"/>
      <c r="B125" s="159"/>
      <c r="C125" s="103">
        <v>122</v>
      </c>
      <c r="D125" s="77" t="s">
        <v>402</v>
      </c>
      <c r="E125" s="78" t="s">
        <v>254</v>
      </c>
      <c r="F125" s="79" t="s">
        <v>30</v>
      </c>
      <c r="G125" s="79" t="s">
        <v>48</v>
      </c>
      <c r="H125" s="79" t="s">
        <v>50</v>
      </c>
      <c r="I125" s="80">
        <v>5.6</v>
      </c>
      <c r="J125" s="124">
        <v>20</v>
      </c>
      <c r="K125" s="41">
        <f t="shared" si="2"/>
        <v>20</v>
      </c>
      <c r="L125" s="42" t="str">
        <f t="shared" si="3"/>
        <v>OK</v>
      </c>
      <c r="M125" s="18">
        <v>0</v>
      </c>
      <c r="N125" s="18">
        <v>0</v>
      </c>
      <c r="O125" s="18">
        <v>0</v>
      </c>
      <c r="P125" s="18">
        <v>0</v>
      </c>
      <c r="Q125" s="18">
        <v>0</v>
      </c>
      <c r="R125" s="18">
        <v>0</v>
      </c>
      <c r="S125" s="18">
        <v>0</v>
      </c>
      <c r="T125" s="18">
        <v>0</v>
      </c>
      <c r="U125" s="18">
        <v>0</v>
      </c>
      <c r="V125" s="18">
        <v>0</v>
      </c>
      <c r="W125" s="18">
        <v>0</v>
      </c>
      <c r="X125" s="18">
        <v>0</v>
      </c>
      <c r="Y125" s="18">
        <v>0</v>
      </c>
      <c r="Z125" s="18">
        <v>0</v>
      </c>
      <c r="AA125" s="18">
        <v>0</v>
      </c>
      <c r="AB125" s="18">
        <v>0</v>
      </c>
      <c r="AC125" s="18">
        <v>0</v>
      </c>
      <c r="AD125" s="18">
        <v>0</v>
      </c>
      <c r="AE125" s="18">
        <v>0</v>
      </c>
      <c r="AF125" s="18">
        <v>0</v>
      </c>
      <c r="AG125" s="18">
        <v>0</v>
      </c>
      <c r="AH125" s="18">
        <v>0</v>
      </c>
      <c r="AI125" s="18">
        <v>0</v>
      </c>
      <c r="AJ125" s="18">
        <v>0</v>
      </c>
      <c r="AK125" s="18">
        <v>0</v>
      </c>
      <c r="AL125" s="18">
        <v>0</v>
      </c>
      <c r="AM125" s="18">
        <v>0</v>
      </c>
      <c r="AN125" s="18">
        <v>0</v>
      </c>
      <c r="AO125" s="18">
        <v>0</v>
      </c>
      <c r="AP125" s="18">
        <v>0</v>
      </c>
      <c r="AQ125" s="18">
        <v>0</v>
      </c>
      <c r="AR125" s="18">
        <v>0</v>
      </c>
      <c r="AS125" s="18">
        <v>0</v>
      </c>
      <c r="AT125" s="18">
        <v>0</v>
      </c>
      <c r="AU125" s="18">
        <v>0</v>
      </c>
    </row>
    <row r="126" spans="1:47" ht="45" x14ac:dyDescent="0.25">
      <c r="A126" s="152"/>
      <c r="B126" s="159"/>
      <c r="C126" s="76">
        <v>123</v>
      </c>
      <c r="D126" s="106" t="s">
        <v>403</v>
      </c>
      <c r="E126" s="78" t="s">
        <v>255</v>
      </c>
      <c r="F126" s="104" t="s">
        <v>60</v>
      </c>
      <c r="G126" s="104" t="s">
        <v>129</v>
      </c>
      <c r="H126" s="104" t="s">
        <v>50</v>
      </c>
      <c r="I126" s="80">
        <v>30.24</v>
      </c>
      <c r="J126" s="124">
        <v>50</v>
      </c>
      <c r="K126" s="41">
        <f t="shared" si="2"/>
        <v>50</v>
      </c>
      <c r="L126" s="42" t="str">
        <f t="shared" si="3"/>
        <v>OK</v>
      </c>
      <c r="M126" s="18">
        <v>0</v>
      </c>
      <c r="N126" s="18">
        <v>0</v>
      </c>
      <c r="O126" s="18">
        <v>0</v>
      </c>
      <c r="P126" s="18">
        <v>0</v>
      </c>
      <c r="Q126" s="18">
        <v>0</v>
      </c>
      <c r="R126" s="18">
        <v>0</v>
      </c>
      <c r="S126" s="18">
        <v>0</v>
      </c>
      <c r="T126" s="18">
        <v>0</v>
      </c>
      <c r="U126" s="18">
        <v>0</v>
      </c>
      <c r="V126" s="18">
        <v>0</v>
      </c>
      <c r="W126" s="18">
        <v>0</v>
      </c>
      <c r="X126" s="18">
        <v>0</v>
      </c>
      <c r="Y126" s="18">
        <v>0</v>
      </c>
      <c r="Z126" s="18">
        <v>0</v>
      </c>
      <c r="AA126" s="18">
        <v>0</v>
      </c>
      <c r="AB126" s="18">
        <v>0</v>
      </c>
      <c r="AC126" s="18">
        <v>0</v>
      </c>
      <c r="AD126" s="18">
        <v>0</v>
      </c>
      <c r="AE126" s="18">
        <v>0</v>
      </c>
      <c r="AF126" s="18">
        <v>0</v>
      </c>
      <c r="AG126" s="18">
        <v>0</v>
      </c>
      <c r="AH126" s="18">
        <v>0</v>
      </c>
      <c r="AI126" s="18">
        <v>0</v>
      </c>
      <c r="AJ126" s="18">
        <v>0</v>
      </c>
      <c r="AK126" s="18">
        <v>0</v>
      </c>
      <c r="AL126" s="18">
        <v>0</v>
      </c>
      <c r="AM126" s="18">
        <v>0</v>
      </c>
      <c r="AN126" s="18">
        <v>0</v>
      </c>
      <c r="AO126" s="18">
        <v>0</v>
      </c>
      <c r="AP126" s="18">
        <v>0</v>
      </c>
      <c r="AQ126" s="18">
        <v>0</v>
      </c>
      <c r="AR126" s="18">
        <v>0</v>
      </c>
      <c r="AS126" s="18">
        <v>0</v>
      </c>
      <c r="AT126" s="18">
        <v>0</v>
      </c>
      <c r="AU126" s="18">
        <v>0</v>
      </c>
    </row>
    <row r="127" spans="1:47" ht="60" x14ac:dyDescent="0.25">
      <c r="A127" s="152"/>
      <c r="B127" s="159"/>
      <c r="C127" s="103">
        <v>124</v>
      </c>
      <c r="D127" s="77" t="s">
        <v>404</v>
      </c>
      <c r="E127" s="78" t="s">
        <v>256</v>
      </c>
      <c r="F127" s="104" t="s">
        <v>60</v>
      </c>
      <c r="G127" s="104" t="s">
        <v>130</v>
      </c>
      <c r="H127" s="104" t="s">
        <v>70</v>
      </c>
      <c r="I127" s="80">
        <v>4.05</v>
      </c>
      <c r="J127" s="124">
        <v>600</v>
      </c>
      <c r="K127" s="41">
        <f t="shared" si="2"/>
        <v>600</v>
      </c>
      <c r="L127" s="42" t="str">
        <f t="shared" si="3"/>
        <v>OK</v>
      </c>
      <c r="M127" s="18">
        <v>0</v>
      </c>
      <c r="N127" s="18">
        <v>0</v>
      </c>
      <c r="O127" s="18">
        <v>0</v>
      </c>
      <c r="P127" s="18">
        <v>0</v>
      </c>
      <c r="Q127" s="18">
        <v>0</v>
      </c>
      <c r="R127" s="18">
        <v>0</v>
      </c>
      <c r="S127" s="18">
        <v>0</v>
      </c>
      <c r="T127" s="18">
        <v>0</v>
      </c>
      <c r="U127" s="18">
        <v>0</v>
      </c>
      <c r="V127" s="18">
        <v>0</v>
      </c>
      <c r="W127" s="18">
        <v>0</v>
      </c>
      <c r="X127" s="18">
        <v>0</v>
      </c>
      <c r="Y127" s="18">
        <v>0</v>
      </c>
      <c r="Z127" s="18">
        <v>0</v>
      </c>
      <c r="AA127" s="18">
        <v>0</v>
      </c>
      <c r="AB127" s="18">
        <v>0</v>
      </c>
      <c r="AC127" s="18">
        <v>0</v>
      </c>
      <c r="AD127" s="18">
        <v>0</v>
      </c>
      <c r="AE127" s="18">
        <v>0</v>
      </c>
      <c r="AF127" s="18">
        <v>0</v>
      </c>
      <c r="AG127" s="18">
        <v>0</v>
      </c>
      <c r="AH127" s="18">
        <v>0</v>
      </c>
      <c r="AI127" s="18">
        <v>0</v>
      </c>
      <c r="AJ127" s="18">
        <v>0</v>
      </c>
      <c r="AK127" s="18">
        <v>0</v>
      </c>
      <c r="AL127" s="18">
        <v>0</v>
      </c>
      <c r="AM127" s="18">
        <v>0</v>
      </c>
      <c r="AN127" s="18">
        <v>0</v>
      </c>
      <c r="AO127" s="18">
        <v>0</v>
      </c>
      <c r="AP127" s="18">
        <v>0</v>
      </c>
      <c r="AQ127" s="18">
        <v>0</v>
      </c>
      <c r="AR127" s="18">
        <v>0</v>
      </c>
      <c r="AS127" s="18">
        <v>0</v>
      </c>
      <c r="AT127" s="18">
        <v>0</v>
      </c>
      <c r="AU127" s="18">
        <v>0</v>
      </c>
    </row>
    <row r="128" spans="1:47" ht="30" x14ac:dyDescent="0.25">
      <c r="A128" s="152"/>
      <c r="B128" s="160"/>
      <c r="C128" s="76">
        <v>125</v>
      </c>
      <c r="D128" s="77" t="s">
        <v>405</v>
      </c>
      <c r="E128" s="78" t="s">
        <v>257</v>
      </c>
      <c r="F128" s="104" t="s">
        <v>30</v>
      </c>
      <c r="G128" s="104" t="s">
        <v>130</v>
      </c>
      <c r="H128" s="104" t="s">
        <v>50</v>
      </c>
      <c r="I128" s="80">
        <v>15.06</v>
      </c>
      <c r="J128" s="124">
        <v>50</v>
      </c>
      <c r="K128" s="41">
        <f t="shared" si="2"/>
        <v>50</v>
      </c>
      <c r="L128" s="42" t="str">
        <f t="shared" si="3"/>
        <v>OK</v>
      </c>
      <c r="M128" s="18">
        <v>0</v>
      </c>
      <c r="N128" s="18">
        <v>0</v>
      </c>
      <c r="O128" s="18">
        <v>0</v>
      </c>
      <c r="P128" s="18">
        <v>0</v>
      </c>
      <c r="Q128" s="18">
        <v>0</v>
      </c>
      <c r="R128" s="18">
        <v>0</v>
      </c>
      <c r="S128" s="18">
        <v>0</v>
      </c>
      <c r="T128" s="18">
        <v>0</v>
      </c>
      <c r="U128" s="18">
        <v>0</v>
      </c>
      <c r="V128" s="18">
        <v>0</v>
      </c>
      <c r="W128" s="18">
        <v>0</v>
      </c>
      <c r="X128" s="18">
        <v>0</v>
      </c>
      <c r="Y128" s="18">
        <v>0</v>
      </c>
      <c r="Z128" s="18">
        <v>0</v>
      </c>
      <c r="AA128" s="18">
        <v>0</v>
      </c>
      <c r="AB128" s="18">
        <v>0</v>
      </c>
      <c r="AC128" s="18">
        <v>0</v>
      </c>
      <c r="AD128" s="18">
        <v>0</v>
      </c>
      <c r="AE128" s="18">
        <v>0</v>
      </c>
      <c r="AF128" s="18">
        <v>0</v>
      </c>
      <c r="AG128" s="18">
        <v>0</v>
      </c>
      <c r="AH128" s="18">
        <v>0</v>
      </c>
      <c r="AI128" s="18">
        <v>0</v>
      </c>
      <c r="AJ128" s="18">
        <v>0</v>
      </c>
      <c r="AK128" s="18">
        <v>0</v>
      </c>
      <c r="AL128" s="18">
        <v>0</v>
      </c>
      <c r="AM128" s="18">
        <v>0</v>
      </c>
      <c r="AN128" s="18">
        <v>0</v>
      </c>
      <c r="AO128" s="18">
        <v>0</v>
      </c>
      <c r="AP128" s="18">
        <v>0</v>
      </c>
      <c r="AQ128" s="18">
        <v>0</v>
      </c>
      <c r="AR128" s="18">
        <v>0</v>
      </c>
      <c r="AS128" s="18">
        <v>0</v>
      </c>
      <c r="AT128" s="18">
        <v>0</v>
      </c>
      <c r="AU128" s="18">
        <v>0</v>
      </c>
    </row>
    <row r="129" spans="1:47" ht="90" customHeight="1" x14ac:dyDescent="0.25">
      <c r="A129" s="153" t="s">
        <v>282</v>
      </c>
      <c r="B129" s="145">
        <v>46</v>
      </c>
      <c r="C129" s="82">
        <v>126</v>
      </c>
      <c r="D129" s="83" t="s">
        <v>406</v>
      </c>
      <c r="E129" s="84" t="s">
        <v>258</v>
      </c>
      <c r="F129" s="97" t="s">
        <v>60</v>
      </c>
      <c r="G129" s="97" t="s">
        <v>131</v>
      </c>
      <c r="H129" s="97" t="s">
        <v>70</v>
      </c>
      <c r="I129" s="86">
        <v>9.25</v>
      </c>
      <c r="J129" s="124">
        <v>100</v>
      </c>
      <c r="K129" s="41">
        <f t="shared" si="2"/>
        <v>100</v>
      </c>
      <c r="L129" s="42" t="str">
        <f t="shared" si="3"/>
        <v>OK</v>
      </c>
      <c r="M129" s="18">
        <v>0</v>
      </c>
      <c r="N129" s="18">
        <v>0</v>
      </c>
      <c r="O129" s="18">
        <v>0</v>
      </c>
      <c r="P129" s="18">
        <v>0</v>
      </c>
      <c r="Q129" s="18">
        <v>0</v>
      </c>
      <c r="R129" s="18">
        <v>0</v>
      </c>
      <c r="S129" s="18">
        <v>0</v>
      </c>
      <c r="T129" s="18">
        <v>0</v>
      </c>
      <c r="U129" s="18">
        <v>0</v>
      </c>
      <c r="V129" s="18">
        <v>0</v>
      </c>
      <c r="W129" s="18">
        <v>0</v>
      </c>
      <c r="X129" s="18">
        <v>0</v>
      </c>
      <c r="Y129" s="18">
        <v>0</v>
      </c>
      <c r="Z129" s="18">
        <v>0</v>
      </c>
      <c r="AA129" s="18">
        <v>0</v>
      </c>
      <c r="AB129" s="18">
        <v>0</v>
      </c>
      <c r="AC129" s="18">
        <v>0</v>
      </c>
      <c r="AD129" s="18">
        <v>0</v>
      </c>
      <c r="AE129" s="18">
        <v>0</v>
      </c>
      <c r="AF129" s="18">
        <v>0</v>
      </c>
      <c r="AG129" s="18">
        <v>0</v>
      </c>
      <c r="AH129" s="18">
        <v>0</v>
      </c>
      <c r="AI129" s="18">
        <v>0</v>
      </c>
      <c r="AJ129" s="18">
        <v>0</v>
      </c>
      <c r="AK129" s="18">
        <v>0</v>
      </c>
      <c r="AL129" s="18">
        <v>0</v>
      </c>
      <c r="AM129" s="18">
        <v>0</v>
      </c>
      <c r="AN129" s="18">
        <v>0</v>
      </c>
      <c r="AO129" s="18">
        <v>0</v>
      </c>
      <c r="AP129" s="18">
        <v>0</v>
      </c>
      <c r="AQ129" s="18">
        <v>0</v>
      </c>
      <c r="AR129" s="18">
        <v>0</v>
      </c>
      <c r="AS129" s="18">
        <v>0</v>
      </c>
      <c r="AT129" s="18">
        <v>0</v>
      </c>
      <c r="AU129" s="18">
        <v>0</v>
      </c>
    </row>
    <row r="130" spans="1:47" ht="75" x14ac:dyDescent="0.25">
      <c r="A130" s="153"/>
      <c r="B130" s="146"/>
      <c r="C130" s="87">
        <v>127</v>
      </c>
      <c r="D130" s="83" t="s">
        <v>407</v>
      </c>
      <c r="E130" s="84" t="s">
        <v>259</v>
      </c>
      <c r="F130" s="97" t="s">
        <v>60</v>
      </c>
      <c r="G130" s="97" t="s">
        <v>132</v>
      </c>
      <c r="H130" s="97" t="s">
        <v>70</v>
      </c>
      <c r="I130" s="86">
        <v>15.45</v>
      </c>
      <c r="J130" s="124">
        <v>10</v>
      </c>
      <c r="K130" s="41">
        <f t="shared" si="2"/>
        <v>10</v>
      </c>
      <c r="L130" s="42" t="str">
        <f t="shared" si="3"/>
        <v>OK</v>
      </c>
      <c r="M130" s="18">
        <v>0</v>
      </c>
      <c r="N130" s="18">
        <v>0</v>
      </c>
      <c r="O130" s="18">
        <v>0</v>
      </c>
      <c r="P130" s="18">
        <v>0</v>
      </c>
      <c r="Q130" s="18">
        <v>0</v>
      </c>
      <c r="R130" s="18">
        <v>0</v>
      </c>
      <c r="S130" s="18">
        <v>0</v>
      </c>
      <c r="T130" s="18">
        <v>0</v>
      </c>
      <c r="U130" s="18">
        <v>0</v>
      </c>
      <c r="V130" s="18">
        <v>0</v>
      </c>
      <c r="W130" s="18">
        <v>0</v>
      </c>
      <c r="X130" s="18">
        <v>0</v>
      </c>
      <c r="Y130" s="18">
        <v>0</v>
      </c>
      <c r="Z130" s="18">
        <v>0</v>
      </c>
      <c r="AA130" s="18">
        <v>0</v>
      </c>
      <c r="AB130" s="18">
        <v>0</v>
      </c>
      <c r="AC130" s="18">
        <v>0</v>
      </c>
      <c r="AD130" s="18">
        <v>0</v>
      </c>
      <c r="AE130" s="18">
        <v>0</v>
      </c>
      <c r="AF130" s="18">
        <v>0</v>
      </c>
      <c r="AG130" s="18">
        <v>0</v>
      </c>
      <c r="AH130" s="18">
        <v>0</v>
      </c>
      <c r="AI130" s="18">
        <v>0</v>
      </c>
      <c r="AJ130" s="18">
        <v>0</v>
      </c>
      <c r="AK130" s="18">
        <v>0</v>
      </c>
      <c r="AL130" s="18">
        <v>0</v>
      </c>
      <c r="AM130" s="18">
        <v>0</v>
      </c>
      <c r="AN130" s="18">
        <v>0</v>
      </c>
      <c r="AO130" s="18">
        <v>0</v>
      </c>
      <c r="AP130" s="18">
        <v>0</v>
      </c>
      <c r="AQ130" s="18">
        <v>0</v>
      </c>
      <c r="AR130" s="18">
        <v>0</v>
      </c>
      <c r="AS130" s="18">
        <v>0</v>
      </c>
      <c r="AT130" s="18">
        <v>0</v>
      </c>
      <c r="AU130" s="18">
        <v>0</v>
      </c>
    </row>
    <row r="131" spans="1:47" ht="135" x14ac:dyDescent="0.25">
      <c r="A131" s="153"/>
      <c r="B131" s="146"/>
      <c r="C131" s="87">
        <v>128</v>
      </c>
      <c r="D131" s="83" t="s">
        <v>408</v>
      </c>
      <c r="E131" s="84" t="s">
        <v>260</v>
      </c>
      <c r="F131" s="97" t="s">
        <v>64</v>
      </c>
      <c r="G131" s="97" t="s">
        <v>133</v>
      </c>
      <c r="H131" s="97" t="s">
        <v>70</v>
      </c>
      <c r="I131" s="86">
        <v>9.0500000000000007</v>
      </c>
      <c r="J131" s="124">
        <v>24</v>
      </c>
      <c r="K131" s="41">
        <f t="shared" si="2"/>
        <v>24</v>
      </c>
      <c r="L131" s="42" t="str">
        <f t="shared" si="3"/>
        <v>OK</v>
      </c>
      <c r="M131" s="18">
        <v>0</v>
      </c>
      <c r="N131" s="18">
        <v>0</v>
      </c>
      <c r="O131" s="18">
        <v>0</v>
      </c>
      <c r="P131" s="18">
        <v>0</v>
      </c>
      <c r="Q131" s="18">
        <v>0</v>
      </c>
      <c r="R131" s="18">
        <v>0</v>
      </c>
      <c r="S131" s="18">
        <v>0</v>
      </c>
      <c r="T131" s="18">
        <v>0</v>
      </c>
      <c r="U131" s="18">
        <v>0</v>
      </c>
      <c r="V131" s="18">
        <v>0</v>
      </c>
      <c r="W131" s="18">
        <v>0</v>
      </c>
      <c r="X131" s="18">
        <v>0</v>
      </c>
      <c r="Y131" s="18">
        <v>0</v>
      </c>
      <c r="Z131" s="18">
        <v>0</v>
      </c>
      <c r="AA131" s="18">
        <v>0</v>
      </c>
      <c r="AB131" s="18">
        <v>0</v>
      </c>
      <c r="AC131" s="18">
        <v>0</v>
      </c>
      <c r="AD131" s="18">
        <v>0</v>
      </c>
      <c r="AE131" s="18">
        <v>0</v>
      </c>
      <c r="AF131" s="18">
        <v>0</v>
      </c>
      <c r="AG131" s="18">
        <v>0</v>
      </c>
      <c r="AH131" s="18">
        <v>0</v>
      </c>
      <c r="AI131" s="18">
        <v>0</v>
      </c>
      <c r="AJ131" s="18">
        <v>0</v>
      </c>
      <c r="AK131" s="18">
        <v>0</v>
      </c>
      <c r="AL131" s="18">
        <v>0</v>
      </c>
      <c r="AM131" s="18">
        <v>0</v>
      </c>
      <c r="AN131" s="18">
        <v>0</v>
      </c>
      <c r="AO131" s="18">
        <v>0</v>
      </c>
      <c r="AP131" s="18">
        <v>0</v>
      </c>
      <c r="AQ131" s="18">
        <v>0</v>
      </c>
      <c r="AR131" s="18">
        <v>0</v>
      </c>
      <c r="AS131" s="18">
        <v>0</v>
      </c>
      <c r="AT131" s="18">
        <v>0</v>
      </c>
      <c r="AU131" s="18">
        <v>0</v>
      </c>
    </row>
    <row r="132" spans="1:47" ht="60" x14ac:dyDescent="0.25">
      <c r="A132" s="153"/>
      <c r="B132" s="146"/>
      <c r="C132" s="87">
        <v>129</v>
      </c>
      <c r="D132" s="83" t="s">
        <v>409</v>
      </c>
      <c r="E132" s="84" t="s">
        <v>261</v>
      </c>
      <c r="F132" s="97" t="s">
        <v>58</v>
      </c>
      <c r="G132" s="97" t="s">
        <v>81</v>
      </c>
      <c r="H132" s="97" t="s">
        <v>50</v>
      </c>
      <c r="I132" s="86">
        <v>2.42</v>
      </c>
      <c r="J132" s="124">
        <v>50</v>
      </c>
      <c r="K132" s="41">
        <f t="shared" si="2"/>
        <v>50</v>
      </c>
      <c r="L132" s="42" t="str">
        <f t="shared" si="3"/>
        <v>OK</v>
      </c>
      <c r="M132" s="18">
        <v>0</v>
      </c>
      <c r="N132" s="18">
        <v>0</v>
      </c>
      <c r="O132" s="18">
        <v>0</v>
      </c>
      <c r="P132" s="18">
        <v>0</v>
      </c>
      <c r="Q132" s="18">
        <v>0</v>
      </c>
      <c r="R132" s="18">
        <v>0</v>
      </c>
      <c r="S132" s="18">
        <v>0</v>
      </c>
      <c r="T132" s="18">
        <v>0</v>
      </c>
      <c r="U132" s="18">
        <v>0</v>
      </c>
      <c r="V132" s="18">
        <v>0</v>
      </c>
      <c r="W132" s="18">
        <v>0</v>
      </c>
      <c r="X132" s="18">
        <v>0</v>
      </c>
      <c r="Y132" s="18">
        <v>0</v>
      </c>
      <c r="Z132" s="18">
        <v>0</v>
      </c>
      <c r="AA132" s="18">
        <v>0</v>
      </c>
      <c r="AB132" s="18">
        <v>0</v>
      </c>
      <c r="AC132" s="18">
        <v>0</v>
      </c>
      <c r="AD132" s="18">
        <v>0</v>
      </c>
      <c r="AE132" s="18">
        <v>0</v>
      </c>
      <c r="AF132" s="18">
        <v>0</v>
      </c>
      <c r="AG132" s="18">
        <v>0</v>
      </c>
      <c r="AH132" s="18">
        <v>0</v>
      </c>
      <c r="AI132" s="18">
        <v>0</v>
      </c>
      <c r="AJ132" s="18">
        <v>0</v>
      </c>
      <c r="AK132" s="18">
        <v>0</v>
      </c>
      <c r="AL132" s="18">
        <v>0</v>
      </c>
      <c r="AM132" s="18">
        <v>0</v>
      </c>
      <c r="AN132" s="18">
        <v>0</v>
      </c>
      <c r="AO132" s="18">
        <v>0</v>
      </c>
      <c r="AP132" s="18">
        <v>0</v>
      </c>
      <c r="AQ132" s="18">
        <v>0</v>
      </c>
      <c r="AR132" s="18">
        <v>0</v>
      </c>
      <c r="AS132" s="18">
        <v>0</v>
      </c>
      <c r="AT132" s="18">
        <v>0</v>
      </c>
      <c r="AU132" s="18">
        <v>0</v>
      </c>
    </row>
    <row r="133" spans="1:47" ht="60" x14ac:dyDescent="0.25">
      <c r="A133" s="153"/>
      <c r="B133" s="147"/>
      <c r="C133" s="82">
        <v>130</v>
      </c>
      <c r="D133" s="83" t="s">
        <v>410</v>
      </c>
      <c r="E133" s="84" t="s">
        <v>262</v>
      </c>
      <c r="F133" s="97" t="s">
        <v>60</v>
      </c>
      <c r="G133" s="97" t="s">
        <v>125</v>
      </c>
      <c r="H133" s="97" t="s">
        <v>50</v>
      </c>
      <c r="I133" s="86">
        <v>3.6</v>
      </c>
      <c r="J133" s="124">
        <v>800</v>
      </c>
      <c r="K133" s="41">
        <f t="shared" ref="K133:K138" si="4">J133-(SUM(M133:AU133))</f>
        <v>700</v>
      </c>
      <c r="L133" s="42" t="str">
        <f t="shared" si="3"/>
        <v>OK</v>
      </c>
      <c r="M133" s="18">
        <v>0</v>
      </c>
      <c r="N133" s="18">
        <v>0</v>
      </c>
      <c r="O133" s="18">
        <v>0</v>
      </c>
      <c r="P133" s="18">
        <v>0</v>
      </c>
      <c r="Q133" s="18">
        <v>0</v>
      </c>
      <c r="R133" s="18">
        <v>0</v>
      </c>
      <c r="S133" s="18">
        <v>0</v>
      </c>
      <c r="T133" s="18">
        <v>0</v>
      </c>
      <c r="U133" s="18">
        <v>0</v>
      </c>
      <c r="V133" s="18">
        <v>0</v>
      </c>
      <c r="W133" s="18">
        <v>0</v>
      </c>
      <c r="X133" s="18">
        <v>0</v>
      </c>
      <c r="Y133" s="18">
        <v>0</v>
      </c>
      <c r="Z133" s="18">
        <v>0</v>
      </c>
      <c r="AA133" s="18">
        <v>100</v>
      </c>
      <c r="AB133" s="18">
        <v>0</v>
      </c>
      <c r="AC133" s="18">
        <v>0</v>
      </c>
      <c r="AD133" s="18">
        <v>0</v>
      </c>
      <c r="AE133" s="18">
        <v>0</v>
      </c>
      <c r="AF133" s="18">
        <v>0</v>
      </c>
      <c r="AG133" s="18">
        <v>0</v>
      </c>
      <c r="AH133" s="18">
        <v>0</v>
      </c>
      <c r="AI133" s="18">
        <v>0</v>
      </c>
      <c r="AJ133" s="18">
        <v>0</v>
      </c>
      <c r="AK133" s="18">
        <v>0</v>
      </c>
      <c r="AL133" s="18">
        <v>0</v>
      </c>
      <c r="AM133" s="18">
        <v>0</v>
      </c>
      <c r="AN133" s="18">
        <v>0</v>
      </c>
      <c r="AO133" s="18">
        <v>0</v>
      </c>
      <c r="AP133" s="18">
        <v>0</v>
      </c>
      <c r="AQ133" s="18">
        <v>0</v>
      </c>
      <c r="AR133" s="18">
        <v>0</v>
      </c>
      <c r="AS133" s="18">
        <v>0</v>
      </c>
      <c r="AT133" s="18">
        <v>0</v>
      </c>
      <c r="AU133" s="18">
        <v>0</v>
      </c>
    </row>
    <row r="134" spans="1:47" ht="60" x14ac:dyDescent="0.25">
      <c r="A134" s="152" t="s">
        <v>278</v>
      </c>
      <c r="B134" s="158">
        <v>47</v>
      </c>
      <c r="C134" s="76">
        <v>131</v>
      </c>
      <c r="D134" s="106" t="s">
        <v>411</v>
      </c>
      <c r="E134" s="78" t="s">
        <v>263</v>
      </c>
      <c r="F134" s="79" t="s">
        <v>30</v>
      </c>
      <c r="G134" s="79" t="s">
        <v>84</v>
      </c>
      <c r="H134" s="79" t="s">
        <v>50</v>
      </c>
      <c r="I134" s="80">
        <v>18.38</v>
      </c>
      <c r="J134" s="124">
        <v>12</v>
      </c>
      <c r="K134" s="41">
        <f t="shared" si="4"/>
        <v>0</v>
      </c>
      <c r="L134" s="42" t="str">
        <f t="shared" si="3"/>
        <v>OK</v>
      </c>
      <c r="M134" s="18">
        <v>0</v>
      </c>
      <c r="N134" s="18">
        <v>0</v>
      </c>
      <c r="O134" s="18">
        <v>0</v>
      </c>
      <c r="P134" s="18">
        <v>0</v>
      </c>
      <c r="Q134" s="18">
        <v>0</v>
      </c>
      <c r="R134" s="18">
        <v>0</v>
      </c>
      <c r="S134" s="18">
        <v>0</v>
      </c>
      <c r="T134" s="18">
        <v>0</v>
      </c>
      <c r="U134" s="18">
        <v>0</v>
      </c>
      <c r="V134" s="18">
        <v>0</v>
      </c>
      <c r="W134" s="18">
        <v>0</v>
      </c>
      <c r="X134" s="18">
        <v>0</v>
      </c>
      <c r="Y134" s="18">
        <v>0</v>
      </c>
      <c r="Z134" s="18">
        <v>0</v>
      </c>
      <c r="AA134" s="18">
        <v>0</v>
      </c>
      <c r="AB134" s="18">
        <v>0</v>
      </c>
      <c r="AC134" s="18">
        <v>0</v>
      </c>
      <c r="AD134" s="18">
        <v>12</v>
      </c>
      <c r="AE134" s="18">
        <v>0</v>
      </c>
      <c r="AF134" s="18">
        <v>0</v>
      </c>
      <c r="AG134" s="18">
        <v>0</v>
      </c>
      <c r="AH134" s="18">
        <v>0</v>
      </c>
      <c r="AI134" s="18">
        <v>0</v>
      </c>
      <c r="AJ134" s="18">
        <v>0</v>
      </c>
      <c r="AK134" s="18">
        <v>0</v>
      </c>
      <c r="AL134" s="18">
        <v>0</v>
      </c>
      <c r="AM134" s="18">
        <v>0</v>
      </c>
      <c r="AN134" s="18">
        <v>0</v>
      </c>
      <c r="AO134" s="18">
        <v>0</v>
      </c>
      <c r="AP134" s="18">
        <v>0</v>
      </c>
      <c r="AQ134" s="18">
        <v>0</v>
      </c>
      <c r="AR134" s="18">
        <v>0</v>
      </c>
      <c r="AS134" s="18">
        <v>0</v>
      </c>
      <c r="AT134" s="18">
        <v>0</v>
      </c>
      <c r="AU134" s="18">
        <v>0</v>
      </c>
    </row>
    <row r="135" spans="1:47" ht="45" x14ac:dyDescent="0.25">
      <c r="A135" s="152"/>
      <c r="B135" s="159"/>
      <c r="C135" s="103">
        <v>132</v>
      </c>
      <c r="D135" s="77" t="s">
        <v>412</v>
      </c>
      <c r="E135" s="78" t="s">
        <v>264</v>
      </c>
      <c r="F135" s="79" t="s">
        <v>30</v>
      </c>
      <c r="G135" s="79" t="s">
        <v>134</v>
      </c>
      <c r="H135" s="79" t="s">
        <v>50</v>
      </c>
      <c r="I135" s="80">
        <v>2.17</v>
      </c>
      <c r="J135" s="124">
        <v>20</v>
      </c>
      <c r="K135" s="41">
        <f t="shared" si="4"/>
        <v>20</v>
      </c>
      <c r="L135" s="42" t="str">
        <f t="shared" si="3"/>
        <v>OK</v>
      </c>
      <c r="M135" s="18">
        <v>0</v>
      </c>
      <c r="N135" s="18">
        <v>0</v>
      </c>
      <c r="O135" s="18">
        <v>0</v>
      </c>
      <c r="P135" s="18">
        <v>0</v>
      </c>
      <c r="Q135" s="18">
        <v>0</v>
      </c>
      <c r="R135" s="18">
        <v>0</v>
      </c>
      <c r="S135" s="18">
        <v>0</v>
      </c>
      <c r="T135" s="18">
        <v>0</v>
      </c>
      <c r="U135" s="18">
        <v>0</v>
      </c>
      <c r="V135" s="18">
        <v>0</v>
      </c>
      <c r="W135" s="18">
        <v>0</v>
      </c>
      <c r="X135" s="18">
        <v>0</v>
      </c>
      <c r="Y135" s="18">
        <v>0</v>
      </c>
      <c r="Z135" s="18">
        <v>0</v>
      </c>
      <c r="AA135" s="18">
        <v>0</v>
      </c>
      <c r="AB135" s="18">
        <v>0</v>
      </c>
      <c r="AC135" s="18">
        <v>0</v>
      </c>
      <c r="AD135" s="18">
        <v>0</v>
      </c>
      <c r="AE135" s="18">
        <v>0</v>
      </c>
      <c r="AF135" s="18">
        <v>0</v>
      </c>
      <c r="AG135" s="18">
        <v>0</v>
      </c>
      <c r="AH135" s="18">
        <v>0</v>
      </c>
      <c r="AI135" s="18">
        <v>0</v>
      </c>
      <c r="AJ135" s="18">
        <v>0</v>
      </c>
      <c r="AK135" s="18">
        <v>0</v>
      </c>
      <c r="AL135" s="18">
        <v>0</v>
      </c>
      <c r="AM135" s="18">
        <v>0</v>
      </c>
      <c r="AN135" s="18">
        <v>0</v>
      </c>
      <c r="AO135" s="18">
        <v>0</v>
      </c>
      <c r="AP135" s="18">
        <v>0</v>
      </c>
      <c r="AQ135" s="18">
        <v>0</v>
      </c>
      <c r="AR135" s="18">
        <v>0</v>
      </c>
      <c r="AS135" s="18">
        <v>0</v>
      </c>
      <c r="AT135" s="18">
        <v>0</v>
      </c>
      <c r="AU135" s="18">
        <v>0</v>
      </c>
    </row>
    <row r="136" spans="1:47" ht="45" x14ac:dyDescent="0.25">
      <c r="A136" s="152"/>
      <c r="B136" s="159"/>
      <c r="C136" s="76">
        <v>133</v>
      </c>
      <c r="D136" s="77" t="s">
        <v>413</v>
      </c>
      <c r="E136" s="78" t="s">
        <v>265</v>
      </c>
      <c r="F136" s="79" t="s">
        <v>30</v>
      </c>
      <c r="G136" s="79" t="s">
        <v>135</v>
      </c>
      <c r="H136" s="79" t="s">
        <v>50</v>
      </c>
      <c r="I136" s="80">
        <v>6.47</v>
      </c>
      <c r="J136" s="124">
        <v>30</v>
      </c>
      <c r="K136" s="41">
        <f t="shared" si="4"/>
        <v>30</v>
      </c>
      <c r="L136" s="42" t="str">
        <f t="shared" si="3"/>
        <v>OK</v>
      </c>
      <c r="M136" s="18">
        <v>0</v>
      </c>
      <c r="N136" s="18">
        <v>0</v>
      </c>
      <c r="O136" s="18">
        <v>0</v>
      </c>
      <c r="P136" s="18">
        <v>0</v>
      </c>
      <c r="Q136" s="18">
        <v>0</v>
      </c>
      <c r="R136" s="18">
        <v>0</v>
      </c>
      <c r="S136" s="18">
        <v>0</v>
      </c>
      <c r="T136" s="18">
        <v>0</v>
      </c>
      <c r="U136" s="18">
        <v>0</v>
      </c>
      <c r="V136" s="18">
        <v>0</v>
      </c>
      <c r="W136" s="18">
        <v>0</v>
      </c>
      <c r="X136" s="18">
        <v>0</v>
      </c>
      <c r="Y136" s="18">
        <v>0</v>
      </c>
      <c r="Z136" s="18">
        <v>0</v>
      </c>
      <c r="AA136" s="18">
        <v>0</v>
      </c>
      <c r="AB136" s="18">
        <v>0</v>
      </c>
      <c r="AC136" s="18">
        <v>0</v>
      </c>
      <c r="AD136" s="18">
        <v>0</v>
      </c>
      <c r="AE136" s="18">
        <v>0</v>
      </c>
      <c r="AF136" s="18">
        <v>0</v>
      </c>
      <c r="AG136" s="18">
        <v>0</v>
      </c>
      <c r="AH136" s="18">
        <v>0</v>
      </c>
      <c r="AI136" s="18">
        <v>0</v>
      </c>
      <c r="AJ136" s="18">
        <v>0</v>
      </c>
      <c r="AK136" s="18">
        <v>0</v>
      </c>
      <c r="AL136" s="18">
        <v>0</v>
      </c>
      <c r="AM136" s="18">
        <v>0</v>
      </c>
      <c r="AN136" s="18">
        <v>0</v>
      </c>
      <c r="AO136" s="18">
        <v>0</v>
      </c>
      <c r="AP136" s="18">
        <v>0</v>
      </c>
      <c r="AQ136" s="18">
        <v>0</v>
      </c>
      <c r="AR136" s="18">
        <v>0</v>
      </c>
      <c r="AS136" s="18">
        <v>0</v>
      </c>
      <c r="AT136" s="18">
        <v>0</v>
      </c>
      <c r="AU136" s="18">
        <v>0</v>
      </c>
    </row>
    <row r="137" spans="1:47" ht="90" x14ac:dyDescent="0.25">
      <c r="A137" s="152"/>
      <c r="B137" s="159"/>
      <c r="C137" s="76">
        <v>134</v>
      </c>
      <c r="D137" s="77" t="s">
        <v>414</v>
      </c>
      <c r="E137" s="78" t="s">
        <v>266</v>
      </c>
      <c r="F137" s="104" t="s">
        <v>30</v>
      </c>
      <c r="G137" s="104" t="s">
        <v>136</v>
      </c>
      <c r="H137" s="104" t="s">
        <v>50</v>
      </c>
      <c r="I137" s="80">
        <v>7.12</v>
      </c>
      <c r="J137" s="124">
        <v>100</v>
      </c>
      <c r="K137" s="41">
        <f t="shared" si="4"/>
        <v>100</v>
      </c>
      <c r="L137" s="42" t="str">
        <f t="shared" ref="L137:L138" si="5">IF(K137&lt;0,"ATENÇÃO","OK")</f>
        <v>OK</v>
      </c>
      <c r="M137" s="18">
        <v>0</v>
      </c>
      <c r="N137" s="18">
        <v>0</v>
      </c>
      <c r="O137" s="18">
        <v>0</v>
      </c>
      <c r="P137" s="18">
        <v>0</v>
      </c>
      <c r="Q137" s="18">
        <v>0</v>
      </c>
      <c r="R137" s="18">
        <v>0</v>
      </c>
      <c r="S137" s="18">
        <v>0</v>
      </c>
      <c r="T137" s="18">
        <v>0</v>
      </c>
      <c r="U137" s="18">
        <v>0</v>
      </c>
      <c r="V137" s="18">
        <v>0</v>
      </c>
      <c r="W137" s="18">
        <v>0</v>
      </c>
      <c r="X137" s="18">
        <v>0</v>
      </c>
      <c r="Y137" s="18">
        <v>0</v>
      </c>
      <c r="Z137" s="18">
        <v>0</v>
      </c>
      <c r="AA137" s="18">
        <v>0</v>
      </c>
      <c r="AB137" s="18">
        <v>0</v>
      </c>
      <c r="AC137" s="18">
        <v>0</v>
      </c>
      <c r="AD137" s="18">
        <v>0</v>
      </c>
      <c r="AE137" s="18">
        <v>0</v>
      </c>
      <c r="AF137" s="18">
        <v>0</v>
      </c>
      <c r="AG137" s="18">
        <v>0</v>
      </c>
      <c r="AH137" s="18">
        <v>0</v>
      </c>
      <c r="AI137" s="18">
        <v>0</v>
      </c>
      <c r="AJ137" s="18">
        <v>0</v>
      </c>
      <c r="AK137" s="18">
        <v>0</v>
      </c>
      <c r="AL137" s="18">
        <v>0</v>
      </c>
      <c r="AM137" s="18">
        <v>0</v>
      </c>
      <c r="AN137" s="18">
        <v>0</v>
      </c>
      <c r="AO137" s="18">
        <v>0</v>
      </c>
      <c r="AP137" s="18">
        <v>0</v>
      </c>
      <c r="AQ137" s="18">
        <v>0</v>
      </c>
      <c r="AR137" s="18">
        <v>0</v>
      </c>
      <c r="AS137" s="18">
        <v>0</v>
      </c>
      <c r="AT137" s="18">
        <v>0</v>
      </c>
      <c r="AU137" s="18">
        <v>0</v>
      </c>
    </row>
    <row r="138" spans="1:47" ht="30" x14ac:dyDescent="0.25">
      <c r="A138" s="152"/>
      <c r="B138" s="160"/>
      <c r="C138" s="103">
        <v>135</v>
      </c>
      <c r="D138" s="106" t="s">
        <v>415</v>
      </c>
      <c r="E138" s="78" t="s">
        <v>267</v>
      </c>
      <c r="F138" s="104" t="s">
        <v>30</v>
      </c>
      <c r="G138" s="104" t="s">
        <v>48</v>
      </c>
      <c r="H138" s="104" t="s">
        <v>50</v>
      </c>
      <c r="I138" s="80">
        <v>19.54</v>
      </c>
      <c r="J138" s="124">
        <v>20</v>
      </c>
      <c r="K138" s="41">
        <f t="shared" si="4"/>
        <v>20</v>
      </c>
      <c r="L138" s="42" t="str">
        <f t="shared" si="5"/>
        <v>OK</v>
      </c>
      <c r="M138" s="18">
        <v>0</v>
      </c>
      <c r="N138" s="18">
        <v>0</v>
      </c>
      <c r="O138" s="18">
        <v>0</v>
      </c>
      <c r="P138" s="18">
        <v>0</v>
      </c>
      <c r="Q138" s="18">
        <v>0</v>
      </c>
      <c r="R138" s="18">
        <v>0</v>
      </c>
      <c r="S138" s="18">
        <v>0</v>
      </c>
      <c r="T138" s="18">
        <v>0</v>
      </c>
      <c r="U138" s="18">
        <v>0</v>
      </c>
      <c r="V138" s="18">
        <v>0</v>
      </c>
      <c r="W138" s="18">
        <v>0</v>
      </c>
      <c r="X138" s="18">
        <v>0</v>
      </c>
      <c r="Y138" s="18">
        <v>0</v>
      </c>
      <c r="Z138" s="18">
        <v>0</v>
      </c>
      <c r="AA138" s="18">
        <v>0</v>
      </c>
      <c r="AB138" s="18">
        <v>0</v>
      </c>
      <c r="AC138" s="18">
        <v>0</v>
      </c>
      <c r="AD138" s="18">
        <v>0</v>
      </c>
      <c r="AE138" s="18">
        <v>0</v>
      </c>
      <c r="AF138" s="18">
        <v>0</v>
      </c>
      <c r="AG138" s="18">
        <v>0</v>
      </c>
      <c r="AH138" s="18">
        <v>0</v>
      </c>
      <c r="AI138" s="18">
        <v>0</v>
      </c>
      <c r="AJ138" s="18">
        <v>0</v>
      </c>
      <c r="AK138" s="18">
        <v>0</v>
      </c>
      <c r="AL138" s="18">
        <v>0</v>
      </c>
      <c r="AM138" s="18">
        <v>0</v>
      </c>
      <c r="AN138" s="18">
        <v>0</v>
      </c>
      <c r="AO138" s="18">
        <v>0</v>
      </c>
      <c r="AP138" s="18">
        <v>0</v>
      </c>
      <c r="AQ138" s="18">
        <v>0</v>
      </c>
      <c r="AR138" s="18">
        <v>0</v>
      </c>
      <c r="AS138" s="18">
        <v>0</v>
      </c>
      <c r="AT138" s="18">
        <v>0</v>
      </c>
      <c r="AU138" s="18">
        <v>0</v>
      </c>
    </row>
    <row r="143" spans="1:47" x14ac:dyDescent="0.25">
      <c r="A143" s="142"/>
      <c r="B143" s="142"/>
      <c r="C143" s="142"/>
    </row>
    <row r="144" spans="1:47" x14ac:dyDescent="0.25">
      <c r="A144" s="142"/>
      <c r="B144" s="142"/>
      <c r="C144" s="142"/>
    </row>
    <row r="145" spans="1:3" x14ac:dyDescent="0.25">
      <c r="A145" s="142"/>
      <c r="B145" s="142"/>
      <c r="C145" s="142"/>
    </row>
    <row r="146" spans="1:3" x14ac:dyDescent="0.25">
      <c r="A146" s="142"/>
      <c r="B146" s="142"/>
      <c r="C146" s="142"/>
    </row>
    <row r="147" spans="1:3" x14ac:dyDescent="0.25">
      <c r="A147" s="142"/>
      <c r="B147" s="142"/>
      <c r="C147" s="142"/>
    </row>
    <row r="148" spans="1:3" x14ac:dyDescent="0.25">
      <c r="A148" s="142"/>
      <c r="B148" s="142"/>
      <c r="C148" s="142"/>
    </row>
    <row r="149" spans="1:3" x14ac:dyDescent="0.25">
      <c r="A149" s="142"/>
      <c r="B149" s="142"/>
      <c r="C149" s="142"/>
    </row>
    <row r="150" spans="1:3" x14ac:dyDescent="0.25">
      <c r="A150" s="142"/>
      <c r="B150" s="142"/>
      <c r="C150" s="142"/>
    </row>
    <row r="151" spans="1:3" x14ac:dyDescent="0.25">
      <c r="A151" s="142"/>
      <c r="B151" s="142"/>
      <c r="C151" s="142"/>
    </row>
    <row r="152" spans="1:3" x14ac:dyDescent="0.25">
      <c r="A152" s="142"/>
      <c r="B152" s="142"/>
      <c r="C152" s="142"/>
    </row>
    <row r="153" spans="1:3" x14ac:dyDescent="0.25">
      <c r="A153" s="142"/>
      <c r="B153" s="142"/>
      <c r="C153" s="142"/>
    </row>
    <row r="154" spans="1:3" x14ac:dyDescent="0.25">
      <c r="A154" s="142"/>
      <c r="B154" s="142"/>
      <c r="C154" s="142"/>
    </row>
    <row r="155" spans="1:3" x14ac:dyDescent="0.25">
      <c r="A155" s="142"/>
      <c r="B155" s="142"/>
      <c r="C155" s="142"/>
    </row>
    <row r="156" spans="1:3" x14ac:dyDescent="0.25">
      <c r="A156" s="142"/>
      <c r="B156" s="142"/>
      <c r="C156" s="142"/>
    </row>
    <row r="157" spans="1:3" x14ac:dyDescent="0.25">
      <c r="A157" s="142"/>
      <c r="B157" s="142"/>
      <c r="C157" s="142"/>
    </row>
    <row r="158" spans="1:3" x14ac:dyDescent="0.25">
      <c r="A158" s="142"/>
      <c r="B158" s="142"/>
      <c r="C158" s="142"/>
    </row>
    <row r="159" spans="1:3" x14ac:dyDescent="0.25">
      <c r="A159" s="142"/>
      <c r="B159" s="142"/>
      <c r="C159" s="142"/>
    </row>
    <row r="160" spans="1:3" x14ac:dyDescent="0.25">
      <c r="A160" s="142"/>
      <c r="B160" s="142"/>
      <c r="C160" s="142"/>
    </row>
    <row r="161" spans="1:3" x14ac:dyDescent="0.25">
      <c r="A161" s="142"/>
      <c r="B161" s="142"/>
      <c r="C161" s="142"/>
    </row>
    <row r="162" spans="1:3" x14ac:dyDescent="0.25">
      <c r="A162" s="142"/>
      <c r="B162" s="142"/>
      <c r="C162" s="142"/>
    </row>
    <row r="163" spans="1:3" x14ac:dyDescent="0.25">
      <c r="A163" s="142"/>
      <c r="B163" s="142"/>
      <c r="C163" s="142"/>
    </row>
    <row r="164" spans="1:3" x14ac:dyDescent="0.25">
      <c r="A164" s="142"/>
      <c r="B164" s="142"/>
      <c r="C164" s="142"/>
    </row>
    <row r="165" spans="1:3" x14ac:dyDescent="0.25">
      <c r="A165" s="142"/>
      <c r="B165" s="142"/>
      <c r="C165" s="142"/>
    </row>
    <row r="166" spans="1:3" x14ac:dyDescent="0.25">
      <c r="A166" s="142"/>
      <c r="B166" s="142"/>
      <c r="C166" s="142"/>
    </row>
    <row r="167" spans="1:3" x14ac:dyDescent="0.25">
      <c r="A167" s="142"/>
      <c r="B167" s="142"/>
      <c r="C167" s="142"/>
    </row>
    <row r="168" spans="1:3" x14ac:dyDescent="0.25">
      <c r="A168" s="142"/>
      <c r="B168" s="142"/>
      <c r="C168" s="142"/>
    </row>
    <row r="169" spans="1:3" x14ac:dyDescent="0.25">
      <c r="A169" s="142"/>
      <c r="B169" s="142"/>
      <c r="C169" s="142"/>
    </row>
  </sheetData>
  <mergeCells count="127">
    <mergeCell ref="AQ1:AQ2"/>
    <mergeCell ref="AR1:AR2"/>
    <mergeCell ref="AS1:AS2"/>
    <mergeCell ref="AT1:AT2"/>
    <mergeCell ref="AU1:AU2"/>
    <mergeCell ref="AH1:AH2"/>
    <mergeCell ref="AI1:AI2"/>
    <mergeCell ref="AJ1:AJ2"/>
    <mergeCell ref="AK1:AK2"/>
    <mergeCell ref="AL1:AL2"/>
    <mergeCell ref="AM1:AM2"/>
    <mergeCell ref="AN1:AN2"/>
    <mergeCell ref="AO1:AO2"/>
    <mergeCell ref="AP1:AP2"/>
    <mergeCell ref="A27:A28"/>
    <mergeCell ref="B27:B28"/>
    <mergeCell ref="A29:A36"/>
    <mergeCell ref="B29:B36"/>
    <mergeCell ref="A37:A46"/>
    <mergeCell ref="B37:B46"/>
    <mergeCell ref="A47:A52"/>
    <mergeCell ref="B47:B52"/>
    <mergeCell ref="A8:A9"/>
    <mergeCell ref="B8:B9"/>
    <mergeCell ref="A11:A14"/>
    <mergeCell ref="B11:B14"/>
    <mergeCell ref="A15:A19"/>
    <mergeCell ref="B15:B19"/>
    <mergeCell ref="A24:A25"/>
    <mergeCell ref="B24:B25"/>
    <mergeCell ref="A20:A21"/>
    <mergeCell ref="B20:B21"/>
    <mergeCell ref="A22:A23"/>
    <mergeCell ref="B22:B23"/>
    <mergeCell ref="T1:T2"/>
    <mergeCell ref="U1:U2"/>
    <mergeCell ref="V1:V2"/>
    <mergeCell ref="Q1:Q2"/>
    <mergeCell ref="R1:R2"/>
    <mergeCell ref="S1:S2"/>
    <mergeCell ref="O1:O2"/>
    <mergeCell ref="P1:P2"/>
    <mergeCell ref="A1:C1"/>
    <mergeCell ref="M1:M2"/>
    <mergeCell ref="N1:N2"/>
    <mergeCell ref="D1:I1"/>
    <mergeCell ref="J1:L1"/>
    <mergeCell ref="A2:L2"/>
    <mergeCell ref="AC1:AC2"/>
    <mergeCell ref="AD1:AD2"/>
    <mergeCell ref="AE1:AE2"/>
    <mergeCell ref="AF1:AF2"/>
    <mergeCell ref="AG1:AG2"/>
    <mergeCell ref="AA1:AA2"/>
    <mergeCell ref="AB1:AB2"/>
    <mergeCell ref="W1:W2"/>
    <mergeCell ref="X1:X2"/>
    <mergeCell ref="Y1:Y2"/>
    <mergeCell ref="Z1:Z2"/>
    <mergeCell ref="A64:A67"/>
    <mergeCell ref="B64:B67"/>
    <mergeCell ref="A68:A74"/>
    <mergeCell ref="B68:B74"/>
    <mergeCell ref="A75:A80"/>
    <mergeCell ref="B75:B80"/>
    <mergeCell ref="A53:A55"/>
    <mergeCell ref="B53:B55"/>
    <mergeCell ref="A56:A59"/>
    <mergeCell ref="B56:B59"/>
    <mergeCell ref="A60:A63"/>
    <mergeCell ref="B60:B63"/>
    <mergeCell ref="A92:A94"/>
    <mergeCell ref="B92:B94"/>
    <mergeCell ref="A96:A97"/>
    <mergeCell ref="B96:B97"/>
    <mergeCell ref="A98:A99"/>
    <mergeCell ref="B98:B99"/>
    <mergeCell ref="A82:A85"/>
    <mergeCell ref="B82:B85"/>
    <mergeCell ref="A86:A88"/>
    <mergeCell ref="B86:B88"/>
    <mergeCell ref="A89:A90"/>
    <mergeCell ref="B89:B90"/>
    <mergeCell ref="A113:A116"/>
    <mergeCell ref="B113:B116"/>
    <mergeCell ref="A118:A121"/>
    <mergeCell ref="B118:B121"/>
    <mergeCell ref="F118:I121"/>
    <mergeCell ref="A100:A104"/>
    <mergeCell ref="B100:B104"/>
    <mergeCell ref="A106:A107"/>
    <mergeCell ref="B106:B107"/>
    <mergeCell ref="A109:A112"/>
    <mergeCell ref="B109:B112"/>
    <mergeCell ref="A143:C143"/>
    <mergeCell ref="A144:C144"/>
    <mergeCell ref="A145:C145"/>
    <mergeCell ref="A146:C146"/>
    <mergeCell ref="A147:C147"/>
    <mergeCell ref="A123:A128"/>
    <mergeCell ref="B123:B128"/>
    <mergeCell ref="A129:A133"/>
    <mergeCell ref="B129:B133"/>
    <mergeCell ref="A134:A138"/>
    <mergeCell ref="B134:B138"/>
    <mergeCell ref="A153:C153"/>
    <mergeCell ref="A154:C154"/>
    <mergeCell ref="A155:C155"/>
    <mergeCell ref="A156:C156"/>
    <mergeCell ref="A157:C157"/>
    <mergeCell ref="A148:C148"/>
    <mergeCell ref="A149:C149"/>
    <mergeCell ref="A150:C150"/>
    <mergeCell ref="A151:C151"/>
    <mergeCell ref="A152:C152"/>
    <mergeCell ref="A168:C168"/>
    <mergeCell ref="A169:C169"/>
    <mergeCell ref="A163:C163"/>
    <mergeCell ref="A164:C164"/>
    <mergeCell ref="A165:C165"/>
    <mergeCell ref="A166:C166"/>
    <mergeCell ref="A167:C167"/>
    <mergeCell ref="A158:C158"/>
    <mergeCell ref="A159:C159"/>
    <mergeCell ref="A160:C160"/>
    <mergeCell ref="A161:C161"/>
    <mergeCell ref="A162:C162"/>
  </mergeCells>
  <conditionalFormatting sqref="M4:M138">
    <cfRule type="cellIs" dxfId="263" priority="37" stopIfTrue="1" operator="greaterThan">
      <formula>0</formula>
    </cfRule>
    <cfRule type="cellIs" dxfId="262" priority="38" stopIfTrue="1" operator="greaterThan">
      <formula>0</formula>
    </cfRule>
    <cfRule type="cellIs" dxfId="261" priority="39" stopIfTrue="1" operator="greaterThan">
      <formula>0</formula>
    </cfRule>
  </conditionalFormatting>
  <conditionalFormatting sqref="N4:X138">
    <cfRule type="cellIs" dxfId="260" priority="34" stopIfTrue="1" operator="greaterThan">
      <formula>0</formula>
    </cfRule>
    <cfRule type="cellIs" dxfId="259" priority="35" stopIfTrue="1" operator="greaterThan">
      <formula>0</formula>
    </cfRule>
    <cfRule type="cellIs" dxfId="258" priority="36" stopIfTrue="1" operator="greaterThan">
      <formula>0</formula>
    </cfRule>
  </conditionalFormatting>
  <conditionalFormatting sqref="Y4:Y138">
    <cfRule type="cellIs" dxfId="257" priority="28" stopIfTrue="1" operator="greaterThan">
      <formula>0</formula>
    </cfRule>
    <cfRule type="cellIs" dxfId="256" priority="29" stopIfTrue="1" operator="greaterThan">
      <formula>0</formula>
    </cfRule>
    <cfRule type="cellIs" dxfId="255" priority="30" stopIfTrue="1" operator="greaterThan">
      <formula>0</formula>
    </cfRule>
  </conditionalFormatting>
  <conditionalFormatting sqref="Z4:Z138">
    <cfRule type="cellIs" dxfId="254" priority="16" stopIfTrue="1" operator="greaterThan">
      <formula>0</formula>
    </cfRule>
    <cfRule type="cellIs" dxfId="253" priority="17" stopIfTrue="1" operator="greaterThan">
      <formula>0</formula>
    </cfRule>
    <cfRule type="cellIs" dxfId="252" priority="18" stopIfTrue="1" operator="greaterThan">
      <formula>0</formula>
    </cfRule>
  </conditionalFormatting>
  <conditionalFormatting sqref="AA4:AA138">
    <cfRule type="cellIs" dxfId="251" priority="13" stopIfTrue="1" operator="greaterThan">
      <formula>0</formula>
    </cfRule>
    <cfRule type="cellIs" dxfId="250" priority="14" stopIfTrue="1" operator="greaterThan">
      <formula>0</formula>
    </cfRule>
    <cfRule type="cellIs" dxfId="249" priority="15" stopIfTrue="1" operator="greaterThan">
      <formula>0</formula>
    </cfRule>
  </conditionalFormatting>
  <conditionalFormatting sqref="AB4:AF138">
    <cfRule type="cellIs" dxfId="248" priority="10" stopIfTrue="1" operator="greaterThan">
      <formula>0</formula>
    </cfRule>
    <cfRule type="cellIs" dxfId="247" priority="11" stopIfTrue="1" operator="greaterThan">
      <formula>0</formula>
    </cfRule>
    <cfRule type="cellIs" dxfId="246" priority="12" stopIfTrue="1" operator="greaterThan">
      <formula>0</formula>
    </cfRule>
  </conditionalFormatting>
  <conditionalFormatting sqref="AG4:AM138">
    <cfRule type="cellIs" dxfId="245" priority="7" stopIfTrue="1" operator="greaterThan">
      <formula>0</formula>
    </cfRule>
    <cfRule type="cellIs" dxfId="244" priority="8" stopIfTrue="1" operator="greaterThan">
      <formula>0</formula>
    </cfRule>
    <cfRule type="cellIs" dxfId="243" priority="9" stopIfTrue="1" operator="greaterThan">
      <formula>0</formula>
    </cfRule>
  </conditionalFormatting>
  <conditionalFormatting sqref="AN4:AR138">
    <cfRule type="cellIs" dxfId="242" priority="4" stopIfTrue="1" operator="greaterThan">
      <formula>0</formula>
    </cfRule>
    <cfRule type="cellIs" dxfId="241" priority="5" stopIfTrue="1" operator="greaterThan">
      <formula>0</formula>
    </cfRule>
    <cfRule type="cellIs" dxfId="240" priority="6" stopIfTrue="1" operator="greaterThan">
      <formula>0</formula>
    </cfRule>
  </conditionalFormatting>
  <conditionalFormatting sqref="AS4:AU138">
    <cfRule type="cellIs" dxfId="239" priority="1" stopIfTrue="1" operator="greaterThan">
      <formula>0</formula>
    </cfRule>
    <cfRule type="cellIs" dxfId="238" priority="2" stopIfTrue="1" operator="greaterThan">
      <formula>0</formula>
    </cfRule>
    <cfRule type="cellIs" dxfId="237" priority="3"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9"/>
  <sheetViews>
    <sheetView topLeftCell="A4" zoomScale="80" zoomScaleNormal="80" workbookViewId="0">
      <selection activeCell="K5" sqref="K5"/>
    </sheetView>
  </sheetViews>
  <sheetFormatPr defaultColWidth="9.7109375" defaultRowHeight="15" x14ac:dyDescent="0.25"/>
  <cols>
    <col min="1" max="1" width="14.5703125" style="49" customWidth="1"/>
    <col min="2" max="2" width="7.140625" style="71" customWidth="1"/>
    <col min="3" max="3" width="6" style="43" bestFit="1" customWidth="1"/>
    <col min="4" max="4" width="53.85546875" style="71" bestFit="1" customWidth="1"/>
    <col min="5" max="5" width="18.7109375" style="71" customWidth="1"/>
    <col min="6" max="6" width="9.85546875" style="71" bestFit="1" customWidth="1"/>
    <col min="7" max="7" width="13.140625" style="71" customWidth="1"/>
    <col min="8" max="8" width="13.42578125" style="71" customWidth="1"/>
    <col min="9" max="9" width="12.7109375" style="71" bestFit="1" customWidth="1"/>
    <col min="10" max="10" width="12.5703125" style="19" customWidth="1"/>
    <col min="11" max="11" width="13.28515625" style="44" customWidth="1"/>
    <col min="12" max="12" width="12.5703125" style="16" customWidth="1"/>
    <col min="13" max="13" width="13.85546875" style="24" customWidth="1"/>
    <col min="14" max="34" width="13.85546875" style="17" customWidth="1"/>
    <col min="35" max="16384" width="9.7109375" style="14"/>
  </cols>
  <sheetData>
    <row r="1" spans="1:34" ht="33" customHeight="1" x14ac:dyDescent="0.25">
      <c r="A1" s="151" t="s">
        <v>270</v>
      </c>
      <c r="B1" s="151"/>
      <c r="C1" s="151"/>
      <c r="D1" s="151" t="s">
        <v>37</v>
      </c>
      <c r="E1" s="151"/>
      <c r="F1" s="151"/>
      <c r="G1" s="151"/>
      <c r="H1" s="151"/>
      <c r="I1" s="151"/>
      <c r="J1" s="151" t="s">
        <v>271</v>
      </c>
      <c r="K1" s="151"/>
      <c r="L1" s="151"/>
      <c r="M1" s="170" t="s">
        <v>483</v>
      </c>
      <c r="N1" s="170" t="s">
        <v>484</v>
      </c>
      <c r="O1" s="170" t="s">
        <v>485</v>
      </c>
      <c r="P1" s="170" t="s">
        <v>486</v>
      </c>
      <c r="Q1" s="170" t="s">
        <v>487</v>
      </c>
      <c r="R1" s="170" t="s">
        <v>488</v>
      </c>
      <c r="S1" s="170" t="s">
        <v>489</v>
      </c>
      <c r="T1" s="170" t="s">
        <v>490</v>
      </c>
      <c r="U1" s="170" t="s">
        <v>491</v>
      </c>
      <c r="V1" s="170" t="s">
        <v>492</v>
      </c>
      <c r="W1" s="170" t="s">
        <v>493</v>
      </c>
      <c r="X1" s="170" t="s">
        <v>494</v>
      </c>
      <c r="Y1" s="170" t="s">
        <v>495</v>
      </c>
      <c r="Z1" s="170" t="s">
        <v>700</v>
      </c>
      <c r="AA1" s="170" t="s">
        <v>701</v>
      </c>
      <c r="AB1" s="170" t="s">
        <v>702</v>
      </c>
      <c r="AC1" s="170" t="s">
        <v>703</v>
      </c>
      <c r="AD1" s="170" t="s">
        <v>268</v>
      </c>
      <c r="AE1" s="170" t="s">
        <v>268</v>
      </c>
      <c r="AF1" s="170" t="s">
        <v>268</v>
      </c>
      <c r="AG1" s="170" t="s">
        <v>268</v>
      </c>
      <c r="AH1" s="170" t="s">
        <v>268</v>
      </c>
    </row>
    <row r="2" spans="1:34" ht="21.75" customHeight="1" x14ac:dyDescent="0.25">
      <c r="A2" s="151" t="s">
        <v>482</v>
      </c>
      <c r="B2" s="151"/>
      <c r="C2" s="151"/>
      <c r="D2" s="151"/>
      <c r="E2" s="151"/>
      <c r="F2" s="151"/>
      <c r="G2" s="151"/>
      <c r="H2" s="151"/>
      <c r="I2" s="151"/>
      <c r="J2" s="151"/>
      <c r="K2" s="151"/>
      <c r="L2" s="151"/>
      <c r="M2" s="170"/>
      <c r="N2" s="170"/>
      <c r="O2" s="170"/>
      <c r="P2" s="170"/>
      <c r="Q2" s="170"/>
      <c r="R2" s="170"/>
      <c r="S2" s="170"/>
      <c r="T2" s="170"/>
      <c r="U2" s="170"/>
      <c r="V2" s="170"/>
      <c r="W2" s="170"/>
      <c r="X2" s="170"/>
      <c r="Y2" s="170"/>
      <c r="Z2" s="170"/>
      <c r="AA2" s="170"/>
      <c r="AB2" s="170"/>
      <c r="AC2" s="170"/>
      <c r="AD2" s="170"/>
      <c r="AE2" s="170"/>
      <c r="AF2" s="170"/>
      <c r="AG2" s="170"/>
      <c r="AH2" s="170"/>
    </row>
    <row r="3" spans="1:34" s="15" customFormat="1" ht="45" x14ac:dyDescent="0.2">
      <c r="A3" s="48" t="s">
        <v>2</v>
      </c>
      <c r="B3" s="36" t="s">
        <v>1</v>
      </c>
      <c r="C3" s="37" t="s">
        <v>3</v>
      </c>
      <c r="D3" s="37" t="s">
        <v>5</v>
      </c>
      <c r="E3" s="37" t="s">
        <v>137</v>
      </c>
      <c r="F3" s="37" t="s">
        <v>28</v>
      </c>
      <c r="G3" s="37" t="s">
        <v>29</v>
      </c>
      <c r="H3" s="37" t="s">
        <v>34</v>
      </c>
      <c r="I3" s="38" t="s">
        <v>4</v>
      </c>
      <c r="J3" s="39" t="s">
        <v>27</v>
      </c>
      <c r="K3" s="40" t="s">
        <v>0</v>
      </c>
      <c r="L3" s="36" t="s">
        <v>6</v>
      </c>
      <c r="M3" s="35" t="s">
        <v>269</v>
      </c>
      <c r="N3" s="35" t="s">
        <v>269</v>
      </c>
      <c r="O3" s="35" t="s">
        <v>269</v>
      </c>
      <c r="P3" s="35" t="s">
        <v>269</v>
      </c>
      <c r="Q3" s="35" t="s">
        <v>269</v>
      </c>
      <c r="R3" s="35" t="s">
        <v>269</v>
      </c>
      <c r="S3" s="35" t="s">
        <v>269</v>
      </c>
      <c r="T3" s="35" t="s">
        <v>269</v>
      </c>
      <c r="U3" s="35" t="s">
        <v>269</v>
      </c>
      <c r="V3" s="35" t="s">
        <v>269</v>
      </c>
      <c r="W3" s="35" t="s">
        <v>269</v>
      </c>
      <c r="X3" s="35" t="s">
        <v>269</v>
      </c>
      <c r="Y3" s="35" t="s">
        <v>269</v>
      </c>
      <c r="Z3" s="35" t="s">
        <v>269</v>
      </c>
      <c r="AA3" s="35" t="s">
        <v>269</v>
      </c>
      <c r="AB3" s="35" t="s">
        <v>269</v>
      </c>
      <c r="AC3" s="35" t="s">
        <v>269</v>
      </c>
      <c r="AD3" s="35" t="s">
        <v>269</v>
      </c>
      <c r="AE3" s="35" t="s">
        <v>269</v>
      </c>
      <c r="AF3" s="35" t="s">
        <v>269</v>
      </c>
      <c r="AG3" s="35" t="s">
        <v>269</v>
      </c>
      <c r="AH3" s="35" t="s">
        <v>269</v>
      </c>
    </row>
    <row r="4" spans="1:34" ht="195" x14ac:dyDescent="0.25">
      <c r="A4" s="50" t="s">
        <v>272</v>
      </c>
      <c r="B4" s="76">
        <v>1</v>
      </c>
      <c r="C4" s="76">
        <v>1</v>
      </c>
      <c r="D4" s="77" t="s">
        <v>417</v>
      </c>
      <c r="E4" s="78" t="s">
        <v>138</v>
      </c>
      <c r="F4" s="79" t="s">
        <v>58</v>
      </c>
      <c r="G4" s="79" t="s">
        <v>67</v>
      </c>
      <c r="H4" s="79" t="s">
        <v>50</v>
      </c>
      <c r="I4" s="80">
        <v>44.27</v>
      </c>
      <c r="J4" s="124">
        <v>40</v>
      </c>
      <c r="K4" s="41">
        <f>J4-(SUM(M4:AH4))</f>
        <v>0</v>
      </c>
      <c r="L4" s="42" t="str">
        <f>IF(K4&lt;0,"ATENÇÃO","OK")</f>
        <v>OK</v>
      </c>
      <c r="M4" s="18">
        <v>0</v>
      </c>
      <c r="N4" s="18">
        <v>0</v>
      </c>
      <c r="O4" s="18">
        <v>0</v>
      </c>
      <c r="P4" s="18">
        <v>0</v>
      </c>
      <c r="Q4" s="18">
        <v>0</v>
      </c>
      <c r="R4" s="18">
        <v>0</v>
      </c>
      <c r="S4" s="18">
        <v>40</v>
      </c>
      <c r="T4" s="18">
        <v>0</v>
      </c>
      <c r="U4" s="18">
        <v>0</v>
      </c>
      <c r="V4" s="18">
        <v>0</v>
      </c>
      <c r="W4" s="18">
        <v>0</v>
      </c>
      <c r="X4" s="18">
        <v>0</v>
      </c>
      <c r="Y4" s="18">
        <v>0</v>
      </c>
      <c r="Z4" s="18">
        <v>0</v>
      </c>
      <c r="AA4" s="18">
        <v>0</v>
      </c>
      <c r="AB4" s="18">
        <v>0</v>
      </c>
      <c r="AC4" s="18">
        <v>0</v>
      </c>
      <c r="AD4" s="18">
        <v>0</v>
      </c>
      <c r="AE4" s="18">
        <v>0</v>
      </c>
      <c r="AF4" s="18">
        <v>0</v>
      </c>
      <c r="AG4" s="18">
        <v>0</v>
      </c>
      <c r="AH4" s="18">
        <v>0</v>
      </c>
    </row>
    <row r="5" spans="1:34" ht="195" x14ac:dyDescent="0.25">
      <c r="A5" s="69" t="s">
        <v>273</v>
      </c>
      <c r="B5" s="87">
        <v>2</v>
      </c>
      <c r="C5" s="82">
        <v>2</v>
      </c>
      <c r="D5" s="83" t="s">
        <v>418</v>
      </c>
      <c r="E5" s="84" t="s">
        <v>139</v>
      </c>
      <c r="F5" s="85" t="s">
        <v>59</v>
      </c>
      <c r="G5" s="85" t="s">
        <v>68</v>
      </c>
      <c r="H5" s="85" t="s">
        <v>50</v>
      </c>
      <c r="I5" s="86">
        <v>30.3</v>
      </c>
      <c r="J5" s="124">
        <v>120</v>
      </c>
      <c r="K5" s="41">
        <f t="shared" ref="K5:K68" si="0">J5-(SUM(M5:AH5))</f>
        <v>0</v>
      </c>
      <c r="L5" s="42" t="str">
        <f t="shared" ref="L5:L68" si="1">IF(K5&lt;0,"ATENÇÃO","OK")</f>
        <v>OK</v>
      </c>
      <c r="M5" s="18">
        <v>0</v>
      </c>
      <c r="N5" s="18">
        <v>0</v>
      </c>
      <c r="O5" s="18">
        <v>0</v>
      </c>
      <c r="P5" s="18">
        <v>50</v>
      </c>
      <c r="Q5" s="18">
        <v>0</v>
      </c>
      <c r="R5" s="18">
        <v>0</v>
      </c>
      <c r="S5" s="18">
        <v>0</v>
      </c>
      <c r="T5" s="18">
        <v>0</v>
      </c>
      <c r="U5" s="18">
        <v>0</v>
      </c>
      <c r="V5" s="18">
        <v>0</v>
      </c>
      <c r="W5" s="18">
        <v>0</v>
      </c>
      <c r="X5" s="18">
        <v>0</v>
      </c>
      <c r="Y5" s="18">
        <v>0</v>
      </c>
      <c r="Z5" s="18">
        <v>70</v>
      </c>
      <c r="AA5" s="18">
        <v>0</v>
      </c>
      <c r="AB5" s="18">
        <v>0</v>
      </c>
      <c r="AC5" s="18">
        <v>0</v>
      </c>
      <c r="AD5" s="18">
        <v>0</v>
      </c>
      <c r="AE5" s="18">
        <v>0</v>
      </c>
      <c r="AF5" s="18">
        <v>0</v>
      </c>
      <c r="AG5" s="18">
        <v>0</v>
      </c>
      <c r="AH5" s="18">
        <v>0</v>
      </c>
    </row>
    <row r="6" spans="1:34" ht="240" x14ac:dyDescent="0.25">
      <c r="A6" s="72" t="s">
        <v>273</v>
      </c>
      <c r="B6" s="76">
        <v>3</v>
      </c>
      <c r="C6" s="76">
        <v>3</v>
      </c>
      <c r="D6" s="77" t="s">
        <v>419</v>
      </c>
      <c r="E6" s="78" t="s">
        <v>140</v>
      </c>
      <c r="F6" s="79" t="s">
        <v>60</v>
      </c>
      <c r="G6" s="79" t="s">
        <v>68</v>
      </c>
      <c r="H6" s="79" t="s">
        <v>50</v>
      </c>
      <c r="I6" s="80">
        <v>9.3000000000000007</v>
      </c>
      <c r="J6" s="124"/>
      <c r="K6" s="41">
        <f t="shared" si="0"/>
        <v>0</v>
      </c>
      <c r="L6" s="42" t="str">
        <f t="shared" si="1"/>
        <v>OK</v>
      </c>
      <c r="M6" s="18">
        <v>0</v>
      </c>
      <c r="N6" s="18">
        <v>0</v>
      </c>
      <c r="O6" s="18">
        <v>0</v>
      </c>
      <c r="P6" s="18">
        <v>0</v>
      </c>
      <c r="Q6" s="18">
        <v>0</v>
      </c>
      <c r="R6" s="18">
        <v>0</v>
      </c>
      <c r="S6" s="18">
        <v>0</v>
      </c>
      <c r="T6" s="18">
        <v>0</v>
      </c>
      <c r="U6" s="18">
        <v>0</v>
      </c>
      <c r="V6" s="18">
        <v>0</v>
      </c>
      <c r="W6" s="18">
        <v>0</v>
      </c>
      <c r="X6" s="18">
        <v>0</v>
      </c>
      <c r="Y6" s="18">
        <v>0</v>
      </c>
      <c r="Z6" s="18">
        <v>0</v>
      </c>
      <c r="AA6" s="18">
        <v>0</v>
      </c>
      <c r="AB6" s="18">
        <v>0</v>
      </c>
      <c r="AC6" s="18">
        <v>0</v>
      </c>
      <c r="AD6" s="18">
        <v>0</v>
      </c>
      <c r="AE6" s="18">
        <v>0</v>
      </c>
      <c r="AF6" s="18">
        <v>0</v>
      </c>
      <c r="AG6" s="18">
        <v>0</v>
      </c>
      <c r="AH6" s="18">
        <v>0</v>
      </c>
    </row>
    <row r="7" spans="1:34" ht="240" x14ac:dyDescent="0.25">
      <c r="A7" s="69" t="s">
        <v>274</v>
      </c>
      <c r="B7" s="87">
        <v>4</v>
      </c>
      <c r="C7" s="87">
        <v>4</v>
      </c>
      <c r="D7" s="83" t="s">
        <v>297</v>
      </c>
      <c r="E7" s="84" t="s">
        <v>141</v>
      </c>
      <c r="F7" s="85" t="s">
        <v>39</v>
      </c>
      <c r="G7" s="85" t="s">
        <v>69</v>
      </c>
      <c r="H7" s="85" t="s">
        <v>50</v>
      </c>
      <c r="I7" s="86">
        <v>1.81</v>
      </c>
      <c r="J7" s="124">
        <v>150</v>
      </c>
      <c r="K7" s="41">
        <f t="shared" si="0"/>
        <v>0</v>
      </c>
      <c r="L7" s="42" t="str">
        <f t="shared" si="1"/>
        <v>OK</v>
      </c>
      <c r="M7" s="18">
        <v>100</v>
      </c>
      <c r="N7" s="18">
        <v>0</v>
      </c>
      <c r="O7" s="18">
        <v>0</v>
      </c>
      <c r="P7" s="18">
        <v>0</v>
      </c>
      <c r="Q7" s="18">
        <v>0</v>
      </c>
      <c r="R7" s="18">
        <v>0</v>
      </c>
      <c r="S7" s="18">
        <v>0</v>
      </c>
      <c r="T7" s="18">
        <v>0</v>
      </c>
      <c r="U7" s="18">
        <v>0</v>
      </c>
      <c r="V7" s="18">
        <v>0</v>
      </c>
      <c r="W7" s="18">
        <v>0</v>
      </c>
      <c r="X7" s="18">
        <v>0</v>
      </c>
      <c r="Y7" s="18">
        <v>0</v>
      </c>
      <c r="Z7" s="18">
        <v>0</v>
      </c>
      <c r="AA7" s="18">
        <v>50</v>
      </c>
      <c r="AB7" s="18">
        <v>0</v>
      </c>
      <c r="AC7" s="18">
        <v>0</v>
      </c>
      <c r="AD7" s="18">
        <v>0</v>
      </c>
      <c r="AE7" s="18">
        <v>0</v>
      </c>
      <c r="AF7" s="18">
        <v>0</v>
      </c>
      <c r="AG7" s="18">
        <v>0</v>
      </c>
      <c r="AH7" s="18">
        <v>0</v>
      </c>
    </row>
    <row r="8" spans="1:34" ht="330" x14ac:dyDescent="0.25">
      <c r="A8" s="152" t="s">
        <v>275</v>
      </c>
      <c r="B8" s="148">
        <v>5</v>
      </c>
      <c r="C8" s="88">
        <v>5</v>
      </c>
      <c r="D8" s="89" t="s">
        <v>298</v>
      </c>
      <c r="E8" s="90" t="s">
        <v>142</v>
      </c>
      <c r="F8" s="20" t="s">
        <v>61</v>
      </c>
      <c r="G8" s="20" t="s">
        <v>43</v>
      </c>
      <c r="H8" s="20" t="s">
        <v>70</v>
      </c>
      <c r="I8" s="91">
        <v>4.13</v>
      </c>
      <c r="J8" s="124">
        <v>150</v>
      </c>
      <c r="K8" s="41">
        <f t="shared" si="0"/>
        <v>90</v>
      </c>
      <c r="L8" s="42" t="str">
        <f t="shared" si="1"/>
        <v>OK</v>
      </c>
      <c r="M8" s="18">
        <v>0</v>
      </c>
      <c r="N8" s="18">
        <v>60</v>
      </c>
      <c r="O8" s="18">
        <v>0</v>
      </c>
      <c r="P8" s="18">
        <v>0</v>
      </c>
      <c r="Q8" s="18">
        <v>0</v>
      </c>
      <c r="R8" s="18">
        <v>0</v>
      </c>
      <c r="S8" s="18">
        <v>0</v>
      </c>
      <c r="T8" s="18">
        <v>0</v>
      </c>
      <c r="U8" s="18">
        <v>0</v>
      </c>
      <c r="V8" s="18">
        <v>0</v>
      </c>
      <c r="W8" s="18">
        <v>0</v>
      </c>
      <c r="X8" s="18">
        <v>0</v>
      </c>
      <c r="Y8" s="18">
        <v>0</v>
      </c>
      <c r="Z8" s="18">
        <v>0</v>
      </c>
      <c r="AA8" s="18">
        <v>0</v>
      </c>
      <c r="AB8" s="18">
        <v>0</v>
      </c>
      <c r="AC8" s="18">
        <v>0</v>
      </c>
      <c r="AD8" s="18">
        <v>0</v>
      </c>
      <c r="AE8" s="18">
        <v>0</v>
      </c>
      <c r="AF8" s="18">
        <v>0</v>
      </c>
      <c r="AG8" s="18">
        <v>0</v>
      </c>
      <c r="AH8" s="18">
        <v>0</v>
      </c>
    </row>
    <row r="9" spans="1:34" ht="345" x14ac:dyDescent="0.25">
      <c r="A9" s="152"/>
      <c r="B9" s="150"/>
      <c r="C9" s="92">
        <v>6</v>
      </c>
      <c r="D9" s="89" t="s">
        <v>299</v>
      </c>
      <c r="E9" s="90" t="s">
        <v>143</v>
      </c>
      <c r="F9" s="20" t="s">
        <v>60</v>
      </c>
      <c r="G9" s="20" t="s">
        <v>43</v>
      </c>
      <c r="H9" s="20" t="s">
        <v>70</v>
      </c>
      <c r="I9" s="91">
        <v>3.7</v>
      </c>
      <c r="J9" s="124">
        <v>0</v>
      </c>
      <c r="K9" s="41">
        <f t="shared" si="0"/>
        <v>0</v>
      </c>
      <c r="L9" s="42" t="str">
        <f t="shared" si="1"/>
        <v>OK</v>
      </c>
      <c r="M9" s="18">
        <v>0</v>
      </c>
      <c r="N9" s="18">
        <v>0</v>
      </c>
      <c r="O9" s="18">
        <v>0</v>
      </c>
      <c r="P9" s="18">
        <v>0</v>
      </c>
      <c r="Q9" s="18">
        <v>0</v>
      </c>
      <c r="R9" s="18">
        <v>0</v>
      </c>
      <c r="S9" s="18">
        <v>0</v>
      </c>
      <c r="T9" s="18">
        <v>0</v>
      </c>
      <c r="U9" s="18">
        <v>0</v>
      </c>
      <c r="V9" s="18">
        <v>0</v>
      </c>
      <c r="W9" s="18">
        <v>0</v>
      </c>
      <c r="X9" s="18">
        <v>0</v>
      </c>
      <c r="Y9" s="18">
        <v>0</v>
      </c>
      <c r="Z9" s="18">
        <v>0</v>
      </c>
      <c r="AA9" s="18">
        <v>0</v>
      </c>
      <c r="AB9" s="18">
        <v>0</v>
      </c>
      <c r="AC9" s="18">
        <v>0</v>
      </c>
      <c r="AD9" s="18">
        <v>0</v>
      </c>
      <c r="AE9" s="18">
        <v>0</v>
      </c>
      <c r="AF9" s="18">
        <v>0</v>
      </c>
      <c r="AG9" s="18">
        <v>0</v>
      </c>
      <c r="AH9" s="18">
        <v>0</v>
      </c>
    </row>
    <row r="10" spans="1:34" ht="285" x14ac:dyDescent="0.25">
      <c r="A10" s="69" t="s">
        <v>275</v>
      </c>
      <c r="B10" s="87">
        <v>6</v>
      </c>
      <c r="C10" s="87">
        <v>7</v>
      </c>
      <c r="D10" s="93" t="s">
        <v>300</v>
      </c>
      <c r="E10" s="84" t="s">
        <v>144</v>
      </c>
      <c r="F10" s="85" t="s">
        <v>30</v>
      </c>
      <c r="G10" s="85" t="s">
        <v>43</v>
      </c>
      <c r="H10" s="85" t="s">
        <v>50</v>
      </c>
      <c r="I10" s="86">
        <v>1.98</v>
      </c>
      <c r="J10" s="124">
        <v>150</v>
      </c>
      <c r="K10" s="41">
        <f t="shared" si="0"/>
        <v>0</v>
      </c>
      <c r="L10" s="42" t="str">
        <f t="shared" si="1"/>
        <v>OK</v>
      </c>
      <c r="M10" s="18">
        <v>0</v>
      </c>
      <c r="N10" s="18">
        <v>100</v>
      </c>
      <c r="O10" s="18">
        <v>0</v>
      </c>
      <c r="P10" s="18">
        <v>0</v>
      </c>
      <c r="Q10" s="18">
        <v>0</v>
      </c>
      <c r="R10" s="18">
        <v>0</v>
      </c>
      <c r="S10" s="18">
        <v>0</v>
      </c>
      <c r="T10" s="18">
        <v>0</v>
      </c>
      <c r="U10" s="18">
        <v>0</v>
      </c>
      <c r="V10" s="18">
        <v>0</v>
      </c>
      <c r="W10" s="18">
        <v>0</v>
      </c>
      <c r="X10" s="18">
        <v>0</v>
      </c>
      <c r="Y10" s="18">
        <v>0</v>
      </c>
      <c r="Z10" s="18">
        <v>0</v>
      </c>
      <c r="AA10" s="18">
        <v>0</v>
      </c>
      <c r="AB10" s="18">
        <v>0</v>
      </c>
      <c r="AC10" s="18">
        <v>50</v>
      </c>
      <c r="AD10" s="18">
        <v>0</v>
      </c>
      <c r="AE10" s="18">
        <v>0</v>
      </c>
      <c r="AF10" s="18">
        <v>0</v>
      </c>
      <c r="AG10" s="18">
        <v>0</v>
      </c>
      <c r="AH10" s="18">
        <v>0</v>
      </c>
    </row>
    <row r="11" spans="1:34" ht="120" x14ac:dyDescent="0.25">
      <c r="A11" s="152" t="s">
        <v>276</v>
      </c>
      <c r="B11" s="148">
        <v>7</v>
      </c>
      <c r="C11" s="92">
        <v>8</v>
      </c>
      <c r="D11" s="89" t="s">
        <v>301</v>
      </c>
      <c r="E11" s="90" t="s">
        <v>145</v>
      </c>
      <c r="F11" s="94" t="s">
        <v>62</v>
      </c>
      <c r="G11" s="94" t="s">
        <v>71</v>
      </c>
      <c r="H11" s="94" t="s">
        <v>50</v>
      </c>
      <c r="I11" s="91">
        <v>36.5</v>
      </c>
      <c r="J11" s="124"/>
      <c r="K11" s="41">
        <f t="shared" si="0"/>
        <v>0</v>
      </c>
      <c r="L11" s="42" t="str">
        <f t="shared" si="1"/>
        <v>OK</v>
      </c>
      <c r="M11" s="18">
        <v>0</v>
      </c>
      <c r="N11" s="18">
        <v>0</v>
      </c>
      <c r="O11" s="18">
        <v>0</v>
      </c>
      <c r="P11" s="18">
        <v>0</v>
      </c>
      <c r="Q11" s="18">
        <v>0</v>
      </c>
      <c r="R11" s="18">
        <v>0</v>
      </c>
      <c r="S11" s="18">
        <v>0</v>
      </c>
      <c r="T11" s="18">
        <v>0</v>
      </c>
      <c r="U11" s="18">
        <v>0</v>
      </c>
      <c r="V11" s="18">
        <v>0</v>
      </c>
      <c r="W11" s="18">
        <v>0</v>
      </c>
      <c r="X11" s="18">
        <v>0</v>
      </c>
      <c r="Y11" s="18">
        <v>0</v>
      </c>
      <c r="Z11" s="18">
        <v>0</v>
      </c>
      <c r="AA11" s="18">
        <v>0</v>
      </c>
      <c r="AB11" s="18">
        <v>0</v>
      </c>
      <c r="AC11" s="18">
        <v>0</v>
      </c>
      <c r="AD11" s="18">
        <v>0</v>
      </c>
      <c r="AE11" s="18">
        <v>0</v>
      </c>
      <c r="AF11" s="18">
        <v>0</v>
      </c>
      <c r="AG11" s="18">
        <v>0</v>
      </c>
      <c r="AH11" s="18">
        <v>0</v>
      </c>
    </row>
    <row r="12" spans="1:34" ht="105" x14ac:dyDescent="0.25">
      <c r="A12" s="152"/>
      <c r="B12" s="149"/>
      <c r="C12" s="92">
        <v>9</v>
      </c>
      <c r="D12" s="89" t="s">
        <v>302</v>
      </c>
      <c r="E12" s="90" t="s">
        <v>146</v>
      </c>
      <c r="F12" s="94" t="s">
        <v>62</v>
      </c>
      <c r="G12" s="94" t="s">
        <v>71</v>
      </c>
      <c r="H12" s="94" t="s">
        <v>50</v>
      </c>
      <c r="I12" s="91">
        <v>45.1</v>
      </c>
      <c r="J12" s="124"/>
      <c r="K12" s="41">
        <f t="shared" si="0"/>
        <v>0</v>
      </c>
      <c r="L12" s="42" t="str">
        <f t="shared" si="1"/>
        <v>OK</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8">
        <v>0</v>
      </c>
      <c r="AD12" s="18">
        <v>0</v>
      </c>
      <c r="AE12" s="18">
        <v>0</v>
      </c>
      <c r="AF12" s="18">
        <v>0</v>
      </c>
      <c r="AG12" s="18">
        <v>0</v>
      </c>
      <c r="AH12" s="18">
        <v>0</v>
      </c>
    </row>
    <row r="13" spans="1:34" ht="105" x14ac:dyDescent="0.25">
      <c r="A13" s="152"/>
      <c r="B13" s="149"/>
      <c r="C13" s="88">
        <v>10</v>
      </c>
      <c r="D13" s="95" t="s">
        <v>303</v>
      </c>
      <c r="E13" s="90" t="s">
        <v>147</v>
      </c>
      <c r="F13" s="96" t="s">
        <v>60</v>
      </c>
      <c r="G13" s="94" t="s">
        <v>71</v>
      </c>
      <c r="H13" s="94" t="s">
        <v>50</v>
      </c>
      <c r="I13" s="91">
        <v>40.299999999999997</v>
      </c>
      <c r="J13" s="125"/>
      <c r="K13" s="41">
        <f t="shared" si="0"/>
        <v>0</v>
      </c>
      <c r="L13" s="42" t="str">
        <f t="shared" si="1"/>
        <v>OK</v>
      </c>
      <c r="M13" s="18">
        <v>0</v>
      </c>
      <c r="N13" s="18">
        <v>0</v>
      </c>
      <c r="O13" s="18">
        <v>0</v>
      </c>
      <c r="P13" s="18">
        <v>0</v>
      </c>
      <c r="Q13" s="18">
        <v>0</v>
      </c>
      <c r="R13" s="18">
        <v>0</v>
      </c>
      <c r="S13" s="18">
        <v>0</v>
      </c>
      <c r="T13" s="18">
        <v>0</v>
      </c>
      <c r="U13" s="18">
        <v>0</v>
      </c>
      <c r="V13" s="18">
        <v>0</v>
      </c>
      <c r="W13" s="18">
        <v>0</v>
      </c>
      <c r="X13" s="18">
        <v>0</v>
      </c>
      <c r="Y13" s="18">
        <v>0</v>
      </c>
      <c r="Z13" s="18">
        <v>0</v>
      </c>
      <c r="AA13" s="18">
        <v>0</v>
      </c>
      <c r="AB13" s="18">
        <v>0</v>
      </c>
      <c r="AC13" s="18">
        <v>0</v>
      </c>
      <c r="AD13" s="18">
        <v>0</v>
      </c>
      <c r="AE13" s="18">
        <v>0</v>
      </c>
      <c r="AF13" s="18">
        <v>0</v>
      </c>
      <c r="AG13" s="18">
        <v>0</v>
      </c>
      <c r="AH13" s="18">
        <v>0</v>
      </c>
    </row>
    <row r="14" spans="1:34" ht="75" x14ac:dyDescent="0.25">
      <c r="A14" s="152"/>
      <c r="B14" s="150"/>
      <c r="C14" s="92">
        <v>11</v>
      </c>
      <c r="D14" s="89" t="s">
        <v>304</v>
      </c>
      <c r="E14" s="90" t="s">
        <v>148</v>
      </c>
      <c r="F14" s="94" t="s">
        <v>60</v>
      </c>
      <c r="G14" s="94" t="s">
        <v>72</v>
      </c>
      <c r="H14" s="94" t="s">
        <v>70</v>
      </c>
      <c r="I14" s="91">
        <v>12.5</v>
      </c>
      <c r="J14" s="124"/>
      <c r="K14" s="41">
        <f t="shared" si="0"/>
        <v>0</v>
      </c>
      <c r="L14" s="42" t="str">
        <f t="shared" si="1"/>
        <v>OK</v>
      </c>
      <c r="M14" s="18">
        <v>0</v>
      </c>
      <c r="N14" s="18">
        <v>0</v>
      </c>
      <c r="O14" s="18">
        <v>0</v>
      </c>
      <c r="P14" s="18">
        <v>0</v>
      </c>
      <c r="Q14" s="18">
        <v>0</v>
      </c>
      <c r="R14" s="18">
        <v>0</v>
      </c>
      <c r="S14" s="18">
        <v>0</v>
      </c>
      <c r="T14" s="18">
        <v>0</v>
      </c>
      <c r="U14" s="18">
        <v>0</v>
      </c>
      <c r="V14" s="18">
        <v>0</v>
      </c>
      <c r="W14" s="18">
        <v>0</v>
      </c>
      <c r="X14" s="18">
        <v>0</v>
      </c>
      <c r="Y14" s="18">
        <v>0</v>
      </c>
      <c r="Z14" s="18">
        <v>0</v>
      </c>
      <c r="AA14" s="18">
        <v>0</v>
      </c>
      <c r="AB14" s="18">
        <v>0</v>
      </c>
      <c r="AC14" s="18">
        <v>0</v>
      </c>
      <c r="AD14" s="18">
        <v>0</v>
      </c>
      <c r="AE14" s="18">
        <v>0</v>
      </c>
      <c r="AF14" s="18">
        <v>0</v>
      </c>
      <c r="AG14" s="18">
        <v>0</v>
      </c>
      <c r="AH14" s="18">
        <v>0</v>
      </c>
    </row>
    <row r="15" spans="1:34" ht="75" x14ac:dyDescent="0.25">
      <c r="A15" s="153" t="s">
        <v>276</v>
      </c>
      <c r="B15" s="145">
        <v>8</v>
      </c>
      <c r="C15" s="87">
        <v>12</v>
      </c>
      <c r="D15" s="83" t="s">
        <v>305</v>
      </c>
      <c r="E15" s="84" t="s">
        <v>149</v>
      </c>
      <c r="F15" s="97" t="s">
        <v>60</v>
      </c>
      <c r="G15" s="97" t="s">
        <v>73</v>
      </c>
      <c r="H15" s="97" t="s">
        <v>50</v>
      </c>
      <c r="I15" s="86">
        <v>12.5</v>
      </c>
      <c r="J15" s="124"/>
      <c r="K15" s="41">
        <f t="shared" si="0"/>
        <v>0</v>
      </c>
      <c r="L15" s="42" t="str">
        <f t="shared" si="1"/>
        <v>OK</v>
      </c>
      <c r="M15" s="18">
        <v>0</v>
      </c>
      <c r="N15" s="18">
        <v>0</v>
      </c>
      <c r="O15" s="18">
        <v>0</v>
      </c>
      <c r="P15" s="18">
        <v>0</v>
      </c>
      <c r="Q15" s="18">
        <v>0</v>
      </c>
      <c r="R15" s="18">
        <v>0</v>
      </c>
      <c r="S15" s="18">
        <v>0</v>
      </c>
      <c r="T15" s="18">
        <v>0</v>
      </c>
      <c r="U15" s="18">
        <v>0</v>
      </c>
      <c r="V15" s="18">
        <v>0</v>
      </c>
      <c r="W15" s="18">
        <v>0</v>
      </c>
      <c r="X15" s="18">
        <v>0</v>
      </c>
      <c r="Y15" s="18">
        <v>0</v>
      </c>
      <c r="Z15" s="18">
        <v>0</v>
      </c>
      <c r="AA15" s="18">
        <v>0</v>
      </c>
      <c r="AB15" s="18">
        <v>0</v>
      </c>
      <c r="AC15" s="18">
        <v>0</v>
      </c>
      <c r="AD15" s="18">
        <v>0</v>
      </c>
      <c r="AE15" s="18">
        <v>0</v>
      </c>
      <c r="AF15" s="18">
        <v>0</v>
      </c>
      <c r="AG15" s="18">
        <v>0</v>
      </c>
      <c r="AH15" s="18">
        <v>0</v>
      </c>
    </row>
    <row r="16" spans="1:34" ht="90" x14ac:dyDescent="0.25">
      <c r="A16" s="153"/>
      <c r="B16" s="146"/>
      <c r="C16" s="82">
        <v>13</v>
      </c>
      <c r="D16" s="83" t="s">
        <v>306</v>
      </c>
      <c r="E16" s="84" t="s">
        <v>150</v>
      </c>
      <c r="F16" s="97" t="s">
        <v>38</v>
      </c>
      <c r="G16" s="97" t="s">
        <v>42</v>
      </c>
      <c r="H16" s="97" t="s">
        <v>50</v>
      </c>
      <c r="I16" s="86">
        <v>13.59</v>
      </c>
      <c r="J16" s="124">
        <v>1</v>
      </c>
      <c r="K16" s="41">
        <f t="shared" si="0"/>
        <v>0</v>
      </c>
      <c r="L16" s="42" t="str">
        <f t="shared" si="1"/>
        <v>OK</v>
      </c>
      <c r="M16" s="18">
        <v>0</v>
      </c>
      <c r="N16" s="18">
        <v>0</v>
      </c>
      <c r="O16" s="18">
        <v>1</v>
      </c>
      <c r="P16" s="18">
        <v>0</v>
      </c>
      <c r="Q16" s="18">
        <v>0</v>
      </c>
      <c r="R16" s="18">
        <v>0</v>
      </c>
      <c r="S16" s="18">
        <v>0</v>
      </c>
      <c r="T16" s="18">
        <v>0</v>
      </c>
      <c r="U16" s="18">
        <v>0</v>
      </c>
      <c r="V16" s="18">
        <v>0</v>
      </c>
      <c r="W16" s="18">
        <v>0</v>
      </c>
      <c r="X16" s="18">
        <v>0</v>
      </c>
      <c r="Y16" s="18">
        <v>0</v>
      </c>
      <c r="Z16" s="18">
        <v>0</v>
      </c>
      <c r="AA16" s="18">
        <v>0</v>
      </c>
      <c r="AB16" s="18">
        <v>0</v>
      </c>
      <c r="AC16" s="18">
        <v>0</v>
      </c>
      <c r="AD16" s="18">
        <v>0</v>
      </c>
      <c r="AE16" s="18">
        <v>0</v>
      </c>
      <c r="AF16" s="18">
        <v>0</v>
      </c>
      <c r="AG16" s="18">
        <v>0</v>
      </c>
      <c r="AH16" s="18">
        <v>0</v>
      </c>
    </row>
    <row r="17" spans="1:34" ht="60" x14ac:dyDescent="0.25">
      <c r="A17" s="153"/>
      <c r="B17" s="146"/>
      <c r="C17" s="82">
        <v>14</v>
      </c>
      <c r="D17" s="83" t="s">
        <v>307</v>
      </c>
      <c r="E17" s="84" t="s">
        <v>151</v>
      </c>
      <c r="F17" s="97" t="s">
        <v>62</v>
      </c>
      <c r="G17" s="97" t="s">
        <v>74</v>
      </c>
      <c r="H17" s="97" t="s">
        <v>70</v>
      </c>
      <c r="I17" s="86">
        <v>28.07</v>
      </c>
      <c r="J17" s="124"/>
      <c r="K17" s="41">
        <f t="shared" si="0"/>
        <v>0</v>
      </c>
      <c r="L17" s="42" t="str">
        <f t="shared" si="1"/>
        <v>OK</v>
      </c>
      <c r="M17" s="18">
        <v>0</v>
      </c>
      <c r="N17" s="18">
        <v>0</v>
      </c>
      <c r="O17" s="18">
        <v>0</v>
      </c>
      <c r="P17" s="18">
        <v>0</v>
      </c>
      <c r="Q17" s="18">
        <v>0</v>
      </c>
      <c r="R17" s="18">
        <v>0</v>
      </c>
      <c r="S17" s="18">
        <v>0</v>
      </c>
      <c r="T17" s="18">
        <v>0</v>
      </c>
      <c r="U17" s="18">
        <v>0</v>
      </c>
      <c r="V17" s="18">
        <v>0</v>
      </c>
      <c r="W17" s="18">
        <v>0</v>
      </c>
      <c r="X17" s="18">
        <v>0</v>
      </c>
      <c r="Y17" s="18">
        <v>0</v>
      </c>
      <c r="Z17" s="18">
        <v>0</v>
      </c>
      <c r="AA17" s="18">
        <v>0</v>
      </c>
      <c r="AB17" s="18">
        <v>0</v>
      </c>
      <c r="AC17" s="18">
        <v>0</v>
      </c>
      <c r="AD17" s="18">
        <v>0</v>
      </c>
      <c r="AE17" s="18">
        <v>0</v>
      </c>
      <c r="AF17" s="18">
        <v>0</v>
      </c>
      <c r="AG17" s="18">
        <v>0</v>
      </c>
      <c r="AH17" s="18">
        <v>0</v>
      </c>
    </row>
    <row r="18" spans="1:34" ht="195" x14ac:dyDescent="0.25">
      <c r="A18" s="153"/>
      <c r="B18" s="146"/>
      <c r="C18" s="82">
        <v>15</v>
      </c>
      <c r="D18" s="83" t="s">
        <v>308</v>
      </c>
      <c r="E18" s="84" t="s">
        <v>152</v>
      </c>
      <c r="F18" s="85" t="s">
        <v>60</v>
      </c>
      <c r="G18" s="85" t="s">
        <v>75</v>
      </c>
      <c r="H18" s="85" t="s">
        <v>50</v>
      </c>
      <c r="I18" s="86">
        <v>10.5</v>
      </c>
      <c r="J18" s="124"/>
      <c r="K18" s="41">
        <f t="shared" si="0"/>
        <v>0</v>
      </c>
      <c r="L18" s="42" t="str">
        <f t="shared" si="1"/>
        <v>OK</v>
      </c>
      <c r="M18" s="18">
        <v>0</v>
      </c>
      <c r="N18" s="18">
        <v>0</v>
      </c>
      <c r="O18" s="18">
        <v>0</v>
      </c>
      <c r="P18" s="18">
        <v>0</v>
      </c>
      <c r="Q18" s="18">
        <v>0</v>
      </c>
      <c r="R18" s="18">
        <v>0</v>
      </c>
      <c r="S18" s="18">
        <v>0</v>
      </c>
      <c r="T18" s="18">
        <v>0</v>
      </c>
      <c r="U18" s="18">
        <v>0</v>
      </c>
      <c r="V18" s="18">
        <v>0</v>
      </c>
      <c r="W18" s="18">
        <v>0</v>
      </c>
      <c r="X18" s="18">
        <v>0</v>
      </c>
      <c r="Y18" s="18">
        <v>0</v>
      </c>
      <c r="Z18" s="18">
        <v>0</v>
      </c>
      <c r="AA18" s="18">
        <v>0</v>
      </c>
      <c r="AB18" s="18">
        <v>0</v>
      </c>
      <c r="AC18" s="18">
        <v>0</v>
      </c>
      <c r="AD18" s="18">
        <v>0</v>
      </c>
      <c r="AE18" s="18">
        <v>0</v>
      </c>
      <c r="AF18" s="18">
        <v>0</v>
      </c>
      <c r="AG18" s="18">
        <v>0</v>
      </c>
      <c r="AH18" s="18">
        <v>0</v>
      </c>
    </row>
    <row r="19" spans="1:34" ht="135" x14ac:dyDescent="0.25">
      <c r="A19" s="153"/>
      <c r="B19" s="147"/>
      <c r="C19" s="87">
        <v>16</v>
      </c>
      <c r="D19" s="83" t="s">
        <v>309</v>
      </c>
      <c r="E19" s="84" t="s">
        <v>153</v>
      </c>
      <c r="F19" s="97" t="s">
        <v>60</v>
      </c>
      <c r="G19" s="97" t="s">
        <v>76</v>
      </c>
      <c r="H19" s="97" t="s">
        <v>50</v>
      </c>
      <c r="I19" s="86">
        <v>47.3</v>
      </c>
      <c r="J19" s="124">
        <v>5</v>
      </c>
      <c r="K19" s="41">
        <f t="shared" si="0"/>
        <v>0</v>
      </c>
      <c r="L19" s="42" t="str">
        <f t="shared" si="1"/>
        <v>OK</v>
      </c>
      <c r="M19" s="18">
        <v>0</v>
      </c>
      <c r="N19" s="18">
        <v>0</v>
      </c>
      <c r="O19" s="18">
        <v>3</v>
      </c>
      <c r="P19" s="18">
        <v>0</v>
      </c>
      <c r="Q19" s="18">
        <v>0</v>
      </c>
      <c r="R19" s="18">
        <v>0</v>
      </c>
      <c r="S19" s="18">
        <v>0</v>
      </c>
      <c r="T19" s="18">
        <v>0</v>
      </c>
      <c r="U19" s="18">
        <v>0</v>
      </c>
      <c r="V19" s="18">
        <v>0</v>
      </c>
      <c r="W19" s="18">
        <v>0</v>
      </c>
      <c r="X19" s="18">
        <v>0</v>
      </c>
      <c r="Y19" s="18">
        <v>0</v>
      </c>
      <c r="Z19" s="18">
        <v>0</v>
      </c>
      <c r="AA19" s="18">
        <v>0</v>
      </c>
      <c r="AB19" s="18">
        <v>2</v>
      </c>
      <c r="AC19" s="18">
        <v>0</v>
      </c>
      <c r="AD19" s="18">
        <v>0</v>
      </c>
      <c r="AE19" s="18">
        <v>0</v>
      </c>
      <c r="AF19" s="18">
        <v>0</v>
      </c>
      <c r="AG19" s="18">
        <v>0</v>
      </c>
      <c r="AH19" s="18">
        <v>0</v>
      </c>
    </row>
    <row r="20" spans="1:34" ht="195" x14ac:dyDescent="0.25">
      <c r="A20" s="157" t="s">
        <v>272</v>
      </c>
      <c r="B20" s="148">
        <v>9</v>
      </c>
      <c r="C20" s="92">
        <v>17</v>
      </c>
      <c r="D20" s="89" t="s">
        <v>420</v>
      </c>
      <c r="E20" s="90" t="s">
        <v>154</v>
      </c>
      <c r="F20" s="20" t="s">
        <v>40</v>
      </c>
      <c r="G20" s="20" t="s">
        <v>77</v>
      </c>
      <c r="H20" s="20" t="s">
        <v>51</v>
      </c>
      <c r="I20" s="91">
        <v>2.66</v>
      </c>
      <c r="J20" s="124">
        <v>600</v>
      </c>
      <c r="K20" s="41">
        <f t="shared" si="0"/>
        <v>300</v>
      </c>
      <c r="L20" s="42" t="str">
        <f t="shared" si="1"/>
        <v>OK</v>
      </c>
      <c r="M20" s="18">
        <v>0</v>
      </c>
      <c r="N20" s="18">
        <v>0</v>
      </c>
      <c r="O20" s="18">
        <v>0</v>
      </c>
      <c r="P20" s="18">
        <v>0</v>
      </c>
      <c r="Q20" s="18">
        <v>0</v>
      </c>
      <c r="R20" s="18">
        <v>0</v>
      </c>
      <c r="S20" s="18">
        <v>300</v>
      </c>
      <c r="T20" s="18">
        <v>0</v>
      </c>
      <c r="U20" s="18">
        <v>0</v>
      </c>
      <c r="V20" s="18">
        <v>0</v>
      </c>
      <c r="W20" s="18">
        <v>0</v>
      </c>
      <c r="X20" s="18">
        <v>0</v>
      </c>
      <c r="Y20" s="18">
        <v>0</v>
      </c>
      <c r="Z20" s="18">
        <v>0</v>
      </c>
      <c r="AA20" s="18">
        <v>0</v>
      </c>
      <c r="AB20" s="18">
        <v>0</v>
      </c>
      <c r="AC20" s="18">
        <v>0</v>
      </c>
      <c r="AD20" s="18">
        <v>0</v>
      </c>
      <c r="AE20" s="18">
        <v>0</v>
      </c>
      <c r="AF20" s="18">
        <v>0</v>
      </c>
      <c r="AG20" s="18">
        <v>0</v>
      </c>
      <c r="AH20" s="18">
        <v>0</v>
      </c>
    </row>
    <row r="21" spans="1:34" ht="195" x14ac:dyDescent="0.25">
      <c r="A21" s="157"/>
      <c r="B21" s="150"/>
      <c r="C21" s="88">
        <v>18</v>
      </c>
      <c r="D21" s="89" t="s">
        <v>421</v>
      </c>
      <c r="E21" s="90" t="s">
        <v>155</v>
      </c>
      <c r="F21" s="20" t="s">
        <v>40</v>
      </c>
      <c r="G21" s="20" t="s">
        <v>78</v>
      </c>
      <c r="H21" s="20" t="s">
        <v>51</v>
      </c>
      <c r="I21" s="91">
        <v>0.9</v>
      </c>
      <c r="J21" s="124">
        <v>50</v>
      </c>
      <c r="K21" s="41">
        <f t="shared" si="0"/>
        <v>50</v>
      </c>
      <c r="L21" s="42" t="str">
        <f t="shared" si="1"/>
        <v>OK</v>
      </c>
      <c r="M21" s="18">
        <v>0</v>
      </c>
      <c r="N21" s="18">
        <v>0</v>
      </c>
      <c r="O21" s="18">
        <v>0</v>
      </c>
      <c r="P21" s="18">
        <v>0</v>
      </c>
      <c r="Q21" s="18">
        <v>0</v>
      </c>
      <c r="R21" s="18">
        <v>0</v>
      </c>
      <c r="S21" s="18">
        <v>0</v>
      </c>
      <c r="T21" s="18">
        <v>0</v>
      </c>
      <c r="U21" s="18">
        <v>0</v>
      </c>
      <c r="V21" s="18">
        <v>0</v>
      </c>
      <c r="W21" s="18">
        <v>0</v>
      </c>
      <c r="X21" s="18">
        <v>0</v>
      </c>
      <c r="Y21" s="18">
        <v>0</v>
      </c>
      <c r="Z21" s="18">
        <v>0</v>
      </c>
      <c r="AA21" s="18">
        <v>0</v>
      </c>
      <c r="AB21" s="18">
        <v>0</v>
      </c>
      <c r="AC21" s="18">
        <v>0</v>
      </c>
      <c r="AD21" s="18">
        <v>0</v>
      </c>
      <c r="AE21" s="18">
        <v>0</v>
      </c>
      <c r="AF21" s="18">
        <v>0</v>
      </c>
      <c r="AG21" s="18">
        <v>0</v>
      </c>
      <c r="AH21" s="18">
        <v>0</v>
      </c>
    </row>
    <row r="22" spans="1:34" ht="105" x14ac:dyDescent="0.25">
      <c r="A22" s="153" t="s">
        <v>274</v>
      </c>
      <c r="B22" s="145">
        <v>10</v>
      </c>
      <c r="C22" s="87">
        <v>19</v>
      </c>
      <c r="D22" s="83" t="s">
        <v>310</v>
      </c>
      <c r="E22" s="84" t="s">
        <v>156</v>
      </c>
      <c r="F22" s="85" t="s">
        <v>62</v>
      </c>
      <c r="G22" s="85" t="s">
        <v>69</v>
      </c>
      <c r="H22" s="85" t="s">
        <v>50</v>
      </c>
      <c r="I22" s="86">
        <v>10.09</v>
      </c>
      <c r="J22" s="124">
        <v>10</v>
      </c>
      <c r="K22" s="41">
        <f t="shared" si="0"/>
        <v>0</v>
      </c>
      <c r="L22" s="42" t="str">
        <f t="shared" si="1"/>
        <v>OK</v>
      </c>
      <c r="M22" s="18">
        <v>10</v>
      </c>
      <c r="N22" s="18">
        <v>0</v>
      </c>
      <c r="O22" s="18">
        <v>0</v>
      </c>
      <c r="P22" s="18">
        <v>0</v>
      </c>
      <c r="Q22" s="18">
        <v>0</v>
      </c>
      <c r="R22" s="18">
        <v>0</v>
      </c>
      <c r="S22" s="18">
        <v>0</v>
      </c>
      <c r="T22" s="18">
        <v>0</v>
      </c>
      <c r="U22" s="18">
        <v>0</v>
      </c>
      <c r="V22" s="18">
        <v>0</v>
      </c>
      <c r="W22" s="18">
        <v>0</v>
      </c>
      <c r="X22" s="18">
        <v>0</v>
      </c>
      <c r="Y22" s="18">
        <v>0</v>
      </c>
      <c r="Z22" s="18">
        <v>0</v>
      </c>
      <c r="AA22" s="18">
        <v>0</v>
      </c>
      <c r="AB22" s="18">
        <v>0</v>
      </c>
      <c r="AC22" s="18">
        <v>0</v>
      </c>
      <c r="AD22" s="18">
        <v>0</v>
      </c>
      <c r="AE22" s="18">
        <v>0</v>
      </c>
      <c r="AF22" s="18">
        <v>0</v>
      </c>
      <c r="AG22" s="18">
        <v>0</v>
      </c>
      <c r="AH22" s="18">
        <v>0</v>
      </c>
    </row>
    <row r="23" spans="1:34" ht="195" x14ac:dyDescent="0.25">
      <c r="A23" s="153"/>
      <c r="B23" s="147"/>
      <c r="C23" s="87">
        <v>20</v>
      </c>
      <c r="D23" s="83" t="s">
        <v>311</v>
      </c>
      <c r="E23" s="84" t="s">
        <v>157</v>
      </c>
      <c r="F23" s="85" t="s">
        <v>60</v>
      </c>
      <c r="G23" s="85" t="s">
        <v>79</v>
      </c>
      <c r="H23" s="85" t="s">
        <v>50</v>
      </c>
      <c r="I23" s="86">
        <v>3.5</v>
      </c>
      <c r="J23" s="124">
        <v>150</v>
      </c>
      <c r="K23" s="41">
        <f t="shared" si="0"/>
        <v>0</v>
      </c>
      <c r="L23" s="42" t="str">
        <f t="shared" si="1"/>
        <v>OK</v>
      </c>
      <c r="M23" s="18">
        <v>100</v>
      </c>
      <c r="N23" s="18">
        <v>0</v>
      </c>
      <c r="O23" s="18">
        <v>0</v>
      </c>
      <c r="P23" s="18">
        <v>0</v>
      </c>
      <c r="Q23" s="18">
        <v>0</v>
      </c>
      <c r="R23" s="18">
        <v>0</v>
      </c>
      <c r="S23" s="18">
        <v>0</v>
      </c>
      <c r="T23" s="18">
        <v>0</v>
      </c>
      <c r="U23" s="18">
        <v>0</v>
      </c>
      <c r="V23" s="18">
        <v>0</v>
      </c>
      <c r="W23" s="18">
        <v>0</v>
      </c>
      <c r="X23" s="18">
        <v>0</v>
      </c>
      <c r="Y23" s="18">
        <v>0</v>
      </c>
      <c r="Z23" s="18">
        <v>0</v>
      </c>
      <c r="AA23" s="18">
        <v>50</v>
      </c>
      <c r="AB23" s="18">
        <v>0</v>
      </c>
      <c r="AC23" s="18">
        <v>0</v>
      </c>
      <c r="AD23" s="18">
        <v>0</v>
      </c>
      <c r="AE23" s="18">
        <v>0</v>
      </c>
      <c r="AF23" s="18">
        <v>0</v>
      </c>
      <c r="AG23" s="18">
        <v>0</v>
      </c>
      <c r="AH23" s="18">
        <v>0</v>
      </c>
    </row>
    <row r="24" spans="1:34" ht="90" x14ac:dyDescent="0.25">
      <c r="A24" s="152" t="s">
        <v>276</v>
      </c>
      <c r="B24" s="148">
        <v>11</v>
      </c>
      <c r="C24" s="92">
        <v>21</v>
      </c>
      <c r="D24" s="89" t="s">
        <v>312</v>
      </c>
      <c r="E24" s="90" t="s">
        <v>158</v>
      </c>
      <c r="F24" s="94" t="s">
        <v>63</v>
      </c>
      <c r="G24" s="94" t="s">
        <v>80</v>
      </c>
      <c r="H24" s="94" t="s">
        <v>50</v>
      </c>
      <c r="I24" s="91">
        <v>8.1300000000000008</v>
      </c>
      <c r="J24" s="124">
        <v>30</v>
      </c>
      <c r="K24" s="41">
        <f t="shared" si="0"/>
        <v>0</v>
      </c>
      <c r="L24" s="42" t="str">
        <f t="shared" si="1"/>
        <v>OK</v>
      </c>
      <c r="M24" s="18">
        <v>0</v>
      </c>
      <c r="N24" s="18">
        <v>0</v>
      </c>
      <c r="O24" s="18">
        <v>0</v>
      </c>
      <c r="P24" s="18">
        <v>0</v>
      </c>
      <c r="Q24" s="18">
        <v>0</v>
      </c>
      <c r="R24" s="18">
        <v>0</v>
      </c>
      <c r="S24" s="18">
        <v>0</v>
      </c>
      <c r="T24" s="18">
        <v>0</v>
      </c>
      <c r="U24" s="18">
        <v>0</v>
      </c>
      <c r="V24" s="18">
        <v>0</v>
      </c>
      <c r="W24" s="18">
        <v>0</v>
      </c>
      <c r="X24" s="18">
        <v>0</v>
      </c>
      <c r="Y24" s="18">
        <v>0</v>
      </c>
      <c r="Z24" s="18">
        <v>0</v>
      </c>
      <c r="AA24" s="18">
        <v>0</v>
      </c>
      <c r="AB24" s="18">
        <v>30</v>
      </c>
      <c r="AC24" s="18">
        <v>0</v>
      </c>
      <c r="AD24" s="18">
        <v>0</v>
      </c>
      <c r="AE24" s="18">
        <v>0</v>
      </c>
      <c r="AF24" s="18">
        <v>0</v>
      </c>
      <c r="AG24" s="18">
        <v>0</v>
      </c>
      <c r="AH24" s="18">
        <v>0</v>
      </c>
    </row>
    <row r="25" spans="1:34" ht="270" x14ac:dyDescent="0.25">
      <c r="A25" s="152"/>
      <c r="B25" s="149"/>
      <c r="C25" s="88">
        <v>22</v>
      </c>
      <c r="D25" s="89" t="s">
        <v>313</v>
      </c>
      <c r="E25" s="90" t="s">
        <v>159</v>
      </c>
      <c r="F25" s="20" t="s">
        <v>30</v>
      </c>
      <c r="G25" s="20" t="s">
        <v>81</v>
      </c>
      <c r="H25" s="20" t="s">
        <v>50</v>
      </c>
      <c r="I25" s="91">
        <v>1.0900000000000001</v>
      </c>
      <c r="J25" s="124">
        <v>150</v>
      </c>
      <c r="K25" s="41">
        <f t="shared" si="0"/>
        <v>0</v>
      </c>
      <c r="L25" s="42" t="str">
        <f t="shared" si="1"/>
        <v>OK</v>
      </c>
      <c r="M25" s="18">
        <v>0</v>
      </c>
      <c r="N25" s="18">
        <v>0</v>
      </c>
      <c r="O25" s="18">
        <v>100</v>
      </c>
      <c r="P25" s="18">
        <v>0</v>
      </c>
      <c r="Q25" s="18">
        <v>0</v>
      </c>
      <c r="R25" s="18">
        <v>0</v>
      </c>
      <c r="S25" s="18">
        <v>0</v>
      </c>
      <c r="T25" s="18">
        <v>0</v>
      </c>
      <c r="U25" s="18">
        <v>0</v>
      </c>
      <c r="V25" s="18">
        <v>0</v>
      </c>
      <c r="W25" s="18">
        <v>0</v>
      </c>
      <c r="X25" s="18">
        <v>0</v>
      </c>
      <c r="Y25" s="18">
        <v>0</v>
      </c>
      <c r="Z25" s="18">
        <v>0</v>
      </c>
      <c r="AA25" s="18">
        <v>0</v>
      </c>
      <c r="AB25" s="18">
        <v>50</v>
      </c>
      <c r="AC25" s="18">
        <v>0</v>
      </c>
      <c r="AD25" s="18">
        <v>0</v>
      </c>
      <c r="AE25" s="18">
        <v>0</v>
      </c>
      <c r="AF25" s="18">
        <v>0</v>
      </c>
      <c r="AG25" s="18">
        <v>0</v>
      </c>
      <c r="AH25" s="18">
        <v>0</v>
      </c>
    </row>
    <row r="26" spans="1:34" ht="75" x14ac:dyDescent="0.25">
      <c r="A26" s="69" t="s">
        <v>277</v>
      </c>
      <c r="B26" s="87">
        <v>12</v>
      </c>
      <c r="C26" s="87">
        <v>23</v>
      </c>
      <c r="D26" s="98" t="s">
        <v>314</v>
      </c>
      <c r="E26" s="84" t="s">
        <v>160</v>
      </c>
      <c r="F26" s="85" t="s">
        <v>30</v>
      </c>
      <c r="G26" s="85" t="s">
        <v>82</v>
      </c>
      <c r="H26" s="85" t="s">
        <v>50</v>
      </c>
      <c r="I26" s="86">
        <v>6.61</v>
      </c>
      <c r="J26" s="124">
        <v>50</v>
      </c>
      <c r="K26" s="41">
        <f t="shared" si="0"/>
        <v>50</v>
      </c>
      <c r="L26" s="42" t="str">
        <f t="shared" si="1"/>
        <v>OK</v>
      </c>
      <c r="M26" s="18">
        <v>0</v>
      </c>
      <c r="N26" s="18">
        <v>0</v>
      </c>
      <c r="O26" s="18">
        <v>0</v>
      </c>
      <c r="P26" s="18">
        <v>0</v>
      </c>
      <c r="Q26" s="18">
        <v>0</v>
      </c>
      <c r="R26" s="18">
        <v>0</v>
      </c>
      <c r="S26" s="18">
        <v>0</v>
      </c>
      <c r="T26" s="18">
        <v>0</v>
      </c>
      <c r="U26" s="18">
        <v>0</v>
      </c>
      <c r="V26" s="18">
        <v>0</v>
      </c>
      <c r="W26" s="18">
        <v>0</v>
      </c>
      <c r="X26" s="18">
        <v>0</v>
      </c>
      <c r="Y26" s="18">
        <v>0</v>
      </c>
      <c r="Z26" s="18">
        <v>0</v>
      </c>
      <c r="AA26" s="18">
        <v>0</v>
      </c>
      <c r="AB26" s="18">
        <v>0</v>
      </c>
      <c r="AC26" s="18">
        <v>0</v>
      </c>
      <c r="AD26" s="18">
        <v>0</v>
      </c>
      <c r="AE26" s="18">
        <v>0</v>
      </c>
      <c r="AF26" s="18">
        <v>0</v>
      </c>
      <c r="AG26" s="18">
        <v>0</v>
      </c>
      <c r="AH26" s="18">
        <v>0</v>
      </c>
    </row>
    <row r="27" spans="1:34" ht="210" x14ac:dyDescent="0.25">
      <c r="A27" s="152" t="s">
        <v>276</v>
      </c>
      <c r="B27" s="148">
        <v>13</v>
      </c>
      <c r="C27" s="92">
        <v>24</v>
      </c>
      <c r="D27" s="89" t="s">
        <v>422</v>
      </c>
      <c r="E27" s="90" t="s">
        <v>161</v>
      </c>
      <c r="F27" s="20" t="s">
        <v>64</v>
      </c>
      <c r="G27" s="20" t="s">
        <v>83</v>
      </c>
      <c r="H27" s="20" t="s">
        <v>50</v>
      </c>
      <c r="I27" s="91">
        <v>2.79</v>
      </c>
      <c r="J27" s="124">
        <v>50</v>
      </c>
      <c r="K27" s="41">
        <f t="shared" si="0"/>
        <v>0</v>
      </c>
      <c r="L27" s="42" t="str">
        <f t="shared" si="1"/>
        <v>OK</v>
      </c>
      <c r="M27" s="18">
        <v>0</v>
      </c>
      <c r="N27" s="18">
        <v>0</v>
      </c>
      <c r="O27" s="18">
        <v>50</v>
      </c>
      <c r="P27" s="18">
        <v>0</v>
      </c>
      <c r="Q27" s="18">
        <v>0</v>
      </c>
      <c r="R27" s="18">
        <v>0</v>
      </c>
      <c r="S27" s="18">
        <v>0</v>
      </c>
      <c r="T27" s="18">
        <v>0</v>
      </c>
      <c r="U27" s="18">
        <v>0</v>
      </c>
      <c r="V27" s="18">
        <v>0</v>
      </c>
      <c r="W27" s="18">
        <v>0</v>
      </c>
      <c r="X27" s="18">
        <v>0</v>
      </c>
      <c r="Y27" s="18">
        <v>0</v>
      </c>
      <c r="Z27" s="18">
        <v>0</v>
      </c>
      <c r="AA27" s="18">
        <v>0</v>
      </c>
      <c r="AB27" s="18">
        <v>0</v>
      </c>
      <c r="AC27" s="18">
        <v>0</v>
      </c>
      <c r="AD27" s="18">
        <v>0</v>
      </c>
      <c r="AE27" s="18">
        <v>0</v>
      </c>
      <c r="AF27" s="18">
        <v>0</v>
      </c>
      <c r="AG27" s="18">
        <v>0</v>
      </c>
      <c r="AH27" s="18">
        <v>0</v>
      </c>
    </row>
    <row r="28" spans="1:34" ht="300" x14ac:dyDescent="0.25">
      <c r="A28" s="152"/>
      <c r="B28" s="150"/>
      <c r="C28" s="88">
        <v>25</v>
      </c>
      <c r="D28" s="89" t="s">
        <v>423</v>
      </c>
      <c r="E28" s="90" t="s">
        <v>162</v>
      </c>
      <c r="F28" s="20" t="s">
        <v>32</v>
      </c>
      <c r="G28" s="20" t="s">
        <v>69</v>
      </c>
      <c r="H28" s="20" t="s">
        <v>50</v>
      </c>
      <c r="I28" s="91">
        <v>1.44</v>
      </c>
      <c r="J28" s="124">
        <v>100</v>
      </c>
      <c r="K28" s="41">
        <f t="shared" si="0"/>
        <v>0</v>
      </c>
      <c r="L28" s="42" t="str">
        <f t="shared" si="1"/>
        <v>OK</v>
      </c>
      <c r="M28" s="18">
        <v>0</v>
      </c>
      <c r="N28" s="18">
        <v>0</v>
      </c>
      <c r="O28" s="18">
        <v>100</v>
      </c>
      <c r="P28" s="18">
        <v>0</v>
      </c>
      <c r="Q28" s="18">
        <v>0</v>
      </c>
      <c r="R28" s="18">
        <v>0</v>
      </c>
      <c r="S28" s="18">
        <v>0</v>
      </c>
      <c r="T28" s="18">
        <v>0</v>
      </c>
      <c r="U28" s="18">
        <v>0</v>
      </c>
      <c r="V28" s="18">
        <v>0</v>
      </c>
      <c r="W28" s="18">
        <v>0</v>
      </c>
      <c r="X28" s="18">
        <v>0</v>
      </c>
      <c r="Y28" s="18">
        <v>0</v>
      </c>
      <c r="Z28" s="18">
        <v>0</v>
      </c>
      <c r="AA28" s="18">
        <v>0</v>
      </c>
      <c r="AB28" s="18">
        <v>0</v>
      </c>
      <c r="AC28" s="18">
        <v>0</v>
      </c>
      <c r="AD28" s="18">
        <v>0</v>
      </c>
      <c r="AE28" s="18">
        <v>0</v>
      </c>
      <c r="AF28" s="18">
        <v>0</v>
      </c>
      <c r="AG28" s="18">
        <v>0</v>
      </c>
      <c r="AH28" s="18">
        <v>0</v>
      </c>
    </row>
    <row r="29" spans="1:34" ht="45" x14ac:dyDescent="0.25">
      <c r="A29" s="153" t="s">
        <v>278</v>
      </c>
      <c r="B29" s="145">
        <v>14</v>
      </c>
      <c r="C29" s="87">
        <v>26</v>
      </c>
      <c r="D29" s="98" t="s">
        <v>315</v>
      </c>
      <c r="E29" s="84" t="s">
        <v>163</v>
      </c>
      <c r="F29" s="85" t="s">
        <v>30</v>
      </c>
      <c r="G29" s="85" t="s">
        <v>84</v>
      </c>
      <c r="H29" s="85" t="s">
        <v>50</v>
      </c>
      <c r="I29" s="86">
        <v>35.549999999999997</v>
      </c>
      <c r="J29" s="124"/>
      <c r="K29" s="41">
        <f t="shared" si="0"/>
        <v>0</v>
      </c>
      <c r="L29" s="42" t="str">
        <f t="shared" si="1"/>
        <v>OK</v>
      </c>
      <c r="M29" s="18">
        <v>0</v>
      </c>
      <c r="N29" s="18">
        <v>0</v>
      </c>
      <c r="O29" s="18">
        <v>0</v>
      </c>
      <c r="P29" s="18">
        <v>0</v>
      </c>
      <c r="Q29" s="18">
        <v>0</v>
      </c>
      <c r="R29" s="18">
        <v>0</v>
      </c>
      <c r="S29" s="18">
        <v>0</v>
      </c>
      <c r="T29" s="18">
        <v>0</v>
      </c>
      <c r="U29" s="18">
        <v>0</v>
      </c>
      <c r="V29" s="18">
        <v>0</v>
      </c>
      <c r="W29" s="18">
        <v>0</v>
      </c>
      <c r="X29" s="18">
        <v>0</v>
      </c>
      <c r="Y29" s="18">
        <v>0</v>
      </c>
      <c r="Z29" s="18">
        <v>0</v>
      </c>
      <c r="AA29" s="18">
        <v>0</v>
      </c>
      <c r="AB29" s="18">
        <v>0</v>
      </c>
      <c r="AC29" s="18">
        <v>0</v>
      </c>
      <c r="AD29" s="18">
        <v>0</v>
      </c>
      <c r="AE29" s="18">
        <v>0</v>
      </c>
      <c r="AF29" s="18">
        <v>0</v>
      </c>
      <c r="AG29" s="18">
        <v>0</v>
      </c>
      <c r="AH29" s="18">
        <v>0</v>
      </c>
    </row>
    <row r="30" spans="1:34" ht="45" x14ac:dyDescent="0.25">
      <c r="A30" s="153"/>
      <c r="B30" s="146"/>
      <c r="C30" s="87">
        <v>27</v>
      </c>
      <c r="D30" s="98" t="s">
        <v>316</v>
      </c>
      <c r="E30" s="84" t="s">
        <v>164</v>
      </c>
      <c r="F30" s="85" t="s">
        <v>30</v>
      </c>
      <c r="G30" s="85" t="s">
        <v>84</v>
      </c>
      <c r="H30" s="85" t="s">
        <v>50</v>
      </c>
      <c r="I30" s="86">
        <v>35.549999999999997</v>
      </c>
      <c r="J30" s="124"/>
      <c r="K30" s="41">
        <f t="shared" si="0"/>
        <v>0</v>
      </c>
      <c r="L30" s="42" t="str">
        <f t="shared" si="1"/>
        <v>OK</v>
      </c>
      <c r="M30" s="18">
        <v>0</v>
      </c>
      <c r="N30" s="18">
        <v>0</v>
      </c>
      <c r="O30" s="18">
        <v>0</v>
      </c>
      <c r="P30" s="18">
        <v>0</v>
      </c>
      <c r="Q30" s="18">
        <v>0</v>
      </c>
      <c r="R30" s="18">
        <v>0</v>
      </c>
      <c r="S30" s="18">
        <v>0</v>
      </c>
      <c r="T30" s="18">
        <v>0</v>
      </c>
      <c r="U30" s="18">
        <v>0</v>
      </c>
      <c r="V30" s="18">
        <v>0</v>
      </c>
      <c r="W30" s="18">
        <v>0</v>
      </c>
      <c r="X30" s="18">
        <v>0</v>
      </c>
      <c r="Y30" s="18">
        <v>0</v>
      </c>
      <c r="Z30" s="18">
        <v>0</v>
      </c>
      <c r="AA30" s="18">
        <v>0</v>
      </c>
      <c r="AB30" s="18">
        <v>0</v>
      </c>
      <c r="AC30" s="18">
        <v>0</v>
      </c>
      <c r="AD30" s="18">
        <v>0</v>
      </c>
      <c r="AE30" s="18">
        <v>0</v>
      </c>
      <c r="AF30" s="18">
        <v>0</v>
      </c>
      <c r="AG30" s="18">
        <v>0</v>
      </c>
      <c r="AH30" s="18">
        <v>0</v>
      </c>
    </row>
    <row r="31" spans="1:34" ht="45" x14ac:dyDescent="0.25">
      <c r="A31" s="153"/>
      <c r="B31" s="146"/>
      <c r="C31" s="82">
        <v>28</v>
      </c>
      <c r="D31" s="98" t="s">
        <v>317</v>
      </c>
      <c r="E31" s="84" t="s">
        <v>165</v>
      </c>
      <c r="F31" s="85" t="s">
        <v>30</v>
      </c>
      <c r="G31" s="85" t="s">
        <v>84</v>
      </c>
      <c r="H31" s="85" t="s">
        <v>50</v>
      </c>
      <c r="I31" s="86">
        <v>35.549999999999997</v>
      </c>
      <c r="J31" s="124"/>
      <c r="K31" s="41">
        <f t="shared" si="0"/>
        <v>0</v>
      </c>
      <c r="L31" s="42" t="str">
        <f t="shared" si="1"/>
        <v>OK</v>
      </c>
      <c r="M31" s="18">
        <v>0</v>
      </c>
      <c r="N31" s="18">
        <v>0</v>
      </c>
      <c r="O31" s="18">
        <v>0</v>
      </c>
      <c r="P31" s="18">
        <v>0</v>
      </c>
      <c r="Q31" s="18">
        <v>0</v>
      </c>
      <c r="R31" s="18">
        <v>0</v>
      </c>
      <c r="S31" s="18">
        <v>0</v>
      </c>
      <c r="T31" s="18">
        <v>0</v>
      </c>
      <c r="U31" s="18">
        <v>0</v>
      </c>
      <c r="V31" s="18">
        <v>0</v>
      </c>
      <c r="W31" s="18">
        <v>0</v>
      </c>
      <c r="X31" s="18">
        <v>0</v>
      </c>
      <c r="Y31" s="18">
        <v>0</v>
      </c>
      <c r="Z31" s="18">
        <v>0</v>
      </c>
      <c r="AA31" s="18">
        <v>0</v>
      </c>
      <c r="AB31" s="18">
        <v>0</v>
      </c>
      <c r="AC31" s="18">
        <v>0</v>
      </c>
      <c r="AD31" s="18">
        <v>0</v>
      </c>
      <c r="AE31" s="18">
        <v>0</v>
      </c>
      <c r="AF31" s="18">
        <v>0</v>
      </c>
      <c r="AG31" s="18">
        <v>0</v>
      </c>
      <c r="AH31" s="18">
        <v>0</v>
      </c>
    </row>
    <row r="32" spans="1:34" ht="30" x14ac:dyDescent="0.25">
      <c r="A32" s="153"/>
      <c r="B32" s="146"/>
      <c r="C32" s="87">
        <v>29</v>
      </c>
      <c r="D32" s="98" t="s">
        <v>318</v>
      </c>
      <c r="E32" s="84" t="s">
        <v>166</v>
      </c>
      <c r="F32" s="85" t="s">
        <v>30</v>
      </c>
      <c r="G32" s="85" t="s">
        <v>84</v>
      </c>
      <c r="H32" s="85" t="s">
        <v>50</v>
      </c>
      <c r="I32" s="86">
        <v>81.96</v>
      </c>
      <c r="J32" s="124"/>
      <c r="K32" s="41">
        <f t="shared" si="0"/>
        <v>0</v>
      </c>
      <c r="L32" s="42" t="str">
        <f t="shared" si="1"/>
        <v>OK</v>
      </c>
      <c r="M32" s="18">
        <v>0</v>
      </c>
      <c r="N32" s="18">
        <v>0</v>
      </c>
      <c r="O32" s="18">
        <v>0</v>
      </c>
      <c r="P32" s="18">
        <v>0</v>
      </c>
      <c r="Q32" s="18">
        <v>0</v>
      </c>
      <c r="R32" s="18">
        <v>0</v>
      </c>
      <c r="S32" s="18">
        <v>0</v>
      </c>
      <c r="T32" s="18">
        <v>0</v>
      </c>
      <c r="U32" s="18">
        <v>0</v>
      </c>
      <c r="V32" s="18">
        <v>0</v>
      </c>
      <c r="W32" s="18">
        <v>0</v>
      </c>
      <c r="X32" s="18">
        <v>0</v>
      </c>
      <c r="Y32" s="18">
        <v>0</v>
      </c>
      <c r="Z32" s="18">
        <v>0</v>
      </c>
      <c r="AA32" s="18">
        <v>0</v>
      </c>
      <c r="AB32" s="18">
        <v>0</v>
      </c>
      <c r="AC32" s="18">
        <v>0</v>
      </c>
      <c r="AD32" s="18">
        <v>0</v>
      </c>
      <c r="AE32" s="18">
        <v>0</v>
      </c>
      <c r="AF32" s="18">
        <v>0</v>
      </c>
      <c r="AG32" s="18">
        <v>0</v>
      </c>
      <c r="AH32" s="18">
        <v>0</v>
      </c>
    </row>
    <row r="33" spans="1:34" ht="45" x14ac:dyDescent="0.25">
      <c r="A33" s="153"/>
      <c r="B33" s="146"/>
      <c r="C33" s="87">
        <v>30</v>
      </c>
      <c r="D33" s="98" t="s">
        <v>319</v>
      </c>
      <c r="E33" s="84" t="s">
        <v>167</v>
      </c>
      <c r="F33" s="85" t="s">
        <v>30</v>
      </c>
      <c r="G33" s="85" t="s">
        <v>84</v>
      </c>
      <c r="H33" s="85" t="s">
        <v>50</v>
      </c>
      <c r="I33" s="86">
        <v>55.33</v>
      </c>
      <c r="J33" s="125"/>
      <c r="K33" s="41">
        <f t="shared" si="0"/>
        <v>0</v>
      </c>
      <c r="L33" s="42" t="str">
        <f t="shared" si="1"/>
        <v>OK</v>
      </c>
      <c r="M33" s="18">
        <v>0</v>
      </c>
      <c r="N33" s="18">
        <v>0</v>
      </c>
      <c r="O33" s="18">
        <v>0</v>
      </c>
      <c r="P33" s="18">
        <v>0</v>
      </c>
      <c r="Q33" s="18">
        <v>0</v>
      </c>
      <c r="R33" s="18">
        <v>0</v>
      </c>
      <c r="S33" s="18">
        <v>0</v>
      </c>
      <c r="T33" s="18">
        <v>0</v>
      </c>
      <c r="U33" s="18">
        <v>0</v>
      </c>
      <c r="V33" s="18">
        <v>0</v>
      </c>
      <c r="W33" s="18">
        <v>0</v>
      </c>
      <c r="X33" s="18">
        <v>0</v>
      </c>
      <c r="Y33" s="18">
        <v>0</v>
      </c>
      <c r="Z33" s="18">
        <v>0</v>
      </c>
      <c r="AA33" s="18">
        <v>0</v>
      </c>
      <c r="AB33" s="18">
        <v>0</v>
      </c>
      <c r="AC33" s="18">
        <v>0</v>
      </c>
      <c r="AD33" s="18">
        <v>0</v>
      </c>
      <c r="AE33" s="18">
        <v>0</v>
      </c>
      <c r="AF33" s="18">
        <v>0</v>
      </c>
      <c r="AG33" s="18">
        <v>0</v>
      </c>
      <c r="AH33" s="18">
        <v>0</v>
      </c>
    </row>
    <row r="34" spans="1:34" ht="45" x14ac:dyDescent="0.25">
      <c r="A34" s="153"/>
      <c r="B34" s="146"/>
      <c r="C34" s="82">
        <v>31</v>
      </c>
      <c r="D34" s="98" t="s">
        <v>320</v>
      </c>
      <c r="E34" s="84" t="s">
        <v>168</v>
      </c>
      <c r="F34" s="85" t="s">
        <v>30</v>
      </c>
      <c r="G34" s="85" t="s">
        <v>84</v>
      </c>
      <c r="H34" s="85" t="s">
        <v>50</v>
      </c>
      <c r="I34" s="86">
        <v>19.16</v>
      </c>
      <c r="J34" s="125"/>
      <c r="K34" s="41">
        <f t="shared" si="0"/>
        <v>0</v>
      </c>
      <c r="L34" s="42" t="str">
        <f t="shared" si="1"/>
        <v>OK</v>
      </c>
      <c r="M34" s="18">
        <v>0</v>
      </c>
      <c r="N34" s="18">
        <v>0</v>
      </c>
      <c r="O34" s="18">
        <v>0</v>
      </c>
      <c r="P34" s="18">
        <v>0</v>
      </c>
      <c r="Q34" s="18">
        <v>0</v>
      </c>
      <c r="R34" s="18">
        <v>0</v>
      </c>
      <c r="S34" s="18">
        <v>0</v>
      </c>
      <c r="T34" s="18">
        <v>0</v>
      </c>
      <c r="U34" s="18">
        <v>0</v>
      </c>
      <c r="V34" s="18">
        <v>0</v>
      </c>
      <c r="W34" s="18">
        <v>0</v>
      </c>
      <c r="X34" s="18">
        <v>0</v>
      </c>
      <c r="Y34" s="18">
        <v>0</v>
      </c>
      <c r="Z34" s="18">
        <v>0</v>
      </c>
      <c r="AA34" s="18">
        <v>0</v>
      </c>
      <c r="AB34" s="18">
        <v>0</v>
      </c>
      <c r="AC34" s="18">
        <v>0</v>
      </c>
      <c r="AD34" s="18">
        <v>0</v>
      </c>
      <c r="AE34" s="18">
        <v>0</v>
      </c>
      <c r="AF34" s="18">
        <v>0</v>
      </c>
      <c r="AG34" s="18">
        <v>0</v>
      </c>
      <c r="AH34" s="18">
        <v>0</v>
      </c>
    </row>
    <row r="35" spans="1:34" ht="30" x14ac:dyDescent="0.25">
      <c r="A35" s="153"/>
      <c r="B35" s="146"/>
      <c r="C35" s="87">
        <v>32</v>
      </c>
      <c r="D35" s="98" t="s">
        <v>433</v>
      </c>
      <c r="E35" s="84" t="s">
        <v>169</v>
      </c>
      <c r="F35" s="99" t="s">
        <v>30</v>
      </c>
      <c r="G35" s="85" t="s">
        <v>84</v>
      </c>
      <c r="H35" s="85" t="s">
        <v>50</v>
      </c>
      <c r="I35" s="86">
        <v>19.16</v>
      </c>
      <c r="J35" s="125"/>
      <c r="K35" s="41">
        <f t="shared" si="0"/>
        <v>0</v>
      </c>
      <c r="L35" s="42" t="str">
        <f t="shared" si="1"/>
        <v>OK</v>
      </c>
      <c r="M35" s="18">
        <v>0</v>
      </c>
      <c r="N35" s="18">
        <v>0</v>
      </c>
      <c r="O35" s="18">
        <v>0</v>
      </c>
      <c r="P35" s="18">
        <v>0</v>
      </c>
      <c r="Q35" s="18">
        <v>0</v>
      </c>
      <c r="R35" s="18">
        <v>0</v>
      </c>
      <c r="S35" s="18">
        <v>0</v>
      </c>
      <c r="T35" s="18">
        <v>0</v>
      </c>
      <c r="U35" s="18">
        <v>0</v>
      </c>
      <c r="V35" s="18">
        <v>0</v>
      </c>
      <c r="W35" s="18">
        <v>0</v>
      </c>
      <c r="X35" s="18">
        <v>0</v>
      </c>
      <c r="Y35" s="18">
        <v>0</v>
      </c>
      <c r="Z35" s="18">
        <v>0</v>
      </c>
      <c r="AA35" s="18">
        <v>0</v>
      </c>
      <c r="AB35" s="18">
        <v>0</v>
      </c>
      <c r="AC35" s="18">
        <v>0</v>
      </c>
      <c r="AD35" s="18">
        <v>0</v>
      </c>
      <c r="AE35" s="18">
        <v>0</v>
      </c>
      <c r="AF35" s="18">
        <v>0</v>
      </c>
      <c r="AG35" s="18">
        <v>0</v>
      </c>
      <c r="AH35" s="18">
        <v>0</v>
      </c>
    </row>
    <row r="36" spans="1:34" ht="45" x14ac:dyDescent="0.25">
      <c r="A36" s="153"/>
      <c r="B36" s="147"/>
      <c r="C36" s="87">
        <v>33</v>
      </c>
      <c r="D36" s="98" t="s">
        <v>321</v>
      </c>
      <c r="E36" s="84" t="s">
        <v>166</v>
      </c>
      <c r="F36" s="85" t="s">
        <v>30</v>
      </c>
      <c r="G36" s="85" t="s">
        <v>84</v>
      </c>
      <c r="H36" s="85" t="s">
        <v>50</v>
      </c>
      <c r="I36" s="86">
        <v>65.760000000000005</v>
      </c>
      <c r="J36" s="125"/>
      <c r="K36" s="41">
        <f t="shared" si="0"/>
        <v>0</v>
      </c>
      <c r="L36" s="42" t="str">
        <f t="shared" si="1"/>
        <v>OK</v>
      </c>
      <c r="M36" s="18">
        <v>0</v>
      </c>
      <c r="N36" s="18">
        <v>0</v>
      </c>
      <c r="O36" s="18">
        <v>0</v>
      </c>
      <c r="P36" s="18">
        <v>0</v>
      </c>
      <c r="Q36" s="18">
        <v>0</v>
      </c>
      <c r="R36" s="18">
        <v>0</v>
      </c>
      <c r="S36" s="18">
        <v>0</v>
      </c>
      <c r="T36" s="18">
        <v>0</v>
      </c>
      <c r="U36" s="18">
        <v>0</v>
      </c>
      <c r="V36" s="18">
        <v>0</v>
      </c>
      <c r="W36" s="18">
        <v>0</v>
      </c>
      <c r="X36" s="18">
        <v>0</v>
      </c>
      <c r="Y36" s="18">
        <v>0</v>
      </c>
      <c r="Z36" s="18">
        <v>0</v>
      </c>
      <c r="AA36" s="18">
        <v>0</v>
      </c>
      <c r="AB36" s="18">
        <v>0</v>
      </c>
      <c r="AC36" s="18">
        <v>0</v>
      </c>
      <c r="AD36" s="18">
        <v>0</v>
      </c>
      <c r="AE36" s="18">
        <v>0</v>
      </c>
      <c r="AF36" s="18">
        <v>0</v>
      </c>
      <c r="AG36" s="18">
        <v>0</v>
      </c>
      <c r="AH36" s="18">
        <v>0</v>
      </c>
    </row>
    <row r="37" spans="1:34" ht="60" x14ac:dyDescent="0.25">
      <c r="A37" s="152" t="s">
        <v>279</v>
      </c>
      <c r="B37" s="148">
        <v>15</v>
      </c>
      <c r="C37" s="88">
        <v>34</v>
      </c>
      <c r="D37" s="89" t="s">
        <v>322</v>
      </c>
      <c r="E37" s="90" t="s">
        <v>170</v>
      </c>
      <c r="F37" s="20" t="s">
        <v>30</v>
      </c>
      <c r="G37" s="20" t="s">
        <v>49</v>
      </c>
      <c r="H37" s="20" t="s">
        <v>50</v>
      </c>
      <c r="I37" s="91">
        <v>6.05</v>
      </c>
      <c r="J37" s="124">
        <v>6</v>
      </c>
      <c r="K37" s="41">
        <f t="shared" si="0"/>
        <v>0</v>
      </c>
      <c r="L37" s="42" t="str">
        <f t="shared" si="1"/>
        <v>OK</v>
      </c>
      <c r="M37" s="18">
        <v>0</v>
      </c>
      <c r="N37" s="18">
        <v>0</v>
      </c>
      <c r="O37" s="18">
        <v>0</v>
      </c>
      <c r="P37" s="18">
        <v>0</v>
      </c>
      <c r="Q37" s="18">
        <v>0</v>
      </c>
      <c r="R37" s="18">
        <v>0</v>
      </c>
      <c r="S37" s="18">
        <v>0</v>
      </c>
      <c r="T37" s="18">
        <v>0</v>
      </c>
      <c r="U37" s="18">
        <v>0</v>
      </c>
      <c r="V37" s="18">
        <v>0</v>
      </c>
      <c r="W37" s="18">
        <v>0</v>
      </c>
      <c r="X37" s="18">
        <v>6</v>
      </c>
      <c r="Y37" s="18">
        <v>0</v>
      </c>
      <c r="Z37" s="18">
        <v>0</v>
      </c>
      <c r="AA37" s="18">
        <v>0</v>
      </c>
      <c r="AB37" s="18">
        <v>0</v>
      </c>
      <c r="AC37" s="18">
        <v>0</v>
      </c>
      <c r="AD37" s="18">
        <v>0</v>
      </c>
      <c r="AE37" s="18">
        <v>0</v>
      </c>
      <c r="AF37" s="18">
        <v>0</v>
      </c>
      <c r="AG37" s="18">
        <v>0</v>
      </c>
      <c r="AH37" s="18">
        <v>0</v>
      </c>
    </row>
    <row r="38" spans="1:34" ht="45" x14ac:dyDescent="0.25">
      <c r="A38" s="152"/>
      <c r="B38" s="149"/>
      <c r="C38" s="92">
        <v>35</v>
      </c>
      <c r="D38" s="89" t="s">
        <v>323</v>
      </c>
      <c r="E38" s="90" t="s">
        <v>171</v>
      </c>
      <c r="F38" s="20" t="s">
        <v>30</v>
      </c>
      <c r="G38" s="20" t="s">
        <v>85</v>
      </c>
      <c r="H38" s="20" t="s">
        <v>50</v>
      </c>
      <c r="I38" s="91">
        <v>6.33</v>
      </c>
      <c r="J38" s="124"/>
      <c r="K38" s="41">
        <f t="shared" si="0"/>
        <v>0</v>
      </c>
      <c r="L38" s="42" t="str">
        <f t="shared" si="1"/>
        <v>OK</v>
      </c>
      <c r="M38" s="18">
        <v>0</v>
      </c>
      <c r="N38" s="18">
        <v>0</v>
      </c>
      <c r="O38" s="18">
        <v>0</v>
      </c>
      <c r="P38" s="18">
        <v>0</v>
      </c>
      <c r="Q38" s="18">
        <v>0</v>
      </c>
      <c r="R38" s="18">
        <v>0</v>
      </c>
      <c r="S38" s="18">
        <v>0</v>
      </c>
      <c r="T38" s="18">
        <v>0</v>
      </c>
      <c r="U38" s="18">
        <v>0</v>
      </c>
      <c r="V38" s="18">
        <v>0</v>
      </c>
      <c r="W38" s="18">
        <v>0</v>
      </c>
      <c r="X38" s="18">
        <v>0</v>
      </c>
      <c r="Y38" s="18">
        <v>0</v>
      </c>
      <c r="Z38" s="18">
        <v>0</v>
      </c>
      <c r="AA38" s="18">
        <v>0</v>
      </c>
      <c r="AB38" s="18">
        <v>0</v>
      </c>
      <c r="AC38" s="18">
        <v>0</v>
      </c>
      <c r="AD38" s="18">
        <v>0</v>
      </c>
      <c r="AE38" s="18">
        <v>0</v>
      </c>
      <c r="AF38" s="18">
        <v>0</v>
      </c>
      <c r="AG38" s="18">
        <v>0</v>
      </c>
      <c r="AH38" s="18">
        <v>0</v>
      </c>
    </row>
    <row r="39" spans="1:34" ht="30" x14ac:dyDescent="0.25">
      <c r="A39" s="152"/>
      <c r="B39" s="149"/>
      <c r="C39" s="92">
        <v>36</v>
      </c>
      <c r="D39" s="50" t="s">
        <v>324</v>
      </c>
      <c r="E39" s="90" t="s">
        <v>172</v>
      </c>
      <c r="F39" s="20" t="s">
        <v>30</v>
      </c>
      <c r="G39" s="20" t="s">
        <v>86</v>
      </c>
      <c r="H39" s="20" t="s">
        <v>50</v>
      </c>
      <c r="I39" s="91">
        <v>10.45</v>
      </c>
      <c r="J39" s="124">
        <v>10</v>
      </c>
      <c r="K39" s="41">
        <f t="shared" si="0"/>
        <v>5</v>
      </c>
      <c r="L39" s="42" t="str">
        <f t="shared" si="1"/>
        <v>OK</v>
      </c>
      <c r="M39" s="18">
        <v>0</v>
      </c>
      <c r="N39" s="18">
        <v>0</v>
      </c>
      <c r="O39" s="18">
        <v>0</v>
      </c>
      <c r="P39" s="18">
        <v>0</v>
      </c>
      <c r="Q39" s="18">
        <v>0</v>
      </c>
      <c r="R39" s="18">
        <v>0</v>
      </c>
      <c r="S39" s="18">
        <v>0</v>
      </c>
      <c r="T39" s="18">
        <v>0</v>
      </c>
      <c r="U39" s="18">
        <v>0</v>
      </c>
      <c r="V39" s="18">
        <v>0</v>
      </c>
      <c r="W39" s="18">
        <v>0</v>
      </c>
      <c r="X39" s="18">
        <v>5</v>
      </c>
      <c r="Y39" s="18">
        <v>0</v>
      </c>
      <c r="Z39" s="18">
        <v>0</v>
      </c>
      <c r="AA39" s="18">
        <v>0</v>
      </c>
      <c r="AB39" s="18">
        <v>0</v>
      </c>
      <c r="AC39" s="18">
        <v>0</v>
      </c>
      <c r="AD39" s="18">
        <v>0</v>
      </c>
      <c r="AE39" s="18">
        <v>0</v>
      </c>
      <c r="AF39" s="18">
        <v>0</v>
      </c>
      <c r="AG39" s="18">
        <v>0</v>
      </c>
      <c r="AH39" s="18">
        <v>0</v>
      </c>
    </row>
    <row r="40" spans="1:34" ht="45" x14ac:dyDescent="0.25">
      <c r="A40" s="152"/>
      <c r="B40" s="149"/>
      <c r="C40" s="88">
        <v>37</v>
      </c>
      <c r="D40" s="50" t="s">
        <v>325</v>
      </c>
      <c r="E40" s="90" t="s">
        <v>173</v>
      </c>
      <c r="F40" s="20" t="s">
        <v>30</v>
      </c>
      <c r="G40" s="20" t="s">
        <v>87</v>
      </c>
      <c r="H40" s="20" t="s">
        <v>50</v>
      </c>
      <c r="I40" s="91">
        <v>27.16</v>
      </c>
      <c r="J40" s="73">
        <v>10</v>
      </c>
      <c r="K40" s="41">
        <f t="shared" si="0"/>
        <v>4</v>
      </c>
      <c r="L40" s="42" t="str">
        <f t="shared" si="1"/>
        <v>OK</v>
      </c>
      <c r="M40" s="18">
        <v>0</v>
      </c>
      <c r="N40" s="18">
        <v>0</v>
      </c>
      <c r="O40" s="18">
        <v>0</v>
      </c>
      <c r="P40" s="18">
        <v>0</v>
      </c>
      <c r="Q40" s="18">
        <v>0</v>
      </c>
      <c r="R40" s="18">
        <v>0</v>
      </c>
      <c r="S40" s="18">
        <v>0</v>
      </c>
      <c r="T40" s="18">
        <v>0</v>
      </c>
      <c r="U40" s="18">
        <v>0</v>
      </c>
      <c r="V40" s="18">
        <v>0</v>
      </c>
      <c r="W40" s="18">
        <v>0</v>
      </c>
      <c r="X40" s="18">
        <v>6</v>
      </c>
      <c r="Y40" s="18">
        <v>0</v>
      </c>
      <c r="Z40" s="18">
        <v>0</v>
      </c>
      <c r="AA40" s="18">
        <v>0</v>
      </c>
      <c r="AB40" s="18">
        <v>0</v>
      </c>
      <c r="AC40" s="18">
        <v>0</v>
      </c>
      <c r="AD40" s="18">
        <v>0</v>
      </c>
      <c r="AE40" s="18">
        <v>0</v>
      </c>
      <c r="AF40" s="18">
        <v>0</v>
      </c>
      <c r="AG40" s="18">
        <v>0</v>
      </c>
      <c r="AH40" s="18">
        <v>0</v>
      </c>
    </row>
    <row r="41" spans="1:34" ht="75" x14ac:dyDescent="0.25">
      <c r="A41" s="152"/>
      <c r="B41" s="149"/>
      <c r="C41" s="92">
        <v>38</v>
      </c>
      <c r="D41" s="89" t="s">
        <v>326</v>
      </c>
      <c r="E41" s="90" t="s">
        <v>174</v>
      </c>
      <c r="F41" s="20" t="s">
        <v>30</v>
      </c>
      <c r="G41" s="20" t="s">
        <v>88</v>
      </c>
      <c r="H41" s="20" t="s">
        <v>50</v>
      </c>
      <c r="I41" s="91">
        <v>1.22</v>
      </c>
      <c r="J41" s="124"/>
      <c r="K41" s="41">
        <f t="shared" si="0"/>
        <v>0</v>
      </c>
      <c r="L41" s="42" t="str">
        <f t="shared" si="1"/>
        <v>OK</v>
      </c>
      <c r="M41" s="18">
        <v>0</v>
      </c>
      <c r="N41" s="18">
        <v>0</v>
      </c>
      <c r="O41" s="18">
        <v>0</v>
      </c>
      <c r="P41" s="18">
        <v>0</v>
      </c>
      <c r="Q41" s="18">
        <v>0</v>
      </c>
      <c r="R41" s="18">
        <v>0</v>
      </c>
      <c r="S41" s="18">
        <v>0</v>
      </c>
      <c r="T41" s="18">
        <v>0</v>
      </c>
      <c r="U41" s="18">
        <v>0</v>
      </c>
      <c r="V41" s="18">
        <v>0</v>
      </c>
      <c r="W41" s="18">
        <v>0</v>
      </c>
      <c r="X41" s="18">
        <v>0</v>
      </c>
      <c r="Y41" s="18">
        <v>0</v>
      </c>
      <c r="Z41" s="18">
        <v>0</v>
      </c>
      <c r="AA41" s="18">
        <v>0</v>
      </c>
      <c r="AB41" s="18">
        <v>0</v>
      </c>
      <c r="AC41" s="18">
        <v>0</v>
      </c>
      <c r="AD41" s="18">
        <v>0</v>
      </c>
      <c r="AE41" s="18">
        <v>0</v>
      </c>
      <c r="AF41" s="18">
        <v>0</v>
      </c>
      <c r="AG41" s="18">
        <v>0</v>
      </c>
      <c r="AH41" s="18">
        <v>0</v>
      </c>
    </row>
    <row r="42" spans="1:34" ht="90" x14ac:dyDescent="0.25">
      <c r="A42" s="152"/>
      <c r="B42" s="149"/>
      <c r="C42" s="92">
        <v>39</v>
      </c>
      <c r="D42" s="89" t="s">
        <v>327</v>
      </c>
      <c r="E42" s="90" t="s">
        <v>175</v>
      </c>
      <c r="F42" s="20" t="s">
        <v>60</v>
      </c>
      <c r="G42" s="20" t="s">
        <v>84</v>
      </c>
      <c r="H42" s="20" t="s">
        <v>50</v>
      </c>
      <c r="I42" s="91">
        <v>0.72</v>
      </c>
      <c r="J42" s="124"/>
      <c r="K42" s="41">
        <f t="shared" si="0"/>
        <v>0</v>
      </c>
      <c r="L42" s="42" t="str">
        <f t="shared" si="1"/>
        <v>OK</v>
      </c>
      <c r="M42" s="18">
        <v>0</v>
      </c>
      <c r="N42" s="18">
        <v>0</v>
      </c>
      <c r="O42" s="18">
        <v>0</v>
      </c>
      <c r="P42" s="18">
        <v>0</v>
      </c>
      <c r="Q42" s="18">
        <v>0</v>
      </c>
      <c r="R42" s="18">
        <v>0</v>
      </c>
      <c r="S42" s="18">
        <v>0</v>
      </c>
      <c r="T42" s="18">
        <v>0</v>
      </c>
      <c r="U42" s="18">
        <v>0</v>
      </c>
      <c r="V42" s="18">
        <v>0</v>
      </c>
      <c r="W42" s="18">
        <v>0</v>
      </c>
      <c r="X42" s="18">
        <v>0</v>
      </c>
      <c r="Y42" s="18">
        <v>0</v>
      </c>
      <c r="Z42" s="18">
        <v>0</v>
      </c>
      <c r="AA42" s="18">
        <v>0</v>
      </c>
      <c r="AB42" s="18">
        <v>0</v>
      </c>
      <c r="AC42" s="18">
        <v>0</v>
      </c>
      <c r="AD42" s="18">
        <v>0</v>
      </c>
      <c r="AE42" s="18">
        <v>0</v>
      </c>
      <c r="AF42" s="18">
        <v>0</v>
      </c>
      <c r="AG42" s="18">
        <v>0</v>
      </c>
      <c r="AH42" s="18">
        <v>0</v>
      </c>
    </row>
    <row r="43" spans="1:34" ht="60" x14ac:dyDescent="0.25">
      <c r="A43" s="152"/>
      <c r="B43" s="149"/>
      <c r="C43" s="88">
        <v>40</v>
      </c>
      <c r="D43" s="89" t="s">
        <v>328</v>
      </c>
      <c r="E43" s="90" t="s">
        <v>176</v>
      </c>
      <c r="F43" s="20" t="s">
        <v>33</v>
      </c>
      <c r="G43" s="20" t="s">
        <v>89</v>
      </c>
      <c r="H43" s="20" t="s">
        <v>50</v>
      </c>
      <c r="I43" s="91">
        <v>1.63</v>
      </c>
      <c r="J43" s="124"/>
      <c r="K43" s="41">
        <f t="shared" si="0"/>
        <v>0</v>
      </c>
      <c r="L43" s="42" t="str">
        <f t="shared" si="1"/>
        <v>OK</v>
      </c>
      <c r="M43" s="18">
        <v>0</v>
      </c>
      <c r="N43" s="18">
        <v>0</v>
      </c>
      <c r="O43" s="18">
        <v>0</v>
      </c>
      <c r="P43" s="18">
        <v>0</v>
      </c>
      <c r="Q43" s="18">
        <v>0</v>
      </c>
      <c r="R43" s="18">
        <v>0</v>
      </c>
      <c r="S43" s="18">
        <v>0</v>
      </c>
      <c r="T43" s="18">
        <v>0</v>
      </c>
      <c r="U43" s="18">
        <v>0</v>
      </c>
      <c r="V43" s="18">
        <v>0</v>
      </c>
      <c r="W43" s="18">
        <v>0</v>
      </c>
      <c r="X43" s="18">
        <v>0</v>
      </c>
      <c r="Y43" s="18">
        <v>0</v>
      </c>
      <c r="Z43" s="18">
        <v>0</v>
      </c>
      <c r="AA43" s="18">
        <v>0</v>
      </c>
      <c r="AB43" s="18">
        <v>0</v>
      </c>
      <c r="AC43" s="18">
        <v>0</v>
      </c>
      <c r="AD43" s="18">
        <v>0</v>
      </c>
      <c r="AE43" s="18">
        <v>0</v>
      </c>
      <c r="AF43" s="18">
        <v>0</v>
      </c>
      <c r="AG43" s="18">
        <v>0</v>
      </c>
      <c r="AH43" s="18">
        <v>0</v>
      </c>
    </row>
    <row r="44" spans="1:34" ht="60" x14ac:dyDescent="0.25">
      <c r="A44" s="152"/>
      <c r="B44" s="149"/>
      <c r="C44" s="88">
        <v>41</v>
      </c>
      <c r="D44" s="89" t="s">
        <v>329</v>
      </c>
      <c r="E44" s="90" t="s">
        <v>177</v>
      </c>
      <c r="F44" s="20" t="s">
        <v>31</v>
      </c>
      <c r="G44" s="20" t="s">
        <v>90</v>
      </c>
      <c r="H44" s="20" t="s">
        <v>51</v>
      </c>
      <c r="I44" s="91">
        <v>3.57</v>
      </c>
      <c r="J44" s="124">
        <v>2</v>
      </c>
      <c r="K44" s="41">
        <f t="shared" si="0"/>
        <v>0</v>
      </c>
      <c r="L44" s="42" t="str">
        <f t="shared" si="1"/>
        <v>OK</v>
      </c>
      <c r="M44" s="18">
        <v>0</v>
      </c>
      <c r="N44" s="18">
        <v>0</v>
      </c>
      <c r="O44" s="18">
        <v>0</v>
      </c>
      <c r="P44" s="18">
        <v>0</v>
      </c>
      <c r="Q44" s="18">
        <v>0</v>
      </c>
      <c r="R44" s="18">
        <v>0</v>
      </c>
      <c r="S44" s="18">
        <v>0</v>
      </c>
      <c r="T44" s="18">
        <v>0</v>
      </c>
      <c r="U44" s="18">
        <v>0</v>
      </c>
      <c r="V44" s="18">
        <v>0</v>
      </c>
      <c r="W44" s="18">
        <v>0</v>
      </c>
      <c r="X44" s="18">
        <v>2</v>
      </c>
      <c r="Y44" s="18">
        <v>0</v>
      </c>
      <c r="Z44" s="18">
        <v>0</v>
      </c>
      <c r="AA44" s="18">
        <v>0</v>
      </c>
      <c r="AB44" s="18">
        <v>0</v>
      </c>
      <c r="AC44" s="18">
        <v>0</v>
      </c>
      <c r="AD44" s="18">
        <v>0</v>
      </c>
      <c r="AE44" s="18">
        <v>0</v>
      </c>
      <c r="AF44" s="18">
        <v>0</v>
      </c>
      <c r="AG44" s="18">
        <v>0</v>
      </c>
      <c r="AH44" s="18">
        <v>0</v>
      </c>
    </row>
    <row r="45" spans="1:34" ht="30" x14ac:dyDescent="0.25">
      <c r="A45" s="152"/>
      <c r="B45" s="149"/>
      <c r="C45" s="88">
        <v>42</v>
      </c>
      <c r="D45" s="89" t="s">
        <v>330</v>
      </c>
      <c r="E45" s="90" t="s">
        <v>178</v>
      </c>
      <c r="F45" s="20" t="s">
        <v>31</v>
      </c>
      <c r="G45" s="20" t="s">
        <v>91</v>
      </c>
      <c r="H45" s="20" t="s">
        <v>51</v>
      </c>
      <c r="I45" s="91">
        <v>2.88</v>
      </c>
      <c r="J45" s="124"/>
      <c r="K45" s="41">
        <f t="shared" si="0"/>
        <v>0</v>
      </c>
      <c r="L45" s="42" t="str">
        <f t="shared" si="1"/>
        <v>OK</v>
      </c>
      <c r="M45" s="18">
        <v>0</v>
      </c>
      <c r="N45" s="18">
        <v>0</v>
      </c>
      <c r="O45" s="18">
        <v>0</v>
      </c>
      <c r="P45" s="18">
        <v>0</v>
      </c>
      <c r="Q45" s="18">
        <v>0</v>
      </c>
      <c r="R45" s="18">
        <v>0</v>
      </c>
      <c r="S45" s="18">
        <v>0</v>
      </c>
      <c r="T45" s="18">
        <v>0</v>
      </c>
      <c r="U45" s="18">
        <v>0</v>
      </c>
      <c r="V45" s="18">
        <v>0</v>
      </c>
      <c r="W45" s="18">
        <v>0</v>
      </c>
      <c r="X45" s="18">
        <v>0</v>
      </c>
      <c r="Y45" s="18">
        <v>0</v>
      </c>
      <c r="Z45" s="18">
        <v>0</v>
      </c>
      <c r="AA45" s="18">
        <v>0</v>
      </c>
      <c r="AB45" s="18">
        <v>0</v>
      </c>
      <c r="AC45" s="18">
        <v>0</v>
      </c>
      <c r="AD45" s="18">
        <v>0</v>
      </c>
      <c r="AE45" s="18">
        <v>0</v>
      </c>
      <c r="AF45" s="18">
        <v>0</v>
      </c>
      <c r="AG45" s="18">
        <v>0</v>
      </c>
      <c r="AH45" s="18">
        <v>0</v>
      </c>
    </row>
    <row r="46" spans="1:34" ht="30" x14ac:dyDescent="0.25">
      <c r="A46" s="152"/>
      <c r="B46" s="150"/>
      <c r="C46" s="92">
        <v>43</v>
      </c>
      <c r="D46" s="89" t="s">
        <v>331</v>
      </c>
      <c r="E46" s="90" t="s">
        <v>179</v>
      </c>
      <c r="F46" s="20" t="s">
        <v>60</v>
      </c>
      <c r="G46" s="20" t="s">
        <v>85</v>
      </c>
      <c r="H46" s="20" t="s">
        <v>50</v>
      </c>
      <c r="I46" s="91">
        <v>8.8000000000000007</v>
      </c>
      <c r="J46" s="124"/>
      <c r="K46" s="41">
        <f t="shared" si="0"/>
        <v>0</v>
      </c>
      <c r="L46" s="42" t="str">
        <f t="shared" si="1"/>
        <v>OK</v>
      </c>
      <c r="M46" s="18">
        <v>0</v>
      </c>
      <c r="N46" s="18">
        <v>0</v>
      </c>
      <c r="O46" s="18">
        <v>0</v>
      </c>
      <c r="P46" s="18">
        <v>0</v>
      </c>
      <c r="Q46" s="18">
        <v>0</v>
      </c>
      <c r="R46" s="18">
        <v>0</v>
      </c>
      <c r="S46" s="18">
        <v>0</v>
      </c>
      <c r="T46" s="18">
        <v>0</v>
      </c>
      <c r="U46" s="18">
        <v>0</v>
      </c>
      <c r="V46" s="18">
        <v>0</v>
      </c>
      <c r="W46" s="18">
        <v>0</v>
      </c>
      <c r="X46" s="18">
        <v>0</v>
      </c>
      <c r="Y46" s="18">
        <v>0</v>
      </c>
      <c r="Z46" s="18">
        <v>0</v>
      </c>
      <c r="AA46" s="18">
        <v>0</v>
      </c>
      <c r="AB46" s="18">
        <v>0</v>
      </c>
      <c r="AC46" s="18">
        <v>0</v>
      </c>
      <c r="AD46" s="18">
        <v>0</v>
      </c>
      <c r="AE46" s="18">
        <v>0</v>
      </c>
      <c r="AF46" s="18">
        <v>0</v>
      </c>
      <c r="AG46" s="18">
        <v>0</v>
      </c>
      <c r="AH46" s="18">
        <v>0</v>
      </c>
    </row>
    <row r="47" spans="1:34" ht="45" x14ac:dyDescent="0.25">
      <c r="A47" s="153" t="s">
        <v>280</v>
      </c>
      <c r="B47" s="154">
        <v>16</v>
      </c>
      <c r="C47" s="87">
        <v>44</v>
      </c>
      <c r="D47" s="83" t="s">
        <v>332</v>
      </c>
      <c r="E47" s="84" t="s">
        <v>180</v>
      </c>
      <c r="F47" s="97" t="s">
        <v>60</v>
      </c>
      <c r="G47" s="97" t="s">
        <v>92</v>
      </c>
      <c r="H47" s="97" t="s">
        <v>50</v>
      </c>
      <c r="I47" s="86">
        <v>21.85</v>
      </c>
      <c r="J47" s="124"/>
      <c r="K47" s="41">
        <f t="shared" si="0"/>
        <v>0</v>
      </c>
      <c r="L47" s="42" t="str">
        <f t="shared" si="1"/>
        <v>OK</v>
      </c>
      <c r="M47" s="18">
        <v>0</v>
      </c>
      <c r="N47" s="18">
        <v>0</v>
      </c>
      <c r="O47" s="18">
        <v>0</v>
      </c>
      <c r="P47" s="18">
        <v>0</v>
      </c>
      <c r="Q47" s="18">
        <v>0</v>
      </c>
      <c r="R47" s="18">
        <v>0</v>
      </c>
      <c r="S47" s="18">
        <v>0</v>
      </c>
      <c r="T47" s="18">
        <v>0</v>
      </c>
      <c r="U47" s="18">
        <v>0</v>
      </c>
      <c r="V47" s="18">
        <v>0</v>
      </c>
      <c r="W47" s="18">
        <v>0</v>
      </c>
      <c r="X47" s="18">
        <v>0</v>
      </c>
      <c r="Y47" s="18">
        <v>0</v>
      </c>
      <c r="Z47" s="18">
        <v>0</v>
      </c>
      <c r="AA47" s="18">
        <v>0</v>
      </c>
      <c r="AB47" s="18">
        <v>0</v>
      </c>
      <c r="AC47" s="18">
        <v>0</v>
      </c>
      <c r="AD47" s="18">
        <v>0</v>
      </c>
      <c r="AE47" s="18">
        <v>0</v>
      </c>
      <c r="AF47" s="18">
        <v>0</v>
      </c>
      <c r="AG47" s="18">
        <v>0</v>
      </c>
      <c r="AH47" s="18">
        <v>0</v>
      </c>
    </row>
    <row r="48" spans="1:34" ht="60" x14ac:dyDescent="0.25">
      <c r="A48" s="153"/>
      <c r="B48" s="155"/>
      <c r="C48" s="87">
        <v>45</v>
      </c>
      <c r="D48" s="83" t="s">
        <v>333</v>
      </c>
      <c r="E48" s="84" t="s">
        <v>181</v>
      </c>
      <c r="F48" s="85" t="s">
        <v>30</v>
      </c>
      <c r="G48" s="97" t="s">
        <v>92</v>
      </c>
      <c r="H48" s="85" t="s">
        <v>50</v>
      </c>
      <c r="I48" s="86">
        <v>1.76</v>
      </c>
      <c r="J48" s="124">
        <v>100</v>
      </c>
      <c r="K48" s="41">
        <f t="shared" si="0"/>
        <v>100</v>
      </c>
      <c r="L48" s="42" t="str">
        <f t="shared" si="1"/>
        <v>OK</v>
      </c>
      <c r="M48" s="18">
        <v>0</v>
      </c>
      <c r="N48" s="18">
        <v>0</v>
      </c>
      <c r="O48" s="18">
        <v>0</v>
      </c>
      <c r="P48" s="18">
        <v>0</v>
      </c>
      <c r="Q48" s="18">
        <v>0</v>
      </c>
      <c r="R48" s="18">
        <v>0</v>
      </c>
      <c r="S48" s="18">
        <v>0</v>
      </c>
      <c r="T48" s="18">
        <v>0</v>
      </c>
      <c r="U48" s="18">
        <v>0</v>
      </c>
      <c r="V48" s="18">
        <v>0</v>
      </c>
      <c r="W48" s="18">
        <v>0</v>
      </c>
      <c r="X48" s="18">
        <v>0</v>
      </c>
      <c r="Y48" s="18">
        <v>0</v>
      </c>
      <c r="Z48" s="18">
        <v>0</v>
      </c>
      <c r="AA48" s="18">
        <v>0</v>
      </c>
      <c r="AB48" s="18">
        <v>0</v>
      </c>
      <c r="AC48" s="18">
        <v>0</v>
      </c>
      <c r="AD48" s="18">
        <v>0</v>
      </c>
      <c r="AE48" s="18">
        <v>0</v>
      </c>
      <c r="AF48" s="18">
        <v>0</v>
      </c>
      <c r="AG48" s="18">
        <v>0</v>
      </c>
      <c r="AH48" s="18">
        <v>0</v>
      </c>
    </row>
    <row r="49" spans="1:34" ht="120" x14ac:dyDescent="0.25">
      <c r="A49" s="153"/>
      <c r="B49" s="155"/>
      <c r="C49" s="87">
        <v>46</v>
      </c>
      <c r="D49" s="83" t="s">
        <v>334</v>
      </c>
      <c r="E49" s="84" t="s">
        <v>182</v>
      </c>
      <c r="F49" s="85" t="s">
        <v>30</v>
      </c>
      <c r="G49" s="97" t="s">
        <v>92</v>
      </c>
      <c r="H49" s="85" t="s">
        <v>51</v>
      </c>
      <c r="I49" s="86">
        <v>2.54</v>
      </c>
      <c r="J49" s="124">
        <v>100</v>
      </c>
      <c r="K49" s="41">
        <f t="shared" si="0"/>
        <v>0</v>
      </c>
      <c r="L49" s="42" t="str">
        <f t="shared" si="1"/>
        <v>OK</v>
      </c>
      <c r="M49" s="18">
        <v>0</v>
      </c>
      <c r="N49" s="18">
        <v>0</v>
      </c>
      <c r="O49" s="18">
        <v>0</v>
      </c>
      <c r="P49" s="18">
        <v>0</v>
      </c>
      <c r="Q49" s="18">
        <v>100</v>
      </c>
      <c r="R49" s="18">
        <v>0</v>
      </c>
      <c r="S49" s="18">
        <v>0</v>
      </c>
      <c r="T49" s="18">
        <v>0</v>
      </c>
      <c r="U49" s="18">
        <v>0</v>
      </c>
      <c r="V49" s="18">
        <v>0</v>
      </c>
      <c r="W49" s="18">
        <v>0</v>
      </c>
      <c r="X49" s="18">
        <v>0</v>
      </c>
      <c r="Y49" s="18">
        <v>0</v>
      </c>
      <c r="Z49" s="18">
        <v>0</v>
      </c>
      <c r="AA49" s="18">
        <v>0</v>
      </c>
      <c r="AB49" s="18">
        <v>0</v>
      </c>
      <c r="AC49" s="18">
        <v>0</v>
      </c>
      <c r="AD49" s="18">
        <v>0</v>
      </c>
      <c r="AE49" s="18">
        <v>0</v>
      </c>
      <c r="AF49" s="18">
        <v>0</v>
      </c>
      <c r="AG49" s="18">
        <v>0</v>
      </c>
      <c r="AH49" s="18">
        <v>0</v>
      </c>
    </row>
    <row r="50" spans="1:34" ht="30" x14ac:dyDescent="0.25">
      <c r="A50" s="153"/>
      <c r="B50" s="155"/>
      <c r="C50" s="87">
        <v>47</v>
      </c>
      <c r="D50" s="98" t="s">
        <v>335</v>
      </c>
      <c r="E50" s="84" t="s">
        <v>183</v>
      </c>
      <c r="F50" s="85" t="s">
        <v>58</v>
      </c>
      <c r="G50" s="97" t="s">
        <v>93</v>
      </c>
      <c r="H50" s="85" t="s">
        <v>50</v>
      </c>
      <c r="I50" s="86">
        <v>3.4</v>
      </c>
      <c r="J50" s="124">
        <v>10</v>
      </c>
      <c r="K50" s="41">
        <f t="shared" si="0"/>
        <v>0</v>
      </c>
      <c r="L50" s="42" t="str">
        <f t="shared" si="1"/>
        <v>OK</v>
      </c>
      <c r="M50" s="18">
        <v>0</v>
      </c>
      <c r="N50" s="18">
        <v>0</v>
      </c>
      <c r="O50" s="18">
        <v>0</v>
      </c>
      <c r="P50" s="18">
        <v>0</v>
      </c>
      <c r="Q50" s="18">
        <v>10</v>
      </c>
      <c r="R50" s="18">
        <v>0</v>
      </c>
      <c r="S50" s="18">
        <v>0</v>
      </c>
      <c r="T50" s="18">
        <v>0</v>
      </c>
      <c r="U50" s="18">
        <v>0</v>
      </c>
      <c r="V50" s="18">
        <v>0</v>
      </c>
      <c r="W50" s="18">
        <v>0</v>
      </c>
      <c r="X50" s="18">
        <v>0</v>
      </c>
      <c r="Y50" s="18">
        <v>0</v>
      </c>
      <c r="Z50" s="18">
        <v>0</v>
      </c>
      <c r="AA50" s="18">
        <v>0</v>
      </c>
      <c r="AB50" s="18">
        <v>0</v>
      </c>
      <c r="AC50" s="18">
        <v>0</v>
      </c>
      <c r="AD50" s="18">
        <v>0</v>
      </c>
      <c r="AE50" s="18">
        <v>0</v>
      </c>
      <c r="AF50" s="18">
        <v>0</v>
      </c>
      <c r="AG50" s="18">
        <v>0</v>
      </c>
      <c r="AH50" s="18">
        <v>0</v>
      </c>
    </row>
    <row r="51" spans="1:34" ht="135" x14ac:dyDescent="0.25">
      <c r="A51" s="153"/>
      <c r="B51" s="155"/>
      <c r="C51" s="82">
        <v>48</v>
      </c>
      <c r="D51" s="83" t="s">
        <v>336</v>
      </c>
      <c r="E51" s="84" t="s">
        <v>184</v>
      </c>
      <c r="F51" s="97" t="s">
        <v>30</v>
      </c>
      <c r="G51" s="97" t="s">
        <v>92</v>
      </c>
      <c r="H51" s="97" t="s">
        <v>50</v>
      </c>
      <c r="I51" s="86">
        <v>4.4400000000000004</v>
      </c>
      <c r="J51" s="124">
        <v>100</v>
      </c>
      <c r="K51" s="41">
        <f t="shared" si="0"/>
        <v>70</v>
      </c>
      <c r="L51" s="42" t="str">
        <f t="shared" si="1"/>
        <v>OK</v>
      </c>
      <c r="M51" s="18">
        <v>0</v>
      </c>
      <c r="N51" s="18">
        <v>0</v>
      </c>
      <c r="O51" s="18">
        <v>0</v>
      </c>
      <c r="P51" s="18">
        <v>0</v>
      </c>
      <c r="Q51" s="18">
        <v>30</v>
      </c>
      <c r="R51" s="18">
        <v>0</v>
      </c>
      <c r="S51" s="18">
        <v>0</v>
      </c>
      <c r="T51" s="18">
        <v>0</v>
      </c>
      <c r="U51" s="18">
        <v>0</v>
      </c>
      <c r="V51" s="18">
        <v>0</v>
      </c>
      <c r="W51" s="18">
        <v>0</v>
      </c>
      <c r="X51" s="18">
        <v>0</v>
      </c>
      <c r="Y51" s="18">
        <v>0</v>
      </c>
      <c r="Z51" s="18">
        <v>0</v>
      </c>
      <c r="AA51" s="18">
        <v>0</v>
      </c>
      <c r="AB51" s="18">
        <v>0</v>
      </c>
      <c r="AC51" s="18">
        <v>0</v>
      </c>
      <c r="AD51" s="18">
        <v>0</v>
      </c>
      <c r="AE51" s="18">
        <v>0</v>
      </c>
      <c r="AF51" s="18">
        <v>0</v>
      </c>
      <c r="AG51" s="18">
        <v>0</v>
      </c>
      <c r="AH51" s="18">
        <v>0</v>
      </c>
    </row>
    <row r="52" spans="1:34" ht="60" x14ac:dyDescent="0.25">
      <c r="A52" s="153"/>
      <c r="B52" s="156"/>
      <c r="C52" s="87">
        <v>49</v>
      </c>
      <c r="D52" s="98" t="s">
        <v>337</v>
      </c>
      <c r="E52" s="84" t="s">
        <v>185</v>
      </c>
      <c r="F52" s="97" t="s">
        <v>30</v>
      </c>
      <c r="G52" s="97" t="s">
        <v>92</v>
      </c>
      <c r="H52" s="97" t="s">
        <v>50</v>
      </c>
      <c r="I52" s="86">
        <v>6.7</v>
      </c>
      <c r="J52" s="124"/>
      <c r="K52" s="41">
        <f t="shared" si="0"/>
        <v>0</v>
      </c>
      <c r="L52" s="42" t="str">
        <f t="shared" si="1"/>
        <v>OK</v>
      </c>
      <c r="M52" s="18">
        <v>0</v>
      </c>
      <c r="N52" s="18">
        <v>0</v>
      </c>
      <c r="O52" s="18">
        <v>0</v>
      </c>
      <c r="P52" s="18">
        <v>0</v>
      </c>
      <c r="Q52" s="18">
        <v>0</v>
      </c>
      <c r="R52" s="18">
        <v>0</v>
      </c>
      <c r="S52" s="18">
        <v>0</v>
      </c>
      <c r="T52" s="18">
        <v>0</v>
      </c>
      <c r="U52" s="18">
        <v>0</v>
      </c>
      <c r="V52" s="18">
        <v>0</v>
      </c>
      <c r="W52" s="18">
        <v>0</v>
      </c>
      <c r="X52" s="18">
        <v>0</v>
      </c>
      <c r="Y52" s="18">
        <v>0</v>
      </c>
      <c r="Z52" s="18">
        <v>0</v>
      </c>
      <c r="AA52" s="18">
        <v>0</v>
      </c>
      <c r="AB52" s="18">
        <v>0</v>
      </c>
      <c r="AC52" s="18">
        <v>0</v>
      </c>
      <c r="AD52" s="18">
        <v>0</v>
      </c>
      <c r="AE52" s="18">
        <v>0</v>
      </c>
      <c r="AF52" s="18">
        <v>0</v>
      </c>
      <c r="AG52" s="18">
        <v>0</v>
      </c>
      <c r="AH52" s="18">
        <v>0</v>
      </c>
    </row>
    <row r="53" spans="1:34" ht="105" x14ac:dyDescent="0.25">
      <c r="A53" s="152" t="s">
        <v>281</v>
      </c>
      <c r="B53" s="148">
        <v>17</v>
      </c>
      <c r="C53" s="92">
        <v>50</v>
      </c>
      <c r="D53" s="89" t="s">
        <v>338</v>
      </c>
      <c r="E53" s="90" t="s">
        <v>186</v>
      </c>
      <c r="F53" s="20" t="s">
        <v>30</v>
      </c>
      <c r="G53" s="20" t="s">
        <v>94</v>
      </c>
      <c r="H53" s="20" t="s">
        <v>51</v>
      </c>
      <c r="I53" s="91">
        <v>38.47</v>
      </c>
      <c r="J53" s="124">
        <v>10</v>
      </c>
      <c r="K53" s="41">
        <f t="shared" si="0"/>
        <v>7</v>
      </c>
      <c r="L53" s="42" t="str">
        <f t="shared" si="1"/>
        <v>OK</v>
      </c>
      <c r="M53" s="18">
        <v>0</v>
      </c>
      <c r="N53" s="18">
        <v>0</v>
      </c>
      <c r="O53" s="18">
        <v>0</v>
      </c>
      <c r="P53" s="18">
        <v>0</v>
      </c>
      <c r="Q53" s="18">
        <v>0</v>
      </c>
      <c r="R53" s="18">
        <v>0</v>
      </c>
      <c r="S53" s="18">
        <v>0</v>
      </c>
      <c r="T53" s="18">
        <v>0</v>
      </c>
      <c r="U53" s="18">
        <v>3</v>
      </c>
      <c r="V53" s="18">
        <v>0</v>
      </c>
      <c r="W53" s="18">
        <v>0</v>
      </c>
      <c r="X53" s="18">
        <v>0</v>
      </c>
      <c r="Y53" s="18">
        <v>0</v>
      </c>
      <c r="Z53" s="18">
        <v>0</v>
      </c>
      <c r="AA53" s="18">
        <v>0</v>
      </c>
      <c r="AB53" s="18">
        <v>0</v>
      </c>
      <c r="AC53" s="18">
        <v>0</v>
      </c>
      <c r="AD53" s="18">
        <v>0</v>
      </c>
      <c r="AE53" s="18">
        <v>0</v>
      </c>
      <c r="AF53" s="18">
        <v>0</v>
      </c>
      <c r="AG53" s="18">
        <v>0</v>
      </c>
      <c r="AH53" s="18">
        <v>0</v>
      </c>
    </row>
    <row r="54" spans="1:34" ht="105" x14ac:dyDescent="0.25">
      <c r="A54" s="152"/>
      <c r="B54" s="149"/>
      <c r="C54" s="92">
        <v>51</v>
      </c>
      <c r="D54" s="89" t="s">
        <v>339</v>
      </c>
      <c r="E54" s="90" t="s">
        <v>187</v>
      </c>
      <c r="F54" s="20" t="s">
        <v>30</v>
      </c>
      <c r="G54" s="20" t="s">
        <v>94</v>
      </c>
      <c r="H54" s="20" t="s">
        <v>51</v>
      </c>
      <c r="I54" s="91">
        <v>50.8</v>
      </c>
      <c r="J54" s="124">
        <v>10</v>
      </c>
      <c r="K54" s="41">
        <f t="shared" si="0"/>
        <v>5</v>
      </c>
      <c r="L54" s="42" t="str">
        <f t="shared" si="1"/>
        <v>OK</v>
      </c>
      <c r="M54" s="18">
        <v>0</v>
      </c>
      <c r="N54" s="18">
        <v>0</v>
      </c>
      <c r="O54" s="18">
        <v>0</v>
      </c>
      <c r="P54" s="18">
        <v>0</v>
      </c>
      <c r="Q54" s="18">
        <v>0</v>
      </c>
      <c r="R54" s="18">
        <v>0</v>
      </c>
      <c r="S54" s="18">
        <v>0</v>
      </c>
      <c r="T54" s="18">
        <v>0</v>
      </c>
      <c r="U54" s="18">
        <v>5</v>
      </c>
      <c r="V54" s="18">
        <v>0</v>
      </c>
      <c r="W54" s="18">
        <v>0</v>
      </c>
      <c r="X54" s="18">
        <v>0</v>
      </c>
      <c r="Y54" s="18">
        <v>0</v>
      </c>
      <c r="Z54" s="18">
        <v>0</v>
      </c>
      <c r="AA54" s="18">
        <v>0</v>
      </c>
      <c r="AB54" s="18">
        <v>0</v>
      </c>
      <c r="AC54" s="18">
        <v>0</v>
      </c>
      <c r="AD54" s="18">
        <v>0</v>
      </c>
      <c r="AE54" s="18">
        <v>0</v>
      </c>
      <c r="AF54" s="18">
        <v>0</v>
      </c>
      <c r="AG54" s="18">
        <v>0</v>
      </c>
      <c r="AH54" s="18">
        <v>0</v>
      </c>
    </row>
    <row r="55" spans="1:34" ht="60" x14ac:dyDescent="0.25">
      <c r="A55" s="152"/>
      <c r="B55" s="150"/>
      <c r="C55" s="88">
        <v>52</v>
      </c>
      <c r="D55" s="89" t="s">
        <v>340</v>
      </c>
      <c r="E55" s="90" t="s">
        <v>188</v>
      </c>
      <c r="F55" s="20" t="s">
        <v>30</v>
      </c>
      <c r="G55" s="20" t="s">
        <v>94</v>
      </c>
      <c r="H55" s="20" t="s">
        <v>51</v>
      </c>
      <c r="I55" s="91">
        <v>94.06</v>
      </c>
      <c r="J55" s="124">
        <v>10</v>
      </c>
      <c r="K55" s="41">
        <f t="shared" si="0"/>
        <v>7</v>
      </c>
      <c r="L55" s="42" t="str">
        <f t="shared" si="1"/>
        <v>OK</v>
      </c>
      <c r="M55" s="18">
        <v>0</v>
      </c>
      <c r="N55" s="18">
        <v>0</v>
      </c>
      <c r="O55" s="18">
        <v>0</v>
      </c>
      <c r="P55" s="18">
        <v>0</v>
      </c>
      <c r="Q55" s="18">
        <v>0</v>
      </c>
      <c r="R55" s="18">
        <v>0</v>
      </c>
      <c r="S55" s="18">
        <v>0</v>
      </c>
      <c r="T55" s="18">
        <v>0</v>
      </c>
      <c r="U55" s="18">
        <v>3</v>
      </c>
      <c r="V55" s="18">
        <v>0</v>
      </c>
      <c r="W55" s="18">
        <v>0</v>
      </c>
      <c r="X55" s="18">
        <v>0</v>
      </c>
      <c r="Y55" s="18">
        <v>0</v>
      </c>
      <c r="Z55" s="18">
        <v>0</v>
      </c>
      <c r="AA55" s="18">
        <v>0</v>
      </c>
      <c r="AB55" s="18">
        <v>0</v>
      </c>
      <c r="AC55" s="18">
        <v>0</v>
      </c>
      <c r="AD55" s="18">
        <v>0</v>
      </c>
      <c r="AE55" s="18">
        <v>0</v>
      </c>
      <c r="AF55" s="18">
        <v>0</v>
      </c>
      <c r="AG55" s="18">
        <v>0</v>
      </c>
      <c r="AH55" s="18">
        <v>0</v>
      </c>
    </row>
    <row r="56" spans="1:34" ht="300" x14ac:dyDescent="0.25">
      <c r="A56" s="153" t="s">
        <v>282</v>
      </c>
      <c r="B56" s="145">
        <v>18</v>
      </c>
      <c r="C56" s="87">
        <v>53</v>
      </c>
      <c r="D56" s="83" t="s">
        <v>425</v>
      </c>
      <c r="E56" s="84" t="s">
        <v>189</v>
      </c>
      <c r="F56" s="85" t="s">
        <v>32</v>
      </c>
      <c r="G56" s="85" t="s">
        <v>43</v>
      </c>
      <c r="H56" s="85" t="s">
        <v>50</v>
      </c>
      <c r="I56" s="86">
        <v>2.52</v>
      </c>
      <c r="J56" s="124"/>
      <c r="K56" s="41">
        <f t="shared" si="0"/>
        <v>0</v>
      </c>
      <c r="L56" s="42" t="str">
        <f t="shared" si="1"/>
        <v>OK</v>
      </c>
      <c r="M56" s="18">
        <v>0</v>
      </c>
      <c r="N56" s="18">
        <v>0</v>
      </c>
      <c r="O56" s="18">
        <v>0</v>
      </c>
      <c r="P56" s="18">
        <v>0</v>
      </c>
      <c r="Q56" s="18">
        <v>0</v>
      </c>
      <c r="R56" s="18">
        <v>0</v>
      </c>
      <c r="S56" s="18">
        <v>0</v>
      </c>
      <c r="T56" s="18">
        <v>0</v>
      </c>
      <c r="U56" s="18">
        <v>0</v>
      </c>
      <c r="V56" s="18">
        <v>0</v>
      </c>
      <c r="W56" s="18">
        <v>0</v>
      </c>
      <c r="X56" s="18">
        <v>0</v>
      </c>
      <c r="Y56" s="18">
        <v>0</v>
      </c>
      <c r="Z56" s="18">
        <v>0</v>
      </c>
      <c r="AA56" s="18">
        <v>0</v>
      </c>
      <c r="AB56" s="18">
        <v>0</v>
      </c>
      <c r="AC56" s="18">
        <v>0</v>
      </c>
      <c r="AD56" s="18">
        <v>0</v>
      </c>
      <c r="AE56" s="18">
        <v>0</v>
      </c>
      <c r="AF56" s="18">
        <v>0</v>
      </c>
      <c r="AG56" s="18">
        <v>0</v>
      </c>
      <c r="AH56" s="18">
        <v>0</v>
      </c>
    </row>
    <row r="57" spans="1:34" ht="315" x14ac:dyDescent="0.25">
      <c r="A57" s="153"/>
      <c r="B57" s="146"/>
      <c r="C57" s="87">
        <v>54</v>
      </c>
      <c r="D57" s="83" t="s">
        <v>341</v>
      </c>
      <c r="E57" s="84" t="s">
        <v>190</v>
      </c>
      <c r="F57" s="85" t="s">
        <v>32</v>
      </c>
      <c r="G57" s="85" t="s">
        <v>43</v>
      </c>
      <c r="H57" s="85" t="s">
        <v>50</v>
      </c>
      <c r="I57" s="86">
        <v>2.58</v>
      </c>
      <c r="J57" s="124"/>
      <c r="K57" s="41">
        <f t="shared" si="0"/>
        <v>0</v>
      </c>
      <c r="L57" s="42" t="str">
        <f t="shared" si="1"/>
        <v>OK</v>
      </c>
      <c r="M57" s="18">
        <v>0</v>
      </c>
      <c r="N57" s="18">
        <v>0</v>
      </c>
      <c r="O57" s="18">
        <v>0</v>
      </c>
      <c r="P57" s="18">
        <v>0</v>
      </c>
      <c r="Q57" s="18">
        <v>0</v>
      </c>
      <c r="R57" s="18">
        <v>0</v>
      </c>
      <c r="S57" s="18">
        <v>0</v>
      </c>
      <c r="T57" s="18">
        <v>0</v>
      </c>
      <c r="U57" s="18">
        <v>0</v>
      </c>
      <c r="V57" s="18">
        <v>0</v>
      </c>
      <c r="W57" s="18">
        <v>0</v>
      </c>
      <c r="X57" s="18">
        <v>0</v>
      </c>
      <c r="Y57" s="18">
        <v>0</v>
      </c>
      <c r="Z57" s="18">
        <v>0</v>
      </c>
      <c r="AA57" s="18">
        <v>0</v>
      </c>
      <c r="AB57" s="18">
        <v>0</v>
      </c>
      <c r="AC57" s="18">
        <v>0</v>
      </c>
      <c r="AD57" s="18">
        <v>0</v>
      </c>
      <c r="AE57" s="18">
        <v>0</v>
      </c>
      <c r="AF57" s="18">
        <v>0</v>
      </c>
      <c r="AG57" s="18">
        <v>0</v>
      </c>
      <c r="AH57" s="18">
        <v>0</v>
      </c>
    </row>
    <row r="58" spans="1:34" ht="255" x14ac:dyDescent="0.25">
      <c r="A58" s="153"/>
      <c r="B58" s="146"/>
      <c r="C58" s="87">
        <v>55</v>
      </c>
      <c r="D58" s="83" t="s">
        <v>342</v>
      </c>
      <c r="E58" s="84" t="s">
        <v>191</v>
      </c>
      <c r="F58" s="85" t="s">
        <v>30</v>
      </c>
      <c r="G58" s="85" t="s">
        <v>45</v>
      </c>
      <c r="H58" s="85" t="s">
        <v>95</v>
      </c>
      <c r="I58" s="86">
        <v>3.31</v>
      </c>
      <c r="J58" s="124"/>
      <c r="K58" s="41">
        <f t="shared" si="0"/>
        <v>0</v>
      </c>
      <c r="L58" s="42" t="str">
        <f t="shared" si="1"/>
        <v>OK</v>
      </c>
      <c r="M58" s="18">
        <v>0</v>
      </c>
      <c r="N58" s="18">
        <v>0</v>
      </c>
      <c r="O58" s="18">
        <v>0</v>
      </c>
      <c r="P58" s="18">
        <v>0</v>
      </c>
      <c r="Q58" s="18">
        <v>0</v>
      </c>
      <c r="R58" s="18">
        <v>0</v>
      </c>
      <c r="S58" s="18">
        <v>0</v>
      </c>
      <c r="T58" s="18">
        <v>0</v>
      </c>
      <c r="U58" s="18">
        <v>0</v>
      </c>
      <c r="V58" s="18">
        <v>0</v>
      </c>
      <c r="W58" s="18">
        <v>0</v>
      </c>
      <c r="X58" s="18">
        <v>0</v>
      </c>
      <c r="Y58" s="18">
        <v>0</v>
      </c>
      <c r="Z58" s="18">
        <v>0</v>
      </c>
      <c r="AA58" s="18">
        <v>0</v>
      </c>
      <c r="AB58" s="18">
        <v>0</v>
      </c>
      <c r="AC58" s="18">
        <v>0</v>
      </c>
      <c r="AD58" s="18">
        <v>0</v>
      </c>
      <c r="AE58" s="18">
        <v>0</v>
      </c>
      <c r="AF58" s="18">
        <v>0</v>
      </c>
      <c r="AG58" s="18">
        <v>0</v>
      </c>
      <c r="AH58" s="18">
        <v>0</v>
      </c>
    </row>
    <row r="59" spans="1:34" ht="105" x14ac:dyDescent="0.25">
      <c r="A59" s="153"/>
      <c r="B59" s="147"/>
      <c r="C59" s="87">
        <v>56</v>
      </c>
      <c r="D59" s="83" t="s">
        <v>343</v>
      </c>
      <c r="E59" s="84" t="s">
        <v>192</v>
      </c>
      <c r="F59" s="97" t="s">
        <v>60</v>
      </c>
      <c r="G59" s="97" t="s">
        <v>96</v>
      </c>
      <c r="H59" s="97" t="s">
        <v>50</v>
      </c>
      <c r="I59" s="86">
        <v>5.7</v>
      </c>
      <c r="J59" s="124"/>
      <c r="K59" s="41">
        <f t="shared" si="0"/>
        <v>0</v>
      </c>
      <c r="L59" s="42" t="str">
        <f t="shared" si="1"/>
        <v>OK</v>
      </c>
      <c r="M59" s="18">
        <v>0</v>
      </c>
      <c r="N59" s="18">
        <v>0</v>
      </c>
      <c r="O59" s="18">
        <v>0</v>
      </c>
      <c r="P59" s="18">
        <v>0</v>
      </c>
      <c r="Q59" s="18">
        <v>0</v>
      </c>
      <c r="R59" s="18">
        <v>0</v>
      </c>
      <c r="S59" s="18">
        <v>0</v>
      </c>
      <c r="T59" s="18">
        <v>0</v>
      </c>
      <c r="U59" s="18">
        <v>0</v>
      </c>
      <c r="V59" s="18">
        <v>0</v>
      </c>
      <c r="W59" s="18">
        <v>0</v>
      </c>
      <c r="X59" s="18">
        <v>0</v>
      </c>
      <c r="Y59" s="18">
        <v>0</v>
      </c>
      <c r="Z59" s="18">
        <v>0</v>
      </c>
      <c r="AA59" s="18">
        <v>0</v>
      </c>
      <c r="AB59" s="18">
        <v>0</v>
      </c>
      <c r="AC59" s="18">
        <v>0</v>
      </c>
      <c r="AD59" s="18">
        <v>0</v>
      </c>
      <c r="AE59" s="18">
        <v>0</v>
      </c>
      <c r="AF59" s="18">
        <v>0</v>
      </c>
      <c r="AG59" s="18">
        <v>0</v>
      </c>
      <c r="AH59" s="18">
        <v>0</v>
      </c>
    </row>
    <row r="60" spans="1:34" ht="45" x14ac:dyDescent="0.25">
      <c r="A60" s="152" t="s">
        <v>283</v>
      </c>
      <c r="B60" s="148">
        <v>19</v>
      </c>
      <c r="C60" s="88">
        <v>57</v>
      </c>
      <c r="D60" s="50" t="s">
        <v>344</v>
      </c>
      <c r="E60" s="90" t="s">
        <v>193</v>
      </c>
      <c r="F60" s="94" t="s">
        <v>60</v>
      </c>
      <c r="G60" s="94" t="s">
        <v>97</v>
      </c>
      <c r="H60" s="94" t="s">
        <v>50</v>
      </c>
      <c r="I60" s="91">
        <v>23</v>
      </c>
      <c r="J60" s="124">
        <v>5</v>
      </c>
      <c r="K60" s="41">
        <f t="shared" si="0"/>
        <v>0</v>
      </c>
      <c r="L60" s="42" t="str">
        <f t="shared" si="1"/>
        <v>OK</v>
      </c>
      <c r="M60" s="18">
        <v>0</v>
      </c>
      <c r="N60" s="18">
        <v>0</v>
      </c>
      <c r="O60" s="18">
        <v>0</v>
      </c>
      <c r="P60" s="18">
        <v>0</v>
      </c>
      <c r="Q60" s="18">
        <v>0</v>
      </c>
      <c r="R60" s="18">
        <v>0</v>
      </c>
      <c r="S60" s="18">
        <v>0</v>
      </c>
      <c r="T60" s="18">
        <v>0</v>
      </c>
      <c r="U60" s="18">
        <v>0</v>
      </c>
      <c r="V60" s="18">
        <v>0</v>
      </c>
      <c r="W60" s="18">
        <v>0</v>
      </c>
      <c r="X60" s="18">
        <v>0</v>
      </c>
      <c r="Y60" s="18">
        <v>5</v>
      </c>
      <c r="Z60" s="18">
        <v>0</v>
      </c>
      <c r="AA60" s="18">
        <v>0</v>
      </c>
      <c r="AB60" s="18">
        <v>0</v>
      </c>
      <c r="AC60" s="18">
        <v>0</v>
      </c>
      <c r="AD60" s="18">
        <v>0</v>
      </c>
      <c r="AE60" s="18">
        <v>0</v>
      </c>
      <c r="AF60" s="18">
        <v>0</v>
      </c>
      <c r="AG60" s="18">
        <v>0</v>
      </c>
      <c r="AH60" s="18">
        <v>0</v>
      </c>
    </row>
    <row r="61" spans="1:34" ht="30" x14ac:dyDescent="0.25">
      <c r="A61" s="152"/>
      <c r="B61" s="149"/>
      <c r="C61" s="92">
        <v>58</v>
      </c>
      <c r="D61" s="50" t="s">
        <v>345</v>
      </c>
      <c r="E61" s="90" t="s">
        <v>194</v>
      </c>
      <c r="F61" s="94" t="s">
        <v>60</v>
      </c>
      <c r="G61" s="94" t="s">
        <v>98</v>
      </c>
      <c r="H61" s="94" t="s">
        <v>50</v>
      </c>
      <c r="I61" s="91">
        <v>42.6</v>
      </c>
      <c r="J61" s="124"/>
      <c r="K61" s="41">
        <f t="shared" si="0"/>
        <v>0</v>
      </c>
      <c r="L61" s="42" t="str">
        <f t="shared" si="1"/>
        <v>OK</v>
      </c>
      <c r="M61" s="18">
        <v>0</v>
      </c>
      <c r="N61" s="18">
        <v>0</v>
      </c>
      <c r="O61" s="18">
        <v>0</v>
      </c>
      <c r="P61" s="18">
        <v>0</v>
      </c>
      <c r="Q61" s="18">
        <v>0</v>
      </c>
      <c r="R61" s="18">
        <v>0</v>
      </c>
      <c r="S61" s="18">
        <v>0</v>
      </c>
      <c r="T61" s="18">
        <v>0</v>
      </c>
      <c r="U61" s="18">
        <v>0</v>
      </c>
      <c r="V61" s="18">
        <v>0</v>
      </c>
      <c r="W61" s="18">
        <v>0</v>
      </c>
      <c r="X61" s="18">
        <v>0</v>
      </c>
      <c r="Y61" s="18">
        <v>0</v>
      </c>
      <c r="Z61" s="18">
        <v>0</v>
      </c>
      <c r="AA61" s="18">
        <v>0</v>
      </c>
      <c r="AB61" s="18">
        <v>0</v>
      </c>
      <c r="AC61" s="18">
        <v>0</v>
      </c>
      <c r="AD61" s="18">
        <v>0</v>
      </c>
      <c r="AE61" s="18">
        <v>0</v>
      </c>
      <c r="AF61" s="18">
        <v>0</v>
      </c>
      <c r="AG61" s="18">
        <v>0</v>
      </c>
      <c r="AH61" s="18">
        <v>0</v>
      </c>
    </row>
    <row r="62" spans="1:34" ht="45" x14ac:dyDescent="0.25">
      <c r="A62" s="152"/>
      <c r="B62" s="149"/>
      <c r="C62" s="92">
        <v>59</v>
      </c>
      <c r="D62" s="50" t="s">
        <v>346</v>
      </c>
      <c r="E62" s="90" t="s">
        <v>195</v>
      </c>
      <c r="F62" s="94" t="s">
        <v>60</v>
      </c>
      <c r="G62" s="94" t="s">
        <v>99</v>
      </c>
      <c r="H62" s="94" t="s">
        <v>50</v>
      </c>
      <c r="I62" s="91">
        <v>16.5</v>
      </c>
      <c r="J62" s="124">
        <v>5</v>
      </c>
      <c r="K62" s="41">
        <f t="shared" si="0"/>
        <v>0</v>
      </c>
      <c r="L62" s="42" t="str">
        <f t="shared" si="1"/>
        <v>OK</v>
      </c>
      <c r="M62" s="18">
        <v>0</v>
      </c>
      <c r="N62" s="18">
        <v>0</v>
      </c>
      <c r="O62" s="18">
        <v>0</v>
      </c>
      <c r="P62" s="18">
        <v>0</v>
      </c>
      <c r="Q62" s="18">
        <v>0</v>
      </c>
      <c r="R62" s="18">
        <v>0</v>
      </c>
      <c r="S62" s="18">
        <v>0</v>
      </c>
      <c r="T62" s="18">
        <v>0</v>
      </c>
      <c r="U62" s="18">
        <v>0</v>
      </c>
      <c r="V62" s="18">
        <v>0</v>
      </c>
      <c r="W62" s="18">
        <v>0</v>
      </c>
      <c r="X62" s="18">
        <v>0</v>
      </c>
      <c r="Y62" s="18">
        <v>5</v>
      </c>
      <c r="Z62" s="18">
        <v>0</v>
      </c>
      <c r="AA62" s="18">
        <v>0</v>
      </c>
      <c r="AB62" s="18">
        <v>0</v>
      </c>
      <c r="AC62" s="18">
        <v>0</v>
      </c>
      <c r="AD62" s="18">
        <v>0</v>
      </c>
      <c r="AE62" s="18">
        <v>0</v>
      </c>
      <c r="AF62" s="18">
        <v>0</v>
      </c>
      <c r="AG62" s="18">
        <v>0</v>
      </c>
      <c r="AH62" s="18">
        <v>0</v>
      </c>
    </row>
    <row r="63" spans="1:34" ht="30" x14ac:dyDescent="0.25">
      <c r="A63" s="152"/>
      <c r="B63" s="150"/>
      <c r="C63" s="88">
        <v>60</v>
      </c>
      <c r="D63" s="50" t="s">
        <v>347</v>
      </c>
      <c r="E63" s="90" t="s">
        <v>196</v>
      </c>
      <c r="F63" s="94" t="s">
        <v>60</v>
      </c>
      <c r="G63" s="94" t="s">
        <v>97</v>
      </c>
      <c r="H63" s="94" t="s">
        <v>50</v>
      </c>
      <c r="I63" s="91">
        <v>52.84</v>
      </c>
      <c r="J63" s="124">
        <v>6</v>
      </c>
      <c r="K63" s="41">
        <f t="shared" si="0"/>
        <v>0</v>
      </c>
      <c r="L63" s="42" t="str">
        <f t="shared" si="1"/>
        <v>OK</v>
      </c>
      <c r="M63" s="18">
        <v>0</v>
      </c>
      <c r="N63" s="18">
        <v>0</v>
      </c>
      <c r="O63" s="18">
        <v>0</v>
      </c>
      <c r="P63" s="18">
        <v>0</v>
      </c>
      <c r="Q63" s="18">
        <v>0</v>
      </c>
      <c r="R63" s="18">
        <v>0</v>
      </c>
      <c r="S63" s="18">
        <v>0</v>
      </c>
      <c r="T63" s="18">
        <v>0</v>
      </c>
      <c r="U63" s="18">
        <v>0</v>
      </c>
      <c r="V63" s="18">
        <v>0</v>
      </c>
      <c r="W63" s="18">
        <v>0</v>
      </c>
      <c r="X63" s="18">
        <v>0</v>
      </c>
      <c r="Y63" s="18">
        <v>6</v>
      </c>
      <c r="Z63" s="18">
        <v>0</v>
      </c>
      <c r="AA63" s="18">
        <v>0</v>
      </c>
      <c r="AB63" s="18">
        <v>0</v>
      </c>
      <c r="AC63" s="18">
        <v>0</v>
      </c>
      <c r="AD63" s="18">
        <v>0</v>
      </c>
      <c r="AE63" s="18">
        <v>0</v>
      </c>
      <c r="AF63" s="18">
        <v>0</v>
      </c>
      <c r="AG63" s="18">
        <v>0</v>
      </c>
      <c r="AH63" s="18">
        <v>0</v>
      </c>
    </row>
    <row r="64" spans="1:34" ht="30" x14ac:dyDescent="0.25">
      <c r="A64" s="153" t="s">
        <v>283</v>
      </c>
      <c r="B64" s="145">
        <v>20</v>
      </c>
      <c r="C64" s="87">
        <v>61</v>
      </c>
      <c r="D64" s="98" t="s">
        <v>348</v>
      </c>
      <c r="E64" s="84" t="s">
        <v>197</v>
      </c>
      <c r="F64" s="97" t="s">
        <v>60</v>
      </c>
      <c r="G64" s="97" t="s">
        <v>98</v>
      </c>
      <c r="H64" s="97" t="s">
        <v>50</v>
      </c>
      <c r="I64" s="86">
        <v>110</v>
      </c>
      <c r="J64" s="124"/>
      <c r="K64" s="41">
        <f t="shared" si="0"/>
        <v>0</v>
      </c>
      <c r="L64" s="42" t="str">
        <f t="shared" si="1"/>
        <v>OK</v>
      </c>
      <c r="M64" s="18">
        <v>0</v>
      </c>
      <c r="N64" s="18">
        <v>0</v>
      </c>
      <c r="O64" s="18">
        <v>0</v>
      </c>
      <c r="P64" s="18">
        <v>0</v>
      </c>
      <c r="Q64" s="18">
        <v>0</v>
      </c>
      <c r="R64" s="18">
        <v>0</v>
      </c>
      <c r="S64" s="18">
        <v>0</v>
      </c>
      <c r="T64" s="18">
        <v>0</v>
      </c>
      <c r="U64" s="18">
        <v>0</v>
      </c>
      <c r="V64" s="18">
        <v>0</v>
      </c>
      <c r="W64" s="18">
        <v>0</v>
      </c>
      <c r="X64" s="18">
        <v>0</v>
      </c>
      <c r="Y64" s="18">
        <v>0</v>
      </c>
      <c r="Z64" s="18">
        <v>0</v>
      </c>
      <c r="AA64" s="18">
        <v>0</v>
      </c>
      <c r="AB64" s="18">
        <v>0</v>
      </c>
      <c r="AC64" s="18">
        <v>0</v>
      </c>
      <c r="AD64" s="18">
        <v>0</v>
      </c>
      <c r="AE64" s="18">
        <v>0</v>
      </c>
      <c r="AF64" s="18">
        <v>0</v>
      </c>
      <c r="AG64" s="18">
        <v>0</v>
      </c>
      <c r="AH64" s="18">
        <v>0</v>
      </c>
    </row>
    <row r="65" spans="1:34" ht="60" x14ac:dyDescent="0.25">
      <c r="A65" s="153"/>
      <c r="B65" s="146"/>
      <c r="C65" s="87">
        <v>62</v>
      </c>
      <c r="D65" s="98" t="s">
        <v>349</v>
      </c>
      <c r="E65" s="84" t="s">
        <v>198</v>
      </c>
      <c r="F65" s="97" t="s">
        <v>60</v>
      </c>
      <c r="G65" s="97" t="s">
        <v>87</v>
      </c>
      <c r="H65" s="97" t="s">
        <v>50</v>
      </c>
      <c r="I65" s="86">
        <v>50</v>
      </c>
      <c r="J65" s="124">
        <v>2</v>
      </c>
      <c r="K65" s="41">
        <f t="shared" si="0"/>
        <v>0</v>
      </c>
      <c r="L65" s="42" t="str">
        <f t="shared" si="1"/>
        <v>OK</v>
      </c>
      <c r="M65" s="18">
        <v>0</v>
      </c>
      <c r="N65" s="18">
        <v>0</v>
      </c>
      <c r="O65" s="18">
        <v>0</v>
      </c>
      <c r="P65" s="18">
        <v>0</v>
      </c>
      <c r="Q65" s="18">
        <v>0</v>
      </c>
      <c r="R65" s="18">
        <v>0</v>
      </c>
      <c r="S65" s="18">
        <v>0</v>
      </c>
      <c r="T65" s="18">
        <v>0</v>
      </c>
      <c r="U65" s="18">
        <v>0</v>
      </c>
      <c r="V65" s="18">
        <v>0</v>
      </c>
      <c r="W65" s="18">
        <v>0</v>
      </c>
      <c r="X65" s="18">
        <v>0</v>
      </c>
      <c r="Y65" s="18">
        <v>2</v>
      </c>
      <c r="Z65" s="18">
        <v>0</v>
      </c>
      <c r="AA65" s="18">
        <v>0</v>
      </c>
      <c r="AB65" s="18">
        <v>0</v>
      </c>
      <c r="AC65" s="18">
        <v>0</v>
      </c>
      <c r="AD65" s="18">
        <v>0</v>
      </c>
      <c r="AE65" s="18">
        <v>0</v>
      </c>
      <c r="AF65" s="18">
        <v>0</v>
      </c>
      <c r="AG65" s="18">
        <v>0</v>
      </c>
      <c r="AH65" s="18">
        <v>0</v>
      </c>
    </row>
    <row r="66" spans="1:34" ht="60" x14ac:dyDescent="0.25">
      <c r="A66" s="153"/>
      <c r="B66" s="146"/>
      <c r="C66" s="82">
        <v>63</v>
      </c>
      <c r="D66" s="98" t="s">
        <v>350</v>
      </c>
      <c r="E66" s="84" t="s">
        <v>199</v>
      </c>
      <c r="F66" s="97" t="s">
        <v>60</v>
      </c>
      <c r="G66" s="97" t="s">
        <v>100</v>
      </c>
      <c r="H66" s="97" t="s">
        <v>50</v>
      </c>
      <c r="I66" s="86">
        <v>59.65</v>
      </c>
      <c r="J66" s="124"/>
      <c r="K66" s="41">
        <f t="shared" si="0"/>
        <v>0</v>
      </c>
      <c r="L66" s="42" t="str">
        <f t="shared" si="1"/>
        <v>OK</v>
      </c>
      <c r="M66" s="18">
        <v>0</v>
      </c>
      <c r="N66" s="18">
        <v>0</v>
      </c>
      <c r="O66" s="18">
        <v>0</v>
      </c>
      <c r="P66" s="18">
        <v>0</v>
      </c>
      <c r="Q66" s="18">
        <v>0</v>
      </c>
      <c r="R66" s="18">
        <v>0</v>
      </c>
      <c r="S66" s="18">
        <v>0</v>
      </c>
      <c r="T66" s="18">
        <v>0</v>
      </c>
      <c r="U66" s="18">
        <v>0</v>
      </c>
      <c r="V66" s="18">
        <v>0</v>
      </c>
      <c r="W66" s="18">
        <v>0</v>
      </c>
      <c r="X66" s="18">
        <v>0</v>
      </c>
      <c r="Y66" s="18">
        <v>0</v>
      </c>
      <c r="Z66" s="18">
        <v>0</v>
      </c>
      <c r="AA66" s="18">
        <v>0</v>
      </c>
      <c r="AB66" s="18">
        <v>0</v>
      </c>
      <c r="AC66" s="18">
        <v>0</v>
      </c>
      <c r="AD66" s="18">
        <v>0</v>
      </c>
      <c r="AE66" s="18">
        <v>0</v>
      </c>
      <c r="AF66" s="18">
        <v>0</v>
      </c>
      <c r="AG66" s="18">
        <v>0</v>
      </c>
      <c r="AH66" s="18">
        <v>0</v>
      </c>
    </row>
    <row r="67" spans="1:34" ht="45" x14ac:dyDescent="0.25">
      <c r="A67" s="153"/>
      <c r="B67" s="147"/>
      <c r="C67" s="87">
        <v>64</v>
      </c>
      <c r="D67" s="98" t="s">
        <v>351</v>
      </c>
      <c r="E67" s="84" t="s">
        <v>200</v>
      </c>
      <c r="F67" s="97" t="s">
        <v>60</v>
      </c>
      <c r="G67" s="97" t="s">
        <v>97</v>
      </c>
      <c r="H67" s="97" t="s">
        <v>50</v>
      </c>
      <c r="I67" s="86">
        <v>15</v>
      </c>
      <c r="J67" s="124">
        <v>12</v>
      </c>
      <c r="K67" s="41">
        <f t="shared" si="0"/>
        <v>0</v>
      </c>
      <c r="L67" s="42" t="str">
        <f t="shared" si="1"/>
        <v>OK</v>
      </c>
      <c r="M67" s="18">
        <v>0</v>
      </c>
      <c r="N67" s="18">
        <v>0</v>
      </c>
      <c r="O67" s="18">
        <v>0</v>
      </c>
      <c r="P67" s="18">
        <v>0</v>
      </c>
      <c r="Q67" s="18">
        <v>0</v>
      </c>
      <c r="R67" s="18">
        <v>0</v>
      </c>
      <c r="S67" s="18">
        <v>0</v>
      </c>
      <c r="T67" s="18">
        <v>0</v>
      </c>
      <c r="U67" s="18">
        <v>0</v>
      </c>
      <c r="V67" s="18">
        <v>0</v>
      </c>
      <c r="W67" s="18">
        <v>0</v>
      </c>
      <c r="X67" s="18">
        <v>0</v>
      </c>
      <c r="Y67" s="18">
        <v>12</v>
      </c>
      <c r="Z67" s="18">
        <v>0</v>
      </c>
      <c r="AA67" s="18">
        <v>0</v>
      </c>
      <c r="AB67" s="18">
        <v>0</v>
      </c>
      <c r="AC67" s="18">
        <v>0</v>
      </c>
      <c r="AD67" s="18">
        <v>0</v>
      </c>
      <c r="AE67" s="18">
        <v>0</v>
      </c>
      <c r="AF67" s="18">
        <v>0</v>
      </c>
      <c r="AG67" s="18">
        <v>0</v>
      </c>
      <c r="AH67" s="18">
        <v>0</v>
      </c>
    </row>
    <row r="68" spans="1:34" ht="105" x14ac:dyDescent="0.25">
      <c r="A68" s="152" t="s">
        <v>282</v>
      </c>
      <c r="B68" s="148">
        <v>21</v>
      </c>
      <c r="C68" s="88">
        <v>65</v>
      </c>
      <c r="D68" s="89" t="s">
        <v>352</v>
      </c>
      <c r="E68" s="90" t="s">
        <v>201</v>
      </c>
      <c r="F68" s="20" t="s">
        <v>41</v>
      </c>
      <c r="G68" s="20" t="s">
        <v>101</v>
      </c>
      <c r="H68" s="20" t="s">
        <v>50</v>
      </c>
      <c r="I68" s="91">
        <v>2.34</v>
      </c>
      <c r="J68" s="124">
        <v>15</v>
      </c>
      <c r="K68" s="41">
        <f t="shared" si="0"/>
        <v>0</v>
      </c>
      <c r="L68" s="42" t="str">
        <f t="shared" si="1"/>
        <v>OK</v>
      </c>
      <c r="M68" s="18">
        <v>0</v>
      </c>
      <c r="N68" s="18">
        <v>0</v>
      </c>
      <c r="O68" s="18">
        <v>0</v>
      </c>
      <c r="P68" s="18">
        <v>0</v>
      </c>
      <c r="Q68" s="18">
        <v>0</v>
      </c>
      <c r="R68" s="18">
        <v>0</v>
      </c>
      <c r="S68" s="18">
        <v>0</v>
      </c>
      <c r="T68" s="18">
        <v>0</v>
      </c>
      <c r="U68" s="18">
        <v>0</v>
      </c>
      <c r="V68" s="18">
        <v>0</v>
      </c>
      <c r="W68" s="18">
        <v>15</v>
      </c>
      <c r="X68" s="18">
        <v>0</v>
      </c>
      <c r="Y68" s="18">
        <v>0</v>
      </c>
      <c r="Z68" s="18">
        <v>0</v>
      </c>
      <c r="AA68" s="18">
        <v>0</v>
      </c>
      <c r="AB68" s="18">
        <v>0</v>
      </c>
      <c r="AC68" s="18">
        <v>0</v>
      </c>
      <c r="AD68" s="18">
        <v>0</v>
      </c>
      <c r="AE68" s="18">
        <v>0</v>
      </c>
      <c r="AF68" s="18">
        <v>0</v>
      </c>
      <c r="AG68" s="18">
        <v>0</v>
      </c>
      <c r="AH68" s="18">
        <v>0</v>
      </c>
    </row>
    <row r="69" spans="1:34" ht="105" x14ac:dyDescent="0.25">
      <c r="A69" s="152"/>
      <c r="B69" s="149"/>
      <c r="C69" s="92">
        <v>66</v>
      </c>
      <c r="D69" s="89" t="s">
        <v>353</v>
      </c>
      <c r="E69" s="90" t="s">
        <v>202</v>
      </c>
      <c r="F69" s="20" t="s">
        <v>41</v>
      </c>
      <c r="G69" s="20" t="s">
        <v>101</v>
      </c>
      <c r="H69" s="20" t="s">
        <v>50</v>
      </c>
      <c r="I69" s="91">
        <v>2.33</v>
      </c>
      <c r="J69" s="124">
        <v>15</v>
      </c>
      <c r="K69" s="41">
        <f t="shared" ref="K69:K136" si="2">J69-(SUM(M69:AH69))</f>
        <v>0</v>
      </c>
      <c r="L69" s="42" t="str">
        <f t="shared" ref="L69:L136" si="3">IF(K69&lt;0,"ATENÇÃO","OK")</f>
        <v>OK</v>
      </c>
      <c r="M69" s="18">
        <v>0</v>
      </c>
      <c r="N69" s="18">
        <v>0</v>
      </c>
      <c r="O69" s="18">
        <v>0</v>
      </c>
      <c r="P69" s="18">
        <v>0</v>
      </c>
      <c r="Q69" s="18">
        <v>0</v>
      </c>
      <c r="R69" s="18">
        <v>0</v>
      </c>
      <c r="S69" s="18">
        <v>0</v>
      </c>
      <c r="T69" s="18">
        <v>0</v>
      </c>
      <c r="U69" s="18">
        <v>0</v>
      </c>
      <c r="V69" s="18">
        <v>0</v>
      </c>
      <c r="W69" s="18">
        <v>15</v>
      </c>
      <c r="X69" s="18">
        <v>0</v>
      </c>
      <c r="Y69" s="18">
        <v>0</v>
      </c>
      <c r="Z69" s="18">
        <v>0</v>
      </c>
      <c r="AA69" s="18">
        <v>0</v>
      </c>
      <c r="AB69" s="18">
        <v>0</v>
      </c>
      <c r="AC69" s="18">
        <v>0</v>
      </c>
      <c r="AD69" s="18">
        <v>0</v>
      </c>
      <c r="AE69" s="18">
        <v>0</v>
      </c>
      <c r="AF69" s="18">
        <v>0</v>
      </c>
      <c r="AG69" s="18">
        <v>0</v>
      </c>
      <c r="AH69" s="18">
        <v>0</v>
      </c>
    </row>
    <row r="70" spans="1:34" ht="105" x14ac:dyDescent="0.25">
      <c r="A70" s="152"/>
      <c r="B70" s="149"/>
      <c r="C70" s="92">
        <v>67</v>
      </c>
      <c r="D70" s="89" t="s">
        <v>354</v>
      </c>
      <c r="E70" s="90" t="s">
        <v>203</v>
      </c>
      <c r="F70" s="20" t="s">
        <v>41</v>
      </c>
      <c r="G70" s="20" t="s">
        <v>101</v>
      </c>
      <c r="H70" s="20" t="s">
        <v>50</v>
      </c>
      <c r="I70" s="91">
        <v>2.34</v>
      </c>
      <c r="J70" s="124"/>
      <c r="K70" s="41">
        <f t="shared" si="2"/>
        <v>0</v>
      </c>
      <c r="L70" s="42" t="str">
        <f t="shared" si="3"/>
        <v>OK</v>
      </c>
      <c r="M70" s="18">
        <v>0</v>
      </c>
      <c r="N70" s="18">
        <v>0</v>
      </c>
      <c r="O70" s="18">
        <v>0</v>
      </c>
      <c r="P70" s="18">
        <v>0</v>
      </c>
      <c r="Q70" s="18">
        <v>0</v>
      </c>
      <c r="R70" s="18">
        <v>0</v>
      </c>
      <c r="S70" s="18">
        <v>0</v>
      </c>
      <c r="T70" s="18">
        <v>0</v>
      </c>
      <c r="U70" s="18">
        <v>0</v>
      </c>
      <c r="V70" s="18">
        <v>0</v>
      </c>
      <c r="W70" s="18">
        <v>0</v>
      </c>
      <c r="X70" s="18">
        <v>0</v>
      </c>
      <c r="Y70" s="18">
        <v>0</v>
      </c>
      <c r="Z70" s="18">
        <v>0</v>
      </c>
      <c r="AA70" s="18">
        <v>0</v>
      </c>
      <c r="AB70" s="18">
        <v>0</v>
      </c>
      <c r="AC70" s="18">
        <v>0</v>
      </c>
      <c r="AD70" s="18">
        <v>0</v>
      </c>
      <c r="AE70" s="18">
        <v>0</v>
      </c>
      <c r="AF70" s="18">
        <v>0</v>
      </c>
      <c r="AG70" s="18">
        <v>0</v>
      </c>
      <c r="AH70" s="18">
        <v>0</v>
      </c>
    </row>
    <row r="71" spans="1:34" ht="45" x14ac:dyDescent="0.25">
      <c r="A71" s="152"/>
      <c r="B71" s="149"/>
      <c r="C71" s="88">
        <v>68</v>
      </c>
      <c r="D71" s="50" t="s">
        <v>355</v>
      </c>
      <c r="E71" s="90" t="s">
        <v>204</v>
      </c>
      <c r="F71" s="94" t="s">
        <v>58</v>
      </c>
      <c r="G71" s="94" t="s">
        <v>102</v>
      </c>
      <c r="H71" s="94" t="s">
        <v>103</v>
      </c>
      <c r="I71" s="91">
        <v>20.350000000000001</v>
      </c>
      <c r="J71" s="124">
        <v>10</v>
      </c>
      <c r="K71" s="41">
        <f t="shared" si="2"/>
        <v>0</v>
      </c>
      <c r="L71" s="42" t="str">
        <f t="shared" si="3"/>
        <v>OK</v>
      </c>
      <c r="M71" s="18">
        <v>0</v>
      </c>
      <c r="N71" s="18">
        <v>0</v>
      </c>
      <c r="O71" s="18">
        <v>0</v>
      </c>
      <c r="P71" s="18">
        <v>0</v>
      </c>
      <c r="Q71" s="18">
        <v>0</v>
      </c>
      <c r="R71" s="18">
        <v>0</v>
      </c>
      <c r="S71" s="18">
        <v>0</v>
      </c>
      <c r="T71" s="18">
        <v>0</v>
      </c>
      <c r="U71" s="18">
        <v>0</v>
      </c>
      <c r="V71" s="18">
        <v>0</v>
      </c>
      <c r="W71" s="18">
        <v>10</v>
      </c>
      <c r="X71" s="18">
        <v>0</v>
      </c>
      <c r="Y71" s="18">
        <v>0</v>
      </c>
      <c r="Z71" s="18">
        <v>0</v>
      </c>
      <c r="AA71" s="18">
        <v>0</v>
      </c>
      <c r="AB71" s="18">
        <v>0</v>
      </c>
      <c r="AC71" s="18">
        <v>0</v>
      </c>
      <c r="AD71" s="18">
        <v>0</v>
      </c>
      <c r="AE71" s="18">
        <v>0</v>
      </c>
      <c r="AF71" s="18">
        <v>0</v>
      </c>
      <c r="AG71" s="18">
        <v>0</v>
      </c>
      <c r="AH71" s="18">
        <v>0</v>
      </c>
    </row>
    <row r="72" spans="1:34" ht="45" x14ac:dyDescent="0.25">
      <c r="A72" s="152"/>
      <c r="B72" s="149"/>
      <c r="C72" s="92">
        <v>69</v>
      </c>
      <c r="D72" s="50" t="s">
        <v>356</v>
      </c>
      <c r="E72" s="90" t="s">
        <v>205</v>
      </c>
      <c r="F72" s="94" t="s">
        <v>58</v>
      </c>
      <c r="G72" s="94" t="s">
        <v>102</v>
      </c>
      <c r="H72" s="94" t="s">
        <v>103</v>
      </c>
      <c r="I72" s="91">
        <v>20.350000000000001</v>
      </c>
      <c r="J72" s="124">
        <v>10</v>
      </c>
      <c r="K72" s="41">
        <f t="shared" si="2"/>
        <v>0</v>
      </c>
      <c r="L72" s="42" t="str">
        <f t="shared" si="3"/>
        <v>OK</v>
      </c>
      <c r="M72" s="18">
        <v>0</v>
      </c>
      <c r="N72" s="18">
        <v>0</v>
      </c>
      <c r="O72" s="18">
        <v>0</v>
      </c>
      <c r="P72" s="18">
        <v>0</v>
      </c>
      <c r="Q72" s="18">
        <v>0</v>
      </c>
      <c r="R72" s="18">
        <v>0</v>
      </c>
      <c r="S72" s="18">
        <v>0</v>
      </c>
      <c r="T72" s="18">
        <v>0</v>
      </c>
      <c r="U72" s="18">
        <v>0</v>
      </c>
      <c r="V72" s="18">
        <v>0</v>
      </c>
      <c r="W72" s="18">
        <v>10</v>
      </c>
      <c r="X72" s="18">
        <v>0</v>
      </c>
      <c r="Y72" s="18">
        <v>0</v>
      </c>
      <c r="Z72" s="18">
        <v>0</v>
      </c>
      <c r="AA72" s="18">
        <v>0</v>
      </c>
      <c r="AB72" s="18">
        <v>0</v>
      </c>
      <c r="AC72" s="18">
        <v>0</v>
      </c>
      <c r="AD72" s="18">
        <v>0</v>
      </c>
      <c r="AE72" s="18">
        <v>0</v>
      </c>
      <c r="AF72" s="18">
        <v>0</v>
      </c>
      <c r="AG72" s="18">
        <v>0</v>
      </c>
      <c r="AH72" s="18">
        <v>0</v>
      </c>
    </row>
    <row r="73" spans="1:34" ht="45" x14ac:dyDescent="0.25">
      <c r="A73" s="152"/>
      <c r="B73" s="149"/>
      <c r="C73" s="92">
        <v>70</v>
      </c>
      <c r="D73" s="50" t="s">
        <v>357</v>
      </c>
      <c r="E73" s="90" t="s">
        <v>206</v>
      </c>
      <c r="F73" s="94" t="s">
        <v>65</v>
      </c>
      <c r="G73" s="94" t="s">
        <v>102</v>
      </c>
      <c r="H73" s="94" t="s">
        <v>103</v>
      </c>
      <c r="I73" s="91">
        <v>20.350000000000001</v>
      </c>
      <c r="J73" s="124">
        <v>10</v>
      </c>
      <c r="K73" s="41">
        <f t="shared" si="2"/>
        <v>0</v>
      </c>
      <c r="L73" s="42" t="str">
        <f t="shared" si="3"/>
        <v>OK</v>
      </c>
      <c r="M73" s="18">
        <v>0</v>
      </c>
      <c r="N73" s="18">
        <v>0</v>
      </c>
      <c r="O73" s="18">
        <v>0</v>
      </c>
      <c r="P73" s="18">
        <v>0</v>
      </c>
      <c r="Q73" s="18">
        <v>0</v>
      </c>
      <c r="R73" s="18">
        <v>0</v>
      </c>
      <c r="S73" s="18">
        <v>0</v>
      </c>
      <c r="T73" s="18">
        <v>0</v>
      </c>
      <c r="U73" s="18">
        <v>0</v>
      </c>
      <c r="V73" s="18">
        <v>0</v>
      </c>
      <c r="W73" s="18">
        <v>10</v>
      </c>
      <c r="X73" s="18">
        <v>0</v>
      </c>
      <c r="Y73" s="18">
        <v>0</v>
      </c>
      <c r="Z73" s="18">
        <v>0</v>
      </c>
      <c r="AA73" s="18">
        <v>0</v>
      </c>
      <c r="AB73" s="18">
        <v>0</v>
      </c>
      <c r="AC73" s="18">
        <v>0</v>
      </c>
      <c r="AD73" s="18">
        <v>0</v>
      </c>
      <c r="AE73" s="18">
        <v>0</v>
      </c>
      <c r="AF73" s="18">
        <v>0</v>
      </c>
      <c r="AG73" s="18">
        <v>0</v>
      </c>
      <c r="AH73" s="18">
        <v>0</v>
      </c>
    </row>
    <row r="74" spans="1:34" ht="30" x14ac:dyDescent="0.25">
      <c r="A74" s="152"/>
      <c r="B74" s="150"/>
      <c r="C74" s="88">
        <v>71</v>
      </c>
      <c r="D74" s="50" t="s">
        <v>358</v>
      </c>
      <c r="E74" s="90" t="s">
        <v>207</v>
      </c>
      <c r="F74" s="94" t="s">
        <v>60</v>
      </c>
      <c r="G74" s="94" t="s">
        <v>102</v>
      </c>
      <c r="H74" s="94" t="s">
        <v>104</v>
      </c>
      <c r="I74" s="91">
        <v>0.31</v>
      </c>
      <c r="J74" s="127"/>
      <c r="K74" s="41">
        <f t="shared" si="2"/>
        <v>0</v>
      </c>
      <c r="L74" s="42" t="str">
        <f t="shared" si="3"/>
        <v>OK</v>
      </c>
      <c r="M74" s="18">
        <v>0</v>
      </c>
      <c r="N74" s="18">
        <v>0</v>
      </c>
      <c r="O74" s="18">
        <v>0</v>
      </c>
      <c r="P74" s="18">
        <v>0</v>
      </c>
      <c r="Q74" s="18">
        <v>0</v>
      </c>
      <c r="R74" s="18">
        <v>0</v>
      </c>
      <c r="S74" s="18">
        <v>0</v>
      </c>
      <c r="T74" s="18">
        <v>0</v>
      </c>
      <c r="U74" s="18">
        <v>0</v>
      </c>
      <c r="V74" s="18">
        <v>0</v>
      </c>
      <c r="W74" s="18">
        <v>0</v>
      </c>
      <c r="X74" s="18">
        <v>0</v>
      </c>
      <c r="Y74" s="18">
        <v>0</v>
      </c>
      <c r="Z74" s="18">
        <v>0</v>
      </c>
      <c r="AA74" s="18">
        <v>0</v>
      </c>
      <c r="AB74" s="18">
        <v>0</v>
      </c>
      <c r="AC74" s="18">
        <v>0</v>
      </c>
      <c r="AD74" s="18">
        <v>0</v>
      </c>
      <c r="AE74" s="18">
        <v>0</v>
      </c>
      <c r="AF74" s="18">
        <v>0</v>
      </c>
      <c r="AG74" s="18">
        <v>0</v>
      </c>
      <c r="AH74" s="18">
        <v>0</v>
      </c>
    </row>
    <row r="75" spans="1:34" ht="45" x14ac:dyDescent="0.25">
      <c r="A75" s="153" t="s">
        <v>283</v>
      </c>
      <c r="B75" s="145">
        <v>22</v>
      </c>
      <c r="C75" s="87">
        <v>72</v>
      </c>
      <c r="D75" s="100" t="s">
        <v>359</v>
      </c>
      <c r="E75" s="84" t="s">
        <v>208</v>
      </c>
      <c r="F75" s="85" t="s">
        <v>30</v>
      </c>
      <c r="G75" s="85" t="s">
        <v>87</v>
      </c>
      <c r="H75" s="85" t="s">
        <v>50</v>
      </c>
      <c r="I75" s="86">
        <v>250</v>
      </c>
      <c r="J75" s="125"/>
      <c r="K75" s="41">
        <f t="shared" si="2"/>
        <v>0</v>
      </c>
      <c r="L75" s="42" t="str">
        <f t="shared" si="3"/>
        <v>OK</v>
      </c>
      <c r="M75" s="18">
        <v>0</v>
      </c>
      <c r="N75" s="18">
        <v>0</v>
      </c>
      <c r="O75" s="18">
        <v>0</v>
      </c>
      <c r="P75" s="18">
        <v>0</v>
      </c>
      <c r="Q75" s="18">
        <v>0</v>
      </c>
      <c r="R75" s="18">
        <v>0</v>
      </c>
      <c r="S75" s="18">
        <v>0</v>
      </c>
      <c r="T75" s="18">
        <v>0</v>
      </c>
      <c r="U75" s="18">
        <v>0</v>
      </c>
      <c r="V75" s="18">
        <v>0</v>
      </c>
      <c r="W75" s="18">
        <v>0</v>
      </c>
      <c r="X75" s="18">
        <v>0</v>
      </c>
      <c r="Y75" s="18">
        <v>0</v>
      </c>
      <c r="Z75" s="18">
        <v>0</v>
      </c>
      <c r="AA75" s="18">
        <v>0</v>
      </c>
      <c r="AB75" s="18">
        <v>0</v>
      </c>
      <c r="AC75" s="18">
        <v>0</v>
      </c>
      <c r="AD75" s="18">
        <v>0</v>
      </c>
      <c r="AE75" s="18">
        <v>0</v>
      </c>
      <c r="AF75" s="18">
        <v>0</v>
      </c>
      <c r="AG75" s="18">
        <v>0</v>
      </c>
      <c r="AH75" s="18">
        <v>0</v>
      </c>
    </row>
    <row r="76" spans="1:34" ht="75" x14ac:dyDescent="0.25">
      <c r="A76" s="153"/>
      <c r="B76" s="146"/>
      <c r="C76" s="87">
        <v>73</v>
      </c>
      <c r="D76" s="98" t="s">
        <v>360</v>
      </c>
      <c r="E76" s="84" t="s">
        <v>209</v>
      </c>
      <c r="F76" s="97" t="s">
        <v>60</v>
      </c>
      <c r="G76" s="85" t="s">
        <v>87</v>
      </c>
      <c r="H76" s="97" t="s">
        <v>50</v>
      </c>
      <c r="I76" s="86">
        <v>30</v>
      </c>
      <c r="J76" s="124"/>
      <c r="K76" s="41">
        <f t="shared" si="2"/>
        <v>0</v>
      </c>
      <c r="L76" s="42" t="str">
        <f t="shared" si="3"/>
        <v>OK</v>
      </c>
      <c r="M76" s="18">
        <v>0</v>
      </c>
      <c r="N76" s="18">
        <v>0</v>
      </c>
      <c r="O76" s="18">
        <v>0</v>
      </c>
      <c r="P76" s="18">
        <v>0</v>
      </c>
      <c r="Q76" s="18">
        <v>0</v>
      </c>
      <c r="R76" s="18">
        <v>0</v>
      </c>
      <c r="S76" s="18">
        <v>0</v>
      </c>
      <c r="T76" s="18">
        <v>0</v>
      </c>
      <c r="U76" s="18">
        <v>0</v>
      </c>
      <c r="V76" s="18">
        <v>0</v>
      </c>
      <c r="W76" s="18">
        <v>0</v>
      </c>
      <c r="X76" s="18">
        <v>0</v>
      </c>
      <c r="Y76" s="18">
        <v>0</v>
      </c>
      <c r="Z76" s="18">
        <v>0</v>
      </c>
      <c r="AA76" s="18">
        <v>0</v>
      </c>
      <c r="AB76" s="18">
        <v>0</v>
      </c>
      <c r="AC76" s="18">
        <v>0</v>
      </c>
      <c r="AD76" s="18">
        <v>0</v>
      </c>
      <c r="AE76" s="18">
        <v>0</v>
      </c>
      <c r="AF76" s="18">
        <v>0</v>
      </c>
      <c r="AG76" s="18">
        <v>0</v>
      </c>
      <c r="AH76" s="18">
        <v>0</v>
      </c>
    </row>
    <row r="77" spans="1:34" ht="30" x14ac:dyDescent="0.25">
      <c r="A77" s="153"/>
      <c r="B77" s="146"/>
      <c r="C77" s="82">
        <v>74</v>
      </c>
      <c r="D77" s="98" t="s">
        <v>361</v>
      </c>
      <c r="E77" s="84" t="s">
        <v>210</v>
      </c>
      <c r="F77" s="97" t="s">
        <v>60</v>
      </c>
      <c r="G77" s="85" t="s">
        <v>87</v>
      </c>
      <c r="H77" s="97" t="s">
        <v>50</v>
      </c>
      <c r="I77" s="86">
        <v>15</v>
      </c>
      <c r="J77" s="124"/>
      <c r="K77" s="41">
        <f t="shared" si="2"/>
        <v>0</v>
      </c>
      <c r="L77" s="42" t="str">
        <f t="shared" si="3"/>
        <v>OK</v>
      </c>
      <c r="M77" s="18">
        <v>0</v>
      </c>
      <c r="N77" s="18">
        <v>0</v>
      </c>
      <c r="O77" s="18">
        <v>0</v>
      </c>
      <c r="P77" s="18">
        <v>0</v>
      </c>
      <c r="Q77" s="18">
        <v>0</v>
      </c>
      <c r="R77" s="18">
        <v>0</v>
      </c>
      <c r="S77" s="18">
        <v>0</v>
      </c>
      <c r="T77" s="18">
        <v>0</v>
      </c>
      <c r="U77" s="18">
        <v>0</v>
      </c>
      <c r="V77" s="18">
        <v>0</v>
      </c>
      <c r="W77" s="18">
        <v>0</v>
      </c>
      <c r="X77" s="18">
        <v>0</v>
      </c>
      <c r="Y77" s="18">
        <v>0</v>
      </c>
      <c r="Z77" s="18">
        <v>0</v>
      </c>
      <c r="AA77" s="18">
        <v>0</v>
      </c>
      <c r="AB77" s="18">
        <v>0</v>
      </c>
      <c r="AC77" s="18">
        <v>0</v>
      </c>
      <c r="AD77" s="18">
        <v>0</v>
      </c>
      <c r="AE77" s="18">
        <v>0</v>
      </c>
      <c r="AF77" s="18">
        <v>0</v>
      </c>
      <c r="AG77" s="18">
        <v>0</v>
      </c>
      <c r="AH77" s="18">
        <v>0</v>
      </c>
    </row>
    <row r="78" spans="1:34" x14ac:dyDescent="0.25">
      <c r="A78" s="153"/>
      <c r="B78" s="146"/>
      <c r="C78" s="87">
        <v>75</v>
      </c>
      <c r="D78" s="98" t="s">
        <v>362</v>
      </c>
      <c r="E78" s="84" t="s">
        <v>211</v>
      </c>
      <c r="F78" s="97" t="s">
        <v>60</v>
      </c>
      <c r="G78" s="85" t="s">
        <v>87</v>
      </c>
      <c r="H78" s="97" t="s">
        <v>50</v>
      </c>
      <c r="I78" s="86">
        <v>10</v>
      </c>
      <c r="J78" s="124"/>
      <c r="K78" s="41">
        <f t="shared" si="2"/>
        <v>0</v>
      </c>
      <c r="L78" s="42" t="str">
        <f t="shared" si="3"/>
        <v>OK</v>
      </c>
      <c r="M78" s="18">
        <v>0</v>
      </c>
      <c r="N78" s="18">
        <v>0</v>
      </c>
      <c r="O78" s="18">
        <v>0</v>
      </c>
      <c r="P78" s="18">
        <v>0</v>
      </c>
      <c r="Q78" s="18">
        <v>0</v>
      </c>
      <c r="R78" s="18">
        <v>0</v>
      </c>
      <c r="S78" s="18">
        <v>0</v>
      </c>
      <c r="T78" s="18">
        <v>0</v>
      </c>
      <c r="U78" s="18">
        <v>0</v>
      </c>
      <c r="V78" s="18">
        <v>0</v>
      </c>
      <c r="W78" s="18">
        <v>0</v>
      </c>
      <c r="X78" s="18">
        <v>0</v>
      </c>
      <c r="Y78" s="18">
        <v>0</v>
      </c>
      <c r="Z78" s="18">
        <v>0</v>
      </c>
      <c r="AA78" s="18">
        <v>0</v>
      </c>
      <c r="AB78" s="18">
        <v>0</v>
      </c>
      <c r="AC78" s="18">
        <v>0</v>
      </c>
      <c r="AD78" s="18">
        <v>0</v>
      </c>
      <c r="AE78" s="18">
        <v>0</v>
      </c>
      <c r="AF78" s="18">
        <v>0</v>
      </c>
      <c r="AG78" s="18">
        <v>0</v>
      </c>
      <c r="AH78" s="18">
        <v>0</v>
      </c>
    </row>
    <row r="79" spans="1:34" ht="60" x14ac:dyDescent="0.25">
      <c r="A79" s="153"/>
      <c r="B79" s="146"/>
      <c r="C79" s="87">
        <v>76</v>
      </c>
      <c r="D79" s="98" t="s">
        <v>363</v>
      </c>
      <c r="E79" s="84" t="s">
        <v>212</v>
      </c>
      <c r="F79" s="97" t="s">
        <v>60</v>
      </c>
      <c r="G79" s="85" t="s">
        <v>87</v>
      </c>
      <c r="H79" s="97" t="s">
        <v>50</v>
      </c>
      <c r="I79" s="86">
        <v>50</v>
      </c>
      <c r="J79" s="124"/>
      <c r="K79" s="41">
        <f t="shared" si="2"/>
        <v>0</v>
      </c>
      <c r="L79" s="42" t="str">
        <f t="shared" si="3"/>
        <v>OK</v>
      </c>
      <c r="M79" s="18">
        <v>0</v>
      </c>
      <c r="N79" s="18">
        <v>0</v>
      </c>
      <c r="O79" s="18">
        <v>0</v>
      </c>
      <c r="P79" s="18">
        <v>0</v>
      </c>
      <c r="Q79" s="18">
        <v>0</v>
      </c>
      <c r="R79" s="18">
        <v>0</v>
      </c>
      <c r="S79" s="18">
        <v>0</v>
      </c>
      <c r="T79" s="18">
        <v>0</v>
      </c>
      <c r="U79" s="18">
        <v>0</v>
      </c>
      <c r="V79" s="18">
        <v>0</v>
      </c>
      <c r="W79" s="18">
        <v>0</v>
      </c>
      <c r="X79" s="18">
        <v>0</v>
      </c>
      <c r="Y79" s="18">
        <v>0</v>
      </c>
      <c r="Z79" s="18">
        <v>0</v>
      </c>
      <c r="AA79" s="18">
        <v>0</v>
      </c>
      <c r="AB79" s="18">
        <v>0</v>
      </c>
      <c r="AC79" s="18">
        <v>0</v>
      </c>
      <c r="AD79" s="18">
        <v>0</v>
      </c>
      <c r="AE79" s="18">
        <v>0</v>
      </c>
      <c r="AF79" s="18">
        <v>0</v>
      </c>
      <c r="AG79" s="18">
        <v>0</v>
      </c>
      <c r="AH79" s="18">
        <v>0</v>
      </c>
    </row>
    <row r="80" spans="1:34" ht="30" x14ac:dyDescent="0.25">
      <c r="A80" s="153"/>
      <c r="B80" s="147"/>
      <c r="C80" s="82">
        <v>77</v>
      </c>
      <c r="D80" s="98" t="s">
        <v>364</v>
      </c>
      <c r="E80" s="84" t="s">
        <v>213</v>
      </c>
      <c r="F80" s="97" t="s">
        <v>60</v>
      </c>
      <c r="G80" s="85" t="s">
        <v>87</v>
      </c>
      <c r="H80" s="97" t="s">
        <v>50</v>
      </c>
      <c r="I80" s="86">
        <v>25</v>
      </c>
      <c r="J80" s="124"/>
      <c r="K80" s="41">
        <f t="shared" si="2"/>
        <v>0</v>
      </c>
      <c r="L80" s="42" t="str">
        <f t="shared" si="3"/>
        <v>OK</v>
      </c>
      <c r="M80" s="18">
        <v>0</v>
      </c>
      <c r="N80" s="18">
        <v>0</v>
      </c>
      <c r="O80" s="18">
        <v>0</v>
      </c>
      <c r="P80" s="18">
        <v>0</v>
      </c>
      <c r="Q80" s="18">
        <v>0</v>
      </c>
      <c r="R80" s="18">
        <v>0</v>
      </c>
      <c r="S80" s="18">
        <v>0</v>
      </c>
      <c r="T80" s="18">
        <v>0</v>
      </c>
      <c r="U80" s="18">
        <v>0</v>
      </c>
      <c r="V80" s="18">
        <v>0</v>
      </c>
      <c r="W80" s="18">
        <v>0</v>
      </c>
      <c r="X80" s="18">
        <v>0</v>
      </c>
      <c r="Y80" s="18">
        <v>0</v>
      </c>
      <c r="Z80" s="18">
        <v>0</v>
      </c>
      <c r="AA80" s="18">
        <v>0</v>
      </c>
      <c r="AB80" s="18">
        <v>0</v>
      </c>
      <c r="AC80" s="18">
        <v>0</v>
      </c>
      <c r="AD80" s="18">
        <v>0</v>
      </c>
      <c r="AE80" s="18">
        <v>0</v>
      </c>
      <c r="AF80" s="18">
        <v>0</v>
      </c>
      <c r="AG80" s="18">
        <v>0</v>
      </c>
      <c r="AH80" s="18">
        <v>0</v>
      </c>
    </row>
    <row r="81" spans="1:34" ht="180" x14ac:dyDescent="0.25">
      <c r="A81" s="72" t="s">
        <v>280</v>
      </c>
      <c r="B81" s="92">
        <v>23</v>
      </c>
      <c r="C81" s="92">
        <v>78</v>
      </c>
      <c r="D81" s="89" t="s">
        <v>426</v>
      </c>
      <c r="E81" s="90" t="s">
        <v>214</v>
      </c>
      <c r="F81" s="20" t="s">
        <v>58</v>
      </c>
      <c r="G81" s="20" t="s">
        <v>105</v>
      </c>
      <c r="H81" s="20" t="s">
        <v>50</v>
      </c>
      <c r="I81" s="91">
        <v>3.79</v>
      </c>
      <c r="J81" s="124">
        <v>10</v>
      </c>
      <c r="K81" s="41">
        <f t="shared" si="2"/>
        <v>10</v>
      </c>
      <c r="L81" s="42" t="str">
        <f t="shared" si="3"/>
        <v>OK</v>
      </c>
      <c r="M81" s="18">
        <v>0</v>
      </c>
      <c r="N81" s="18">
        <v>0</v>
      </c>
      <c r="O81" s="18">
        <v>0</v>
      </c>
      <c r="P81" s="18">
        <v>0</v>
      </c>
      <c r="Q81" s="18">
        <v>0</v>
      </c>
      <c r="R81" s="18">
        <v>0</v>
      </c>
      <c r="S81" s="18">
        <v>0</v>
      </c>
      <c r="T81" s="18">
        <v>0</v>
      </c>
      <c r="U81" s="18">
        <v>0</v>
      </c>
      <c r="V81" s="18">
        <v>0</v>
      </c>
      <c r="W81" s="18">
        <v>0</v>
      </c>
      <c r="X81" s="18">
        <v>0</v>
      </c>
      <c r="Y81" s="18">
        <v>0</v>
      </c>
      <c r="Z81" s="18">
        <v>0</v>
      </c>
      <c r="AA81" s="18">
        <v>0</v>
      </c>
      <c r="AB81" s="18">
        <v>0</v>
      </c>
      <c r="AC81" s="18">
        <v>0</v>
      </c>
      <c r="AD81" s="18">
        <v>0</v>
      </c>
      <c r="AE81" s="18">
        <v>0</v>
      </c>
      <c r="AF81" s="18">
        <v>0</v>
      </c>
      <c r="AG81" s="18">
        <v>0</v>
      </c>
      <c r="AH81" s="18">
        <v>0</v>
      </c>
    </row>
    <row r="82" spans="1:34" ht="225" x14ac:dyDescent="0.25">
      <c r="A82" s="153" t="s">
        <v>276</v>
      </c>
      <c r="B82" s="145">
        <v>24</v>
      </c>
      <c r="C82" s="87">
        <v>79</v>
      </c>
      <c r="D82" s="83" t="s">
        <v>365</v>
      </c>
      <c r="E82" s="84" t="s">
        <v>215</v>
      </c>
      <c r="F82" s="85" t="s">
        <v>30</v>
      </c>
      <c r="G82" s="85" t="s">
        <v>46</v>
      </c>
      <c r="H82" s="85" t="s">
        <v>50</v>
      </c>
      <c r="I82" s="86">
        <v>1.08</v>
      </c>
      <c r="J82" s="124"/>
      <c r="K82" s="41">
        <f t="shared" si="2"/>
        <v>0</v>
      </c>
      <c r="L82" s="42" t="str">
        <f t="shared" si="3"/>
        <v>OK</v>
      </c>
      <c r="M82" s="18">
        <v>0</v>
      </c>
      <c r="N82" s="18">
        <v>0</v>
      </c>
      <c r="O82" s="18">
        <v>0</v>
      </c>
      <c r="P82" s="18">
        <v>0</v>
      </c>
      <c r="Q82" s="18">
        <v>0</v>
      </c>
      <c r="R82" s="18">
        <v>0</v>
      </c>
      <c r="S82" s="18">
        <v>0</v>
      </c>
      <c r="T82" s="18">
        <v>0</v>
      </c>
      <c r="U82" s="18">
        <v>0</v>
      </c>
      <c r="V82" s="18">
        <v>0</v>
      </c>
      <c r="W82" s="18">
        <v>0</v>
      </c>
      <c r="X82" s="18">
        <v>0</v>
      </c>
      <c r="Y82" s="18">
        <v>0</v>
      </c>
      <c r="Z82" s="18">
        <v>0</v>
      </c>
      <c r="AA82" s="18">
        <v>0</v>
      </c>
      <c r="AB82" s="18">
        <v>0</v>
      </c>
      <c r="AC82" s="18">
        <v>0</v>
      </c>
      <c r="AD82" s="18">
        <v>0</v>
      </c>
      <c r="AE82" s="18">
        <v>0</v>
      </c>
      <c r="AF82" s="18">
        <v>0</v>
      </c>
      <c r="AG82" s="18">
        <v>0</v>
      </c>
      <c r="AH82" s="18">
        <v>0</v>
      </c>
    </row>
    <row r="83" spans="1:34" ht="165" x14ac:dyDescent="0.25">
      <c r="A83" s="153"/>
      <c r="B83" s="146"/>
      <c r="C83" s="82">
        <v>80</v>
      </c>
      <c r="D83" s="83" t="s">
        <v>366</v>
      </c>
      <c r="E83" s="84" t="s">
        <v>216</v>
      </c>
      <c r="F83" s="85" t="s">
        <v>30</v>
      </c>
      <c r="G83" s="85" t="s">
        <v>46</v>
      </c>
      <c r="H83" s="85" t="s">
        <v>50</v>
      </c>
      <c r="I83" s="86">
        <v>1.35</v>
      </c>
      <c r="J83" s="124">
        <v>15</v>
      </c>
      <c r="K83" s="41">
        <f t="shared" si="2"/>
        <v>0</v>
      </c>
      <c r="L83" s="42" t="str">
        <f t="shared" si="3"/>
        <v>OK</v>
      </c>
      <c r="M83" s="18">
        <v>0</v>
      </c>
      <c r="N83" s="18">
        <v>0</v>
      </c>
      <c r="O83" s="18">
        <v>15</v>
      </c>
      <c r="P83" s="18">
        <v>0</v>
      </c>
      <c r="Q83" s="18">
        <v>0</v>
      </c>
      <c r="R83" s="18">
        <v>0</v>
      </c>
      <c r="S83" s="18">
        <v>0</v>
      </c>
      <c r="T83" s="18">
        <v>0</v>
      </c>
      <c r="U83" s="18">
        <v>0</v>
      </c>
      <c r="V83" s="18">
        <v>0</v>
      </c>
      <c r="W83" s="18">
        <v>0</v>
      </c>
      <c r="X83" s="18">
        <v>0</v>
      </c>
      <c r="Y83" s="18">
        <v>0</v>
      </c>
      <c r="Z83" s="18">
        <v>0</v>
      </c>
      <c r="AA83" s="18">
        <v>0</v>
      </c>
      <c r="AB83" s="18">
        <v>0</v>
      </c>
      <c r="AC83" s="18">
        <v>0</v>
      </c>
      <c r="AD83" s="18">
        <v>0</v>
      </c>
      <c r="AE83" s="18">
        <v>0</v>
      </c>
      <c r="AF83" s="18">
        <v>0</v>
      </c>
      <c r="AG83" s="18">
        <v>0</v>
      </c>
      <c r="AH83" s="18">
        <v>0</v>
      </c>
    </row>
    <row r="84" spans="1:34" ht="195" x14ac:dyDescent="0.25">
      <c r="A84" s="153"/>
      <c r="B84" s="146"/>
      <c r="C84" s="87">
        <v>81</v>
      </c>
      <c r="D84" s="102" t="s">
        <v>367</v>
      </c>
      <c r="E84" s="84" t="s">
        <v>217</v>
      </c>
      <c r="F84" s="85" t="s">
        <v>30</v>
      </c>
      <c r="G84" s="85" t="s">
        <v>47</v>
      </c>
      <c r="H84" s="85" t="s">
        <v>50</v>
      </c>
      <c r="I84" s="86">
        <v>4.75</v>
      </c>
      <c r="J84" s="124"/>
      <c r="K84" s="41">
        <f t="shared" si="2"/>
        <v>0</v>
      </c>
      <c r="L84" s="42" t="str">
        <f t="shared" si="3"/>
        <v>OK</v>
      </c>
      <c r="M84" s="18">
        <v>0</v>
      </c>
      <c r="N84" s="18">
        <v>0</v>
      </c>
      <c r="O84" s="18">
        <v>0</v>
      </c>
      <c r="P84" s="18">
        <v>0</v>
      </c>
      <c r="Q84" s="18">
        <v>0</v>
      </c>
      <c r="R84" s="18">
        <v>0</v>
      </c>
      <c r="S84" s="18">
        <v>0</v>
      </c>
      <c r="T84" s="18">
        <v>0</v>
      </c>
      <c r="U84" s="18">
        <v>0</v>
      </c>
      <c r="V84" s="18">
        <v>0</v>
      </c>
      <c r="W84" s="18">
        <v>0</v>
      </c>
      <c r="X84" s="18">
        <v>0</v>
      </c>
      <c r="Y84" s="18">
        <v>0</v>
      </c>
      <c r="Z84" s="18">
        <v>0</v>
      </c>
      <c r="AA84" s="18">
        <v>0</v>
      </c>
      <c r="AB84" s="18">
        <v>0</v>
      </c>
      <c r="AC84" s="18">
        <v>0</v>
      </c>
      <c r="AD84" s="18">
        <v>0</v>
      </c>
      <c r="AE84" s="18">
        <v>0</v>
      </c>
      <c r="AF84" s="18">
        <v>0</v>
      </c>
      <c r="AG84" s="18">
        <v>0</v>
      </c>
      <c r="AH84" s="18">
        <v>0</v>
      </c>
    </row>
    <row r="85" spans="1:34" ht="75" x14ac:dyDescent="0.25">
      <c r="A85" s="153"/>
      <c r="B85" s="147"/>
      <c r="C85" s="87">
        <v>82</v>
      </c>
      <c r="D85" s="83" t="s">
        <v>368</v>
      </c>
      <c r="E85" s="84" t="s">
        <v>218</v>
      </c>
      <c r="F85" s="85" t="s">
        <v>30</v>
      </c>
      <c r="G85" s="85" t="s">
        <v>106</v>
      </c>
      <c r="H85" s="85" t="s">
        <v>50</v>
      </c>
      <c r="I85" s="86">
        <v>1.25</v>
      </c>
      <c r="J85" s="124"/>
      <c r="K85" s="41">
        <f t="shared" si="2"/>
        <v>0</v>
      </c>
      <c r="L85" s="42" t="str">
        <f t="shared" si="3"/>
        <v>OK</v>
      </c>
      <c r="M85" s="18">
        <v>0</v>
      </c>
      <c r="N85" s="18">
        <v>0</v>
      </c>
      <c r="O85" s="18">
        <v>0</v>
      </c>
      <c r="P85" s="18">
        <v>0</v>
      </c>
      <c r="Q85" s="18">
        <v>0</v>
      </c>
      <c r="R85" s="18">
        <v>0</v>
      </c>
      <c r="S85" s="18">
        <v>0</v>
      </c>
      <c r="T85" s="18">
        <v>0</v>
      </c>
      <c r="U85" s="18">
        <v>0</v>
      </c>
      <c r="V85" s="18">
        <v>0</v>
      </c>
      <c r="W85" s="18">
        <v>0</v>
      </c>
      <c r="X85" s="18">
        <v>0</v>
      </c>
      <c r="Y85" s="18">
        <v>0</v>
      </c>
      <c r="Z85" s="18">
        <v>0</v>
      </c>
      <c r="AA85" s="18">
        <v>0</v>
      </c>
      <c r="AB85" s="18">
        <v>0</v>
      </c>
      <c r="AC85" s="18">
        <v>0</v>
      </c>
      <c r="AD85" s="18">
        <v>0</v>
      </c>
      <c r="AE85" s="18">
        <v>0</v>
      </c>
      <c r="AF85" s="18">
        <v>0</v>
      </c>
      <c r="AG85" s="18">
        <v>0</v>
      </c>
      <c r="AH85" s="18">
        <v>0</v>
      </c>
    </row>
    <row r="86" spans="1:34" ht="135" x14ac:dyDescent="0.25">
      <c r="A86" s="152" t="s">
        <v>282</v>
      </c>
      <c r="B86" s="158">
        <v>25</v>
      </c>
      <c r="C86" s="103">
        <v>83</v>
      </c>
      <c r="D86" s="77" t="s">
        <v>369</v>
      </c>
      <c r="E86" s="78" t="s">
        <v>219</v>
      </c>
      <c r="F86" s="79" t="s">
        <v>38</v>
      </c>
      <c r="G86" s="79" t="s">
        <v>43</v>
      </c>
      <c r="H86" s="79" t="s">
        <v>50</v>
      </c>
      <c r="I86" s="80">
        <v>17.55</v>
      </c>
      <c r="J86" s="124">
        <v>6</v>
      </c>
      <c r="K86" s="41">
        <f t="shared" si="2"/>
        <v>0</v>
      </c>
      <c r="L86" s="42" t="str">
        <f t="shared" si="3"/>
        <v>OK</v>
      </c>
      <c r="M86" s="18">
        <v>0</v>
      </c>
      <c r="N86" s="18">
        <v>0</v>
      </c>
      <c r="O86" s="18">
        <v>0</v>
      </c>
      <c r="P86" s="18">
        <v>0</v>
      </c>
      <c r="Q86" s="18">
        <v>0</v>
      </c>
      <c r="R86" s="18">
        <v>0</v>
      </c>
      <c r="S86" s="18">
        <v>0</v>
      </c>
      <c r="T86" s="18">
        <v>0</v>
      </c>
      <c r="U86" s="18">
        <v>0</v>
      </c>
      <c r="V86" s="18">
        <v>0</v>
      </c>
      <c r="W86" s="18">
        <v>6</v>
      </c>
      <c r="X86" s="18">
        <v>0</v>
      </c>
      <c r="Y86" s="18">
        <v>0</v>
      </c>
      <c r="Z86" s="18">
        <v>0</v>
      </c>
      <c r="AA86" s="18">
        <v>0</v>
      </c>
      <c r="AB86" s="18">
        <v>0</v>
      </c>
      <c r="AC86" s="18">
        <v>0</v>
      </c>
      <c r="AD86" s="18">
        <v>0</v>
      </c>
      <c r="AE86" s="18">
        <v>0</v>
      </c>
      <c r="AF86" s="18">
        <v>0</v>
      </c>
      <c r="AG86" s="18">
        <v>0</v>
      </c>
      <c r="AH86" s="18">
        <v>0</v>
      </c>
    </row>
    <row r="87" spans="1:34" ht="150" x14ac:dyDescent="0.25">
      <c r="A87" s="152"/>
      <c r="B87" s="159"/>
      <c r="C87" s="76">
        <v>84</v>
      </c>
      <c r="D87" s="77" t="s">
        <v>427</v>
      </c>
      <c r="E87" s="78" t="s">
        <v>220</v>
      </c>
      <c r="F87" s="104" t="s">
        <v>30</v>
      </c>
      <c r="G87" s="104" t="s">
        <v>43</v>
      </c>
      <c r="H87" s="78" t="s">
        <v>107</v>
      </c>
      <c r="I87" s="80">
        <v>13.02</v>
      </c>
      <c r="J87" s="124">
        <v>20</v>
      </c>
      <c r="K87" s="41">
        <f t="shared" si="2"/>
        <v>0</v>
      </c>
      <c r="L87" s="42" t="str">
        <f t="shared" si="3"/>
        <v>OK</v>
      </c>
      <c r="M87" s="18">
        <v>0</v>
      </c>
      <c r="N87" s="18">
        <v>0</v>
      </c>
      <c r="O87" s="18">
        <v>0</v>
      </c>
      <c r="P87" s="18">
        <v>0</v>
      </c>
      <c r="Q87" s="18">
        <v>0</v>
      </c>
      <c r="R87" s="18">
        <v>0</v>
      </c>
      <c r="S87" s="18">
        <v>0</v>
      </c>
      <c r="T87" s="18">
        <v>0</v>
      </c>
      <c r="U87" s="18">
        <v>0</v>
      </c>
      <c r="V87" s="18">
        <v>0</v>
      </c>
      <c r="W87" s="18">
        <v>20</v>
      </c>
      <c r="X87" s="18">
        <v>0</v>
      </c>
      <c r="Y87" s="18">
        <v>0</v>
      </c>
      <c r="Z87" s="18">
        <v>0</v>
      </c>
      <c r="AA87" s="18">
        <v>0</v>
      </c>
      <c r="AB87" s="18">
        <v>0</v>
      </c>
      <c r="AC87" s="18">
        <v>0</v>
      </c>
      <c r="AD87" s="18">
        <v>0</v>
      </c>
      <c r="AE87" s="18">
        <v>0</v>
      </c>
      <c r="AF87" s="18">
        <v>0</v>
      </c>
      <c r="AG87" s="18">
        <v>0</v>
      </c>
      <c r="AH87" s="18">
        <v>0</v>
      </c>
    </row>
    <row r="88" spans="1:34" ht="75" x14ac:dyDescent="0.25">
      <c r="A88" s="152"/>
      <c r="B88" s="160"/>
      <c r="C88" s="76">
        <v>85</v>
      </c>
      <c r="D88" s="77" t="s">
        <v>428</v>
      </c>
      <c r="E88" s="78" t="s">
        <v>221</v>
      </c>
      <c r="F88" s="104" t="s">
        <v>30</v>
      </c>
      <c r="G88" s="104" t="s">
        <v>48</v>
      </c>
      <c r="H88" s="78" t="s">
        <v>108</v>
      </c>
      <c r="I88" s="80">
        <v>25.04</v>
      </c>
      <c r="J88" s="124">
        <v>5</v>
      </c>
      <c r="K88" s="41">
        <f t="shared" si="2"/>
        <v>5</v>
      </c>
      <c r="L88" s="42" t="str">
        <f t="shared" si="3"/>
        <v>OK</v>
      </c>
      <c r="M88" s="18">
        <v>0</v>
      </c>
      <c r="N88" s="18">
        <v>0</v>
      </c>
      <c r="O88" s="18">
        <v>0</v>
      </c>
      <c r="P88" s="18">
        <v>0</v>
      </c>
      <c r="Q88" s="18">
        <v>0</v>
      </c>
      <c r="R88" s="18">
        <v>0</v>
      </c>
      <c r="S88" s="18">
        <v>0</v>
      </c>
      <c r="T88" s="18">
        <v>0</v>
      </c>
      <c r="U88" s="18">
        <v>0</v>
      </c>
      <c r="V88" s="18">
        <v>0</v>
      </c>
      <c r="W88" s="18">
        <v>0</v>
      </c>
      <c r="X88" s="18">
        <v>0</v>
      </c>
      <c r="Y88" s="18">
        <v>0</v>
      </c>
      <c r="Z88" s="18">
        <v>0</v>
      </c>
      <c r="AA88" s="18">
        <v>0</v>
      </c>
      <c r="AB88" s="18">
        <v>0</v>
      </c>
      <c r="AC88" s="18">
        <v>0</v>
      </c>
      <c r="AD88" s="18">
        <v>0</v>
      </c>
      <c r="AE88" s="18">
        <v>0</v>
      </c>
      <c r="AF88" s="18">
        <v>0</v>
      </c>
      <c r="AG88" s="18">
        <v>0</v>
      </c>
      <c r="AH88" s="18">
        <v>0</v>
      </c>
    </row>
    <row r="89" spans="1:34" ht="150" x14ac:dyDescent="0.25">
      <c r="A89" s="153" t="s">
        <v>282</v>
      </c>
      <c r="B89" s="145">
        <v>26</v>
      </c>
      <c r="C89" s="82">
        <v>86</v>
      </c>
      <c r="D89" s="83" t="s">
        <v>370</v>
      </c>
      <c r="E89" s="84" t="s">
        <v>222</v>
      </c>
      <c r="F89" s="97" t="s">
        <v>30</v>
      </c>
      <c r="G89" s="97" t="s">
        <v>43</v>
      </c>
      <c r="H89" s="85" t="s">
        <v>50</v>
      </c>
      <c r="I89" s="86">
        <v>13.52</v>
      </c>
      <c r="J89" s="124">
        <v>50</v>
      </c>
      <c r="K89" s="41">
        <f t="shared" si="2"/>
        <v>0</v>
      </c>
      <c r="L89" s="42" t="str">
        <f t="shared" si="3"/>
        <v>OK</v>
      </c>
      <c r="M89" s="18">
        <v>0</v>
      </c>
      <c r="N89" s="18">
        <v>0</v>
      </c>
      <c r="O89" s="18">
        <v>0</v>
      </c>
      <c r="P89" s="18">
        <v>0</v>
      </c>
      <c r="Q89" s="18">
        <v>0</v>
      </c>
      <c r="R89" s="18">
        <v>0</v>
      </c>
      <c r="S89" s="18">
        <v>0</v>
      </c>
      <c r="T89" s="18">
        <v>0</v>
      </c>
      <c r="U89" s="18">
        <v>0</v>
      </c>
      <c r="V89" s="18">
        <v>0</v>
      </c>
      <c r="W89" s="18">
        <v>50</v>
      </c>
      <c r="X89" s="18">
        <v>0</v>
      </c>
      <c r="Y89" s="18">
        <v>0</v>
      </c>
      <c r="Z89" s="18">
        <v>0</v>
      </c>
      <c r="AA89" s="18">
        <v>0</v>
      </c>
      <c r="AB89" s="18">
        <v>0</v>
      </c>
      <c r="AC89" s="18">
        <v>0</v>
      </c>
      <c r="AD89" s="18">
        <v>0</v>
      </c>
      <c r="AE89" s="18">
        <v>0</v>
      </c>
      <c r="AF89" s="18">
        <v>0</v>
      </c>
      <c r="AG89" s="18">
        <v>0</v>
      </c>
      <c r="AH89" s="18">
        <v>0</v>
      </c>
    </row>
    <row r="90" spans="1:34" ht="30" x14ac:dyDescent="0.25">
      <c r="A90" s="153"/>
      <c r="B90" s="147"/>
      <c r="C90" s="87">
        <v>87</v>
      </c>
      <c r="D90" s="98" t="s">
        <v>371</v>
      </c>
      <c r="E90" s="84" t="s">
        <v>223</v>
      </c>
      <c r="F90" s="97" t="s">
        <v>30</v>
      </c>
      <c r="G90" s="97" t="s">
        <v>109</v>
      </c>
      <c r="H90" s="85" t="s">
        <v>110</v>
      </c>
      <c r="I90" s="86">
        <v>25.3</v>
      </c>
      <c r="J90" s="124"/>
      <c r="K90" s="41">
        <f t="shared" si="2"/>
        <v>0</v>
      </c>
      <c r="L90" s="42" t="str">
        <f t="shared" si="3"/>
        <v>OK</v>
      </c>
      <c r="M90" s="18">
        <v>0</v>
      </c>
      <c r="N90" s="18">
        <v>0</v>
      </c>
      <c r="O90" s="18">
        <v>0</v>
      </c>
      <c r="P90" s="18">
        <v>0</v>
      </c>
      <c r="Q90" s="18">
        <v>0</v>
      </c>
      <c r="R90" s="18">
        <v>0</v>
      </c>
      <c r="S90" s="18">
        <v>0</v>
      </c>
      <c r="T90" s="18">
        <v>0</v>
      </c>
      <c r="U90" s="18">
        <v>0</v>
      </c>
      <c r="V90" s="18">
        <v>0</v>
      </c>
      <c r="W90" s="18">
        <v>0</v>
      </c>
      <c r="X90" s="18">
        <v>0</v>
      </c>
      <c r="Y90" s="18">
        <v>0</v>
      </c>
      <c r="Z90" s="18">
        <v>0</v>
      </c>
      <c r="AA90" s="18">
        <v>0</v>
      </c>
      <c r="AB90" s="18">
        <v>0</v>
      </c>
      <c r="AC90" s="18">
        <v>0</v>
      </c>
      <c r="AD90" s="18">
        <v>0</v>
      </c>
      <c r="AE90" s="18">
        <v>0</v>
      </c>
      <c r="AF90" s="18">
        <v>0</v>
      </c>
      <c r="AG90" s="18">
        <v>0</v>
      </c>
      <c r="AH90" s="18">
        <v>0</v>
      </c>
    </row>
    <row r="91" spans="1:34" ht="165" x14ac:dyDescent="0.25">
      <c r="A91" s="72" t="s">
        <v>272</v>
      </c>
      <c r="B91" s="76">
        <v>27</v>
      </c>
      <c r="C91" s="76">
        <v>88</v>
      </c>
      <c r="D91" s="77" t="s">
        <v>429</v>
      </c>
      <c r="E91" s="78" t="s">
        <v>224</v>
      </c>
      <c r="F91" s="104" t="s">
        <v>33</v>
      </c>
      <c r="G91" s="104" t="s">
        <v>111</v>
      </c>
      <c r="H91" s="104" t="s">
        <v>50</v>
      </c>
      <c r="I91" s="80">
        <v>59.1</v>
      </c>
      <c r="J91" s="124">
        <v>30</v>
      </c>
      <c r="K91" s="41">
        <f t="shared" si="2"/>
        <v>10</v>
      </c>
      <c r="L91" s="42" t="str">
        <f t="shared" si="3"/>
        <v>OK</v>
      </c>
      <c r="M91" s="18">
        <v>0</v>
      </c>
      <c r="N91" s="18">
        <v>0</v>
      </c>
      <c r="O91" s="18">
        <v>0</v>
      </c>
      <c r="P91" s="18">
        <v>0</v>
      </c>
      <c r="Q91" s="18">
        <v>0</v>
      </c>
      <c r="R91" s="18">
        <v>0</v>
      </c>
      <c r="S91" s="18">
        <v>20</v>
      </c>
      <c r="T91" s="18">
        <v>0</v>
      </c>
      <c r="U91" s="18">
        <v>0</v>
      </c>
      <c r="V91" s="18">
        <v>0</v>
      </c>
      <c r="W91" s="18">
        <v>0</v>
      </c>
      <c r="X91" s="18">
        <v>0</v>
      </c>
      <c r="Y91" s="18">
        <v>0</v>
      </c>
      <c r="Z91" s="18">
        <v>0</v>
      </c>
      <c r="AA91" s="18">
        <v>0</v>
      </c>
      <c r="AB91" s="18">
        <v>0</v>
      </c>
      <c r="AC91" s="18">
        <v>0</v>
      </c>
      <c r="AD91" s="18">
        <v>0</v>
      </c>
      <c r="AE91" s="18">
        <v>0</v>
      </c>
      <c r="AF91" s="18">
        <v>0</v>
      </c>
      <c r="AG91" s="18">
        <v>0</v>
      </c>
      <c r="AH91" s="18">
        <v>0</v>
      </c>
    </row>
    <row r="92" spans="1:34" ht="165" x14ac:dyDescent="0.25">
      <c r="A92" s="153" t="s">
        <v>284</v>
      </c>
      <c r="B92" s="145">
        <v>28</v>
      </c>
      <c r="C92" s="82">
        <v>89</v>
      </c>
      <c r="D92" s="83" t="s">
        <v>430</v>
      </c>
      <c r="E92" s="84" t="s">
        <v>225</v>
      </c>
      <c r="F92" s="97" t="s">
        <v>33</v>
      </c>
      <c r="G92" s="97" t="s">
        <v>112</v>
      </c>
      <c r="H92" s="97" t="s">
        <v>50</v>
      </c>
      <c r="I92" s="86">
        <v>9.5</v>
      </c>
      <c r="J92" s="124">
        <v>20</v>
      </c>
      <c r="K92" s="41">
        <f t="shared" si="2"/>
        <v>10</v>
      </c>
      <c r="L92" s="42" t="str">
        <f t="shared" si="3"/>
        <v>OK</v>
      </c>
      <c r="M92" s="18">
        <v>0</v>
      </c>
      <c r="N92" s="18">
        <v>0</v>
      </c>
      <c r="O92" s="18">
        <v>0</v>
      </c>
      <c r="P92" s="18">
        <v>0</v>
      </c>
      <c r="Q92" s="18">
        <v>0</v>
      </c>
      <c r="R92" s="18">
        <v>0</v>
      </c>
      <c r="S92" s="18">
        <v>0</v>
      </c>
      <c r="T92" s="18">
        <v>10</v>
      </c>
      <c r="U92" s="18">
        <v>0</v>
      </c>
      <c r="V92" s="18">
        <v>0</v>
      </c>
      <c r="W92" s="18">
        <v>0</v>
      </c>
      <c r="X92" s="18">
        <v>0</v>
      </c>
      <c r="Y92" s="18">
        <v>0</v>
      </c>
      <c r="Z92" s="18">
        <v>0</v>
      </c>
      <c r="AA92" s="18">
        <v>0</v>
      </c>
      <c r="AB92" s="18">
        <v>0</v>
      </c>
      <c r="AC92" s="18">
        <v>0</v>
      </c>
      <c r="AD92" s="18">
        <v>0</v>
      </c>
      <c r="AE92" s="18">
        <v>0</v>
      </c>
      <c r="AF92" s="18">
        <v>0</v>
      </c>
      <c r="AG92" s="18">
        <v>0</v>
      </c>
      <c r="AH92" s="18">
        <v>0</v>
      </c>
    </row>
    <row r="93" spans="1:34" ht="150" x14ac:dyDescent="0.25">
      <c r="A93" s="153"/>
      <c r="B93" s="146"/>
      <c r="C93" s="87">
        <v>90</v>
      </c>
      <c r="D93" s="83" t="s">
        <v>431</v>
      </c>
      <c r="E93" s="84" t="s">
        <v>226</v>
      </c>
      <c r="F93" s="97" t="s">
        <v>33</v>
      </c>
      <c r="G93" s="97" t="s">
        <v>112</v>
      </c>
      <c r="H93" s="97" t="s">
        <v>50</v>
      </c>
      <c r="I93" s="86">
        <v>15.36</v>
      </c>
      <c r="J93" s="124">
        <v>20</v>
      </c>
      <c r="K93" s="41">
        <f t="shared" si="2"/>
        <v>10</v>
      </c>
      <c r="L93" s="42" t="str">
        <f t="shared" si="3"/>
        <v>OK</v>
      </c>
      <c r="M93" s="18">
        <v>0</v>
      </c>
      <c r="N93" s="18">
        <v>0</v>
      </c>
      <c r="O93" s="18">
        <v>0</v>
      </c>
      <c r="P93" s="18">
        <v>0</v>
      </c>
      <c r="Q93" s="18">
        <v>0</v>
      </c>
      <c r="R93" s="18">
        <v>0</v>
      </c>
      <c r="S93" s="18">
        <v>0</v>
      </c>
      <c r="T93" s="18">
        <v>10</v>
      </c>
      <c r="U93" s="18">
        <v>0</v>
      </c>
      <c r="V93" s="18">
        <v>0</v>
      </c>
      <c r="W93" s="18">
        <v>0</v>
      </c>
      <c r="X93" s="18">
        <v>0</v>
      </c>
      <c r="Y93" s="18">
        <v>0</v>
      </c>
      <c r="Z93" s="18">
        <v>0</v>
      </c>
      <c r="AA93" s="18">
        <v>0</v>
      </c>
      <c r="AB93" s="18">
        <v>0</v>
      </c>
      <c r="AC93" s="18">
        <v>0</v>
      </c>
      <c r="AD93" s="18">
        <v>0</v>
      </c>
      <c r="AE93" s="18">
        <v>0</v>
      </c>
      <c r="AF93" s="18">
        <v>0</v>
      </c>
      <c r="AG93" s="18">
        <v>0</v>
      </c>
      <c r="AH93" s="18">
        <v>0</v>
      </c>
    </row>
    <row r="94" spans="1:34" ht="165" x14ac:dyDescent="0.25">
      <c r="A94" s="153"/>
      <c r="B94" s="147"/>
      <c r="C94" s="87">
        <v>91</v>
      </c>
      <c r="D94" s="98" t="s">
        <v>432</v>
      </c>
      <c r="E94" s="84" t="s">
        <v>227</v>
      </c>
      <c r="F94" s="97" t="s">
        <v>33</v>
      </c>
      <c r="G94" s="97" t="s">
        <v>112</v>
      </c>
      <c r="H94" s="97" t="s">
        <v>50</v>
      </c>
      <c r="I94" s="86">
        <v>24.69</v>
      </c>
      <c r="J94" s="124"/>
      <c r="K94" s="41">
        <f t="shared" si="2"/>
        <v>0</v>
      </c>
      <c r="L94" s="42" t="str">
        <f t="shared" si="3"/>
        <v>OK</v>
      </c>
      <c r="M94" s="18">
        <v>0</v>
      </c>
      <c r="N94" s="18">
        <v>0</v>
      </c>
      <c r="O94" s="18">
        <v>0</v>
      </c>
      <c r="P94" s="18">
        <v>0</v>
      </c>
      <c r="Q94" s="18">
        <v>0</v>
      </c>
      <c r="R94" s="18">
        <v>0</v>
      </c>
      <c r="S94" s="18">
        <v>0</v>
      </c>
      <c r="T94" s="18">
        <v>0</v>
      </c>
      <c r="U94" s="18">
        <v>0</v>
      </c>
      <c r="V94" s="18">
        <v>0</v>
      </c>
      <c r="W94" s="18">
        <v>0</v>
      </c>
      <c r="X94" s="18">
        <v>0</v>
      </c>
      <c r="Y94" s="18">
        <v>0</v>
      </c>
      <c r="Z94" s="18">
        <v>0</v>
      </c>
      <c r="AA94" s="18">
        <v>0</v>
      </c>
      <c r="AB94" s="18">
        <v>0</v>
      </c>
      <c r="AC94" s="18">
        <v>0</v>
      </c>
      <c r="AD94" s="18">
        <v>0</v>
      </c>
      <c r="AE94" s="18">
        <v>0</v>
      </c>
      <c r="AF94" s="18">
        <v>0</v>
      </c>
      <c r="AG94" s="18">
        <v>0</v>
      </c>
      <c r="AH94" s="18">
        <v>0</v>
      </c>
    </row>
    <row r="95" spans="1:34" ht="225" x14ac:dyDescent="0.25">
      <c r="A95" s="105" t="s">
        <v>272</v>
      </c>
      <c r="B95" s="76">
        <v>29</v>
      </c>
      <c r="C95" s="103">
        <v>92</v>
      </c>
      <c r="D95" s="77" t="s">
        <v>372</v>
      </c>
      <c r="E95" s="78" t="s">
        <v>228</v>
      </c>
      <c r="F95" s="104" t="s">
        <v>59</v>
      </c>
      <c r="G95" s="104" t="s">
        <v>111</v>
      </c>
      <c r="H95" s="104" t="s">
        <v>50</v>
      </c>
      <c r="I95" s="80">
        <v>129.19999999999999</v>
      </c>
      <c r="J95" s="124">
        <v>10</v>
      </c>
      <c r="K95" s="41">
        <f t="shared" si="2"/>
        <v>5</v>
      </c>
      <c r="L95" s="42" t="str">
        <f t="shared" si="3"/>
        <v>OK</v>
      </c>
      <c r="M95" s="18">
        <v>0</v>
      </c>
      <c r="N95" s="18">
        <v>0</v>
      </c>
      <c r="O95" s="18">
        <v>0</v>
      </c>
      <c r="P95" s="18">
        <v>0</v>
      </c>
      <c r="Q95" s="18">
        <v>0</v>
      </c>
      <c r="R95" s="18">
        <v>0</v>
      </c>
      <c r="S95" s="18">
        <v>5</v>
      </c>
      <c r="T95" s="18">
        <v>0</v>
      </c>
      <c r="U95" s="18">
        <v>0</v>
      </c>
      <c r="V95" s="18">
        <v>0</v>
      </c>
      <c r="W95" s="18">
        <v>0</v>
      </c>
      <c r="X95" s="18">
        <v>0</v>
      </c>
      <c r="Y95" s="18">
        <v>0</v>
      </c>
      <c r="Z95" s="18">
        <v>0</v>
      </c>
      <c r="AA95" s="18">
        <v>0</v>
      </c>
      <c r="AB95" s="18">
        <v>0</v>
      </c>
      <c r="AC95" s="18">
        <v>0</v>
      </c>
      <c r="AD95" s="18">
        <v>0</v>
      </c>
      <c r="AE95" s="18">
        <v>0</v>
      </c>
      <c r="AF95" s="18">
        <v>0</v>
      </c>
      <c r="AG95" s="18">
        <v>0</v>
      </c>
      <c r="AH95" s="18">
        <v>0</v>
      </c>
    </row>
    <row r="96" spans="1:34" ht="120" x14ac:dyDescent="0.25">
      <c r="A96" s="153" t="s">
        <v>277</v>
      </c>
      <c r="B96" s="145">
        <v>30</v>
      </c>
      <c r="C96" s="87">
        <v>93</v>
      </c>
      <c r="D96" s="83" t="s">
        <v>373</v>
      </c>
      <c r="E96" s="84" t="s">
        <v>229</v>
      </c>
      <c r="F96" s="85" t="s">
        <v>64</v>
      </c>
      <c r="G96" s="85" t="s">
        <v>113</v>
      </c>
      <c r="H96" s="85" t="s">
        <v>50</v>
      </c>
      <c r="I96" s="86">
        <v>2.97</v>
      </c>
      <c r="J96" s="124">
        <v>50</v>
      </c>
      <c r="K96" s="41">
        <f t="shared" si="2"/>
        <v>50</v>
      </c>
      <c r="L96" s="42" t="str">
        <f t="shared" si="3"/>
        <v>OK</v>
      </c>
      <c r="M96" s="18">
        <v>0</v>
      </c>
      <c r="N96" s="18">
        <v>0</v>
      </c>
      <c r="O96" s="18">
        <v>0</v>
      </c>
      <c r="P96" s="18">
        <v>0</v>
      </c>
      <c r="Q96" s="18">
        <v>0</v>
      </c>
      <c r="R96" s="18">
        <v>0</v>
      </c>
      <c r="S96" s="18">
        <v>0</v>
      </c>
      <c r="T96" s="18">
        <v>0</v>
      </c>
      <c r="U96" s="18">
        <v>0</v>
      </c>
      <c r="V96" s="18">
        <v>0</v>
      </c>
      <c r="W96" s="18">
        <v>0</v>
      </c>
      <c r="X96" s="18">
        <v>0</v>
      </c>
      <c r="Y96" s="18">
        <v>0</v>
      </c>
      <c r="Z96" s="18">
        <v>0</v>
      </c>
      <c r="AA96" s="18">
        <v>0</v>
      </c>
      <c r="AB96" s="18">
        <v>0</v>
      </c>
      <c r="AC96" s="18">
        <v>0</v>
      </c>
      <c r="AD96" s="18">
        <v>0</v>
      </c>
      <c r="AE96" s="18">
        <v>0</v>
      </c>
      <c r="AF96" s="18">
        <v>0</v>
      </c>
      <c r="AG96" s="18">
        <v>0</v>
      </c>
      <c r="AH96" s="18">
        <v>0</v>
      </c>
    </row>
    <row r="97" spans="1:34" ht="210" x14ac:dyDescent="0.25">
      <c r="A97" s="153"/>
      <c r="B97" s="147"/>
      <c r="C97" s="87">
        <v>94</v>
      </c>
      <c r="D97" s="83" t="s">
        <v>374</v>
      </c>
      <c r="E97" s="84" t="s">
        <v>230</v>
      </c>
      <c r="F97" s="85" t="s">
        <v>64</v>
      </c>
      <c r="G97" s="85" t="s">
        <v>44</v>
      </c>
      <c r="H97" s="85" t="s">
        <v>50</v>
      </c>
      <c r="I97" s="86">
        <v>1.56</v>
      </c>
      <c r="J97" s="124"/>
      <c r="K97" s="41">
        <f t="shared" si="2"/>
        <v>0</v>
      </c>
      <c r="L97" s="42" t="str">
        <f t="shared" si="3"/>
        <v>OK</v>
      </c>
      <c r="M97" s="18">
        <v>0</v>
      </c>
      <c r="N97" s="18">
        <v>0</v>
      </c>
      <c r="O97" s="18">
        <v>0</v>
      </c>
      <c r="P97" s="18">
        <v>0</v>
      </c>
      <c r="Q97" s="18">
        <v>0</v>
      </c>
      <c r="R97" s="18">
        <v>0</v>
      </c>
      <c r="S97" s="18">
        <v>0</v>
      </c>
      <c r="T97" s="18">
        <v>0</v>
      </c>
      <c r="U97" s="18">
        <v>0</v>
      </c>
      <c r="V97" s="18">
        <v>0</v>
      </c>
      <c r="W97" s="18">
        <v>0</v>
      </c>
      <c r="X97" s="18">
        <v>0</v>
      </c>
      <c r="Y97" s="18">
        <v>0</v>
      </c>
      <c r="Z97" s="18">
        <v>0</v>
      </c>
      <c r="AA97" s="18">
        <v>0</v>
      </c>
      <c r="AB97" s="18">
        <v>0</v>
      </c>
      <c r="AC97" s="18">
        <v>0</v>
      </c>
      <c r="AD97" s="18">
        <v>0</v>
      </c>
      <c r="AE97" s="18">
        <v>0</v>
      </c>
      <c r="AF97" s="18">
        <v>0</v>
      </c>
      <c r="AG97" s="18">
        <v>0</v>
      </c>
      <c r="AH97" s="18">
        <v>0</v>
      </c>
    </row>
    <row r="98" spans="1:34" ht="75" x14ac:dyDescent="0.25">
      <c r="A98" s="152" t="s">
        <v>279</v>
      </c>
      <c r="B98" s="158">
        <v>31</v>
      </c>
      <c r="C98" s="103">
        <v>95</v>
      </c>
      <c r="D98" s="77" t="s">
        <v>375</v>
      </c>
      <c r="E98" s="78" t="s">
        <v>231</v>
      </c>
      <c r="F98" s="104" t="s">
        <v>30</v>
      </c>
      <c r="G98" s="104" t="s">
        <v>84</v>
      </c>
      <c r="H98" s="104" t="s">
        <v>50</v>
      </c>
      <c r="I98" s="80">
        <v>7.92</v>
      </c>
      <c r="J98" s="124">
        <v>30</v>
      </c>
      <c r="K98" s="41">
        <f t="shared" si="2"/>
        <v>0</v>
      </c>
      <c r="L98" s="42" t="str">
        <f t="shared" si="3"/>
        <v>OK</v>
      </c>
      <c r="M98" s="18">
        <v>0</v>
      </c>
      <c r="N98" s="18">
        <v>0</v>
      </c>
      <c r="O98" s="18">
        <v>0</v>
      </c>
      <c r="P98" s="18">
        <v>0</v>
      </c>
      <c r="Q98" s="18">
        <v>0</v>
      </c>
      <c r="R98" s="18">
        <v>0</v>
      </c>
      <c r="S98" s="18">
        <v>0</v>
      </c>
      <c r="T98" s="18">
        <v>0</v>
      </c>
      <c r="U98" s="18">
        <v>0</v>
      </c>
      <c r="V98" s="18">
        <v>0</v>
      </c>
      <c r="W98" s="18">
        <v>0</v>
      </c>
      <c r="X98" s="18">
        <v>30</v>
      </c>
      <c r="Y98" s="18">
        <v>0</v>
      </c>
      <c r="Z98" s="18">
        <v>0</v>
      </c>
      <c r="AA98" s="18">
        <v>0</v>
      </c>
      <c r="AB98" s="18">
        <v>0</v>
      </c>
      <c r="AC98" s="18">
        <v>0</v>
      </c>
      <c r="AD98" s="18">
        <v>0</v>
      </c>
      <c r="AE98" s="18">
        <v>0</v>
      </c>
      <c r="AF98" s="18">
        <v>0</v>
      </c>
      <c r="AG98" s="18">
        <v>0</v>
      </c>
      <c r="AH98" s="18">
        <v>0</v>
      </c>
    </row>
    <row r="99" spans="1:34" ht="30" x14ac:dyDescent="0.25">
      <c r="A99" s="152"/>
      <c r="B99" s="160"/>
      <c r="C99" s="76">
        <v>96</v>
      </c>
      <c r="D99" s="77" t="s">
        <v>376</v>
      </c>
      <c r="E99" s="78" t="s">
        <v>232</v>
      </c>
      <c r="F99" s="104" t="s">
        <v>30</v>
      </c>
      <c r="G99" s="104" t="s">
        <v>85</v>
      </c>
      <c r="H99" s="104" t="s">
        <v>50</v>
      </c>
      <c r="I99" s="80">
        <v>12.51</v>
      </c>
      <c r="J99" s="124"/>
      <c r="K99" s="41">
        <f t="shared" si="2"/>
        <v>0</v>
      </c>
      <c r="L99" s="42" t="str">
        <f t="shared" si="3"/>
        <v>OK</v>
      </c>
      <c r="M99" s="18">
        <v>0</v>
      </c>
      <c r="N99" s="18">
        <v>0</v>
      </c>
      <c r="O99" s="18">
        <v>0</v>
      </c>
      <c r="P99" s="18">
        <v>0</v>
      </c>
      <c r="Q99" s="18">
        <v>0</v>
      </c>
      <c r="R99" s="18">
        <v>0</v>
      </c>
      <c r="S99" s="18">
        <v>0</v>
      </c>
      <c r="T99" s="18">
        <v>0</v>
      </c>
      <c r="U99" s="18">
        <v>0</v>
      </c>
      <c r="V99" s="18">
        <v>0</v>
      </c>
      <c r="W99" s="18">
        <v>0</v>
      </c>
      <c r="X99" s="18">
        <v>0</v>
      </c>
      <c r="Y99" s="18">
        <v>0</v>
      </c>
      <c r="Z99" s="18">
        <v>0</v>
      </c>
      <c r="AA99" s="18">
        <v>0</v>
      </c>
      <c r="AB99" s="18">
        <v>0</v>
      </c>
      <c r="AC99" s="18">
        <v>0</v>
      </c>
      <c r="AD99" s="18">
        <v>0</v>
      </c>
      <c r="AE99" s="18">
        <v>0</v>
      </c>
      <c r="AF99" s="18">
        <v>0</v>
      </c>
      <c r="AG99" s="18">
        <v>0</v>
      </c>
      <c r="AH99" s="18">
        <v>0</v>
      </c>
    </row>
    <row r="100" spans="1:34" ht="30" x14ac:dyDescent="0.25">
      <c r="A100" s="153" t="s">
        <v>279</v>
      </c>
      <c r="B100" s="145">
        <v>32</v>
      </c>
      <c r="C100" s="87">
        <v>97</v>
      </c>
      <c r="D100" s="100" t="s">
        <v>377</v>
      </c>
      <c r="E100" s="84" t="s">
        <v>233</v>
      </c>
      <c r="F100" s="97" t="s">
        <v>60</v>
      </c>
      <c r="G100" s="97" t="s">
        <v>99</v>
      </c>
      <c r="H100" s="97" t="s">
        <v>51</v>
      </c>
      <c r="I100" s="86">
        <v>27.01</v>
      </c>
      <c r="J100" s="124"/>
      <c r="K100" s="41">
        <f t="shared" si="2"/>
        <v>0</v>
      </c>
      <c r="L100" s="42" t="str">
        <f t="shared" si="3"/>
        <v>OK</v>
      </c>
      <c r="M100" s="18">
        <v>0</v>
      </c>
      <c r="N100" s="18">
        <v>0</v>
      </c>
      <c r="O100" s="18">
        <v>0</v>
      </c>
      <c r="P100" s="18">
        <v>0</v>
      </c>
      <c r="Q100" s="18">
        <v>0</v>
      </c>
      <c r="R100" s="18">
        <v>0</v>
      </c>
      <c r="S100" s="18">
        <v>0</v>
      </c>
      <c r="T100" s="18">
        <v>0</v>
      </c>
      <c r="U100" s="18">
        <v>0</v>
      </c>
      <c r="V100" s="18">
        <v>0</v>
      </c>
      <c r="W100" s="18">
        <v>0</v>
      </c>
      <c r="X100" s="18">
        <v>0</v>
      </c>
      <c r="Y100" s="18">
        <v>0</v>
      </c>
      <c r="Z100" s="18">
        <v>0</v>
      </c>
      <c r="AA100" s="18">
        <v>0</v>
      </c>
      <c r="AB100" s="18">
        <v>0</v>
      </c>
      <c r="AC100" s="18">
        <v>0</v>
      </c>
      <c r="AD100" s="18">
        <v>0</v>
      </c>
      <c r="AE100" s="18">
        <v>0</v>
      </c>
      <c r="AF100" s="18">
        <v>0</v>
      </c>
      <c r="AG100" s="18">
        <v>0</v>
      </c>
      <c r="AH100" s="18">
        <v>0</v>
      </c>
    </row>
    <row r="101" spans="1:34" x14ac:dyDescent="0.25">
      <c r="A101" s="153"/>
      <c r="B101" s="146"/>
      <c r="C101" s="82">
        <v>98</v>
      </c>
      <c r="D101" s="83" t="s">
        <v>378</v>
      </c>
      <c r="E101" s="84" t="s">
        <v>234</v>
      </c>
      <c r="F101" s="97" t="s">
        <v>60</v>
      </c>
      <c r="G101" s="97" t="s">
        <v>114</v>
      </c>
      <c r="H101" s="97" t="s">
        <v>51</v>
      </c>
      <c r="I101" s="86">
        <v>45.44</v>
      </c>
      <c r="J101" s="124">
        <v>6</v>
      </c>
      <c r="K101" s="41">
        <f t="shared" si="2"/>
        <v>4</v>
      </c>
      <c r="L101" s="42" t="str">
        <f t="shared" si="3"/>
        <v>OK</v>
      </c>
      <c r="M101" s="18">
        <v>0</v>
      </c>
      <c r="N101" s="18">
        <v>0</v>
      </c>
      <c r="O101" s="18">
        <v>0</v>
      </c>
      <c r="P101" s="18">
        <v>0</v>
      </c>
      <c r="Q101" s="18">
        <v>0</v>
      </c>
      <c r="R101" s="18">
        <v>0</v>
      </c>
      <c r="S101" s="18">
        <v>0</v>
      </c>
      <c r="T101" s="18">
        <v>0</v>
      </c>
      <c r="U101" s="18">
        <v>0</v>
      </c>
      <c r="V101" s="18">
        <v>0</v>
      </c>
      <c r="W101" s="18">
        <v>0</v>
      </c>
      <c r="X101" s="18">
        <v>2</v>
      </c>
      <c r="Y101" s="18">
        <v>0</v>
      </c>
      <c r="Z101" s="18">
        <v>0</v>
      </c>
      <c r="AA101" s="18">
        <v>0</v>
      </c>
      <c r="AB101" s="18">
        <v>0</v>
      </c>
      <c r="AC101" s="18">
        <v>0</v>
      </c>
      <c r="AD101" s="18">
        <v>0</v>
      </c>
      <c r="AE101" s="18">
        <v>0</v>
      </c>
      <c r="AF101" s="18">
        <v>0</v>
      </c>
      <c r="AG101" s="18">
        <v>0</v>
      </c>
      <c r="AH101" s="18">
        <v>0</v>
      </c>
    </row>
    <row r="102" spans="1:34" x14ac:dyDescent="0.25">
      <c r="A102" s="153"/>
      <c r="B102" s="146"/>
      <c r="C102" s="87">
        <v>99</v>
      </c>
      <c r="D102" s="83" t="s">
        <v>379</v>
      </c>
      <c r="E102" s="84" t="s">
        <v>235</v>
      </c>
      <c r="F102" s="97" t="s">
        <v>30</v>
      </c>
      <c r="G102" s="97" t="s">
        <v>114</v>
      </c>
      <c r="H102" s="97" t="s">
        <v>51</v>
      </c>
      <c r="I102" s="86">
        <v>89</v>
      </c>
      <c r="J102" s="124">
        <v>4</v>
      </c>
      <c r="K102" s="41">
        <f t="shared" si="2"/>
        <v>2</v>
      </c>
      <c r="L102" s="42" t="str">
        <f t="shared" si="3"/>
        <v>OK</v>
      </c>
      <c r="M102" s="18">
        <v>0</v>
      </c>
      <c r="N102" s="18">
        <v>0</v>
      </c>
      <c r="O102" s="18">
        <v>0</v>
      </c>
      <c r="P102" s="18">
        <v>0</v>
      </c>
      <c r="Q102" s="18">
        <v>0</v>
      </c>
      <c r="R102" s="18">
        <v>0</v>
      </c>
      <c r="S102" s="18">
        <v>0</v>
      </c>
      <c r="T102" s="18">
        <v>0</v>
      </c>
      <c r="U102" s="18">
        <v>0</v>
      </c>
      <c r="V102" s="18">
        <v>0</v>
      </c>
      <c r="W102" s="18">
        <v>0</v>
      </c>
      <c r="X102" s="18">
        <v>2</v>
      </c>
      <c r="Y102" s="18">
        <v>0</v>
      </c>
      <c r="Z102" s="18">
        <v>0</v>
      </c>
      <c r="AA102" s="18">
        <v>0</v>
      </c>
      <c r="AB102" s="18">
        <v>0</v>
      </c>
      <c r="AC102" s="18">
        <v>0</v>
      </c>
      <c r="AD102" s="18">
        <v>0</v>
      </c>
      <c r="AE102" s="18">
        <v>0</v>
      </c>
      <c r="AF102" s="18">
        <v>0</v>
      </c>
      <c r="AG102" s="18">
        <v>0</v>
      </c>
      <c r="AH102" s="18">
        <v>0</v>
      </c>
    </row>
    <row r="103" spans="1:34" ht="30" x14ac:dyDescent="0.25">
      <c r="A103" s="153"/>
      <c r="B103" s="146"/>
      <c r="C103" s="87">
        <v>100</v>
      </c>
      <c r="D103" s="98" t="s">
        <v>380</v>
      </c>
      <c r="E103" s="84" t="s">
        <v>236</v>
      </c>
      <c r="F103" s="97" t="s">
        <v>30</v>
      </c>
      <c r="G103" s="97" t="s">
        <v>115</v>
      </c>
      <c r="H103" s="97" t="s">
        <v>51</v>
      </c>
      <c r="I103" s="86">
        <v>62.39</v>
      </c>
      <c r="J103" s="124">
        <v>5</v>
      </c>
      <c r="K103" s="41">
        <f t="shared" si="2"/>
        <v>2</v>
      </c>
      <c r="L103" s="42" t="str">
        <f t="shared" si="3"/>
        <v>OK</v>
      </c>
      <c r="M103" s="18">
        <v>0</v>
      </c>
      <c r="N103" s="18">
        <v>0</v>
      </c>
      <c r="O103" s="18">
        <v>0</v>
      </c>
      <c r="P103" s="18">
        <v>0</v>
      </c>
      <c r="Q103" s="18">
        <v>0</v>
      </c>
      <c r="R103" s="18">
        <v>0</v>
      </c>
      <c r="S103" s="18">
        <v>0</v>
      </c>
      <c r="T103" s="18">
        <v>0</v>
      </c>
      <c r="U103" s="18">
        <v>0</v>
      </c>
      <c r="V103" s="18">
        <v>0</v>
      </c>
      <c r="W103" s="18">
        <v>0</v>
      </c>
      <c r="X103" s="18">
        <v>3</v>
      </c>
      <c r="Y103" s="18">
        <v>0</v>
      </c>
      <c r="Z103" s="18">
        <v>0</v>
      </c>
      <c r="AA103" s="18">
        <v>0</v>
      </c>
      <c r="AB103" s="18">
        <v>0</v>
      </c>
      <c r="AC103" s="18">
        <v>0</v>
      </c>
      <c r="AD103" s="18">
        <v>0</v>
      </c>
      <c r="AE103" s="18">
        <v>0</v>
      </c>
      <c r="AF103" s="18">
        <v>0</v>
      </c>
      <c r="AG103" s="18">
        <v>0</v>
      </c>
      <c r="AH103" s="18">
        <v>0</v>
      </c>
    </row>
    <row r="104" spans="1:34" x14ac:dyDescent="0.25">
      <c r="A104" s="153"/>
      <c r="B104" s="147"/>
      <c r="C104" s="82">
        <v>101</v>
      </c>
      <c r="D104" s="98" t="s">
        <v>381</v>
      </c>
      <c r="E104" s="84" t="s">
        <v>237</v>
      </c>
      <c r="F104" s="97" t="s">
        <v>60</v>
      </c>
      <c r="G104" s="97" t="s">
        <v>116</v>
      </c>
      <c r="H104" s="97" t="s">
        <v>51</v>
      </c>
      <c r="I104" s="86">
        <v>3.02</v>
      </c>
      <c r="J104" s="124"/>
      <c r="K104" s="41">
        <f t="shared" si="2"/>
        <v>0</v>
      </c>
      <c r="L104" s="42" t="str">
        <f t="shared" si="3"/>
        <v>OK</v>
      </c>
      <c r="M104" s="18">
        <v>0</v>
      </c>
      <c r="N104" s="18">
        <v>0</v>
      </c>
      <c r="O104" s="18">
        <v>0</v>
      </c>
      <c r="P104" s="18">
        <v>0</v>
      </c>
      <c r="Q104" s="18">
        <v>0</v>
      </c>
      <c r="R104" s="18">
        <v>0</v>
      </c>
      <c r="S104" s="18">
        <v>0</v>
      </c>
      <c r="T104" s="18">
        <v>0</v>
      </c>
      <c r="U104" s="18">
        <v>0</v>
      </c>
      <c r="V104" s="18">
        <v>0</v>
      </c>
      <c r="W104" s="18">
        <v>0</v>
      </c>
      <c r="X104" s="18">
        <v>0</v>
      </c>
      <c r="Y104" s="18">
        <v>0</v>
      </c>
      <c r="Z104" s="18">
        <v>0</v>
      </c>
      <c r="AA104" s="18">
        <v>0</v>
      </c>
      <c r="AB104" s="18">
        <v>0</v>
      </c>
      <c r="AC104" s="18">
        <v>0</v>
      </c>
      <c r="AD104" s="18">
        <v>0</v>
      </c>
      <c r="AE104" s="18">
        <v>0</v>
      </c>
      <c r="AF104" s="18">
        <v>0</v>
      </c>
      <c r="AG104" s="18">
        <v>0</v>
      </c>
      <c r="AH104" s="18">
        <v>0</v>
      </c>
    </row>
    <row r="105" spans="1:34" ht="75" x14ac:dyDescent="0.25">
      <c r="A105" s="72" t="s">
        <v>278</v>
      </c>
      <c r="B105" s="76">
        <v>33</v>
      </c>
      <c r="C105" s="76">
        <v>102</v>
      </c>
      <c r="D105" s="106" t="s">
        <v>382</v>
      </c>
      <c r="E105" s="78" t="s">
        <v>238</v>
      </c>
      <c r="F105" s="104" t="s">
        <v>66</v>
      </c>
      <c r="G105" s="104" t="s">
        <v>117</v>
      </c>
      <c r="H105" s="104" t="s">
        <v>118</v>
      </c>
      <c r="I105" s="80">
        <v>205.12</v>
      </c>
      <c r="J105" s="124"/>
      <c r="K105" s="41">
        <f t="shared" si="2"/>
        <v>0</v>
      </c>
      <c r="L105" s="42" t="str">
        <f t="shared" si="3"/>
        <v>OK</v>
      </c>
      <c r="M105" s="18">
        <v>0</v>
      </c>
      <c r="N105" s="18">
        <v>0</v>
      </c>
      <c r="O105" s="18">
        <v>0</v>
      </c>
      <c r="P105" s="18">
        <v>0</v>
      </c>
      <c r="Q105" s="18">
        <v>0</v>
      </c>
      <c r="R105" s="18">
        <v>0</v>
      </c>
      <c r="S105" s="18">
        <v>0</v>
      </c>
      <c r="T105" s="18">
        <v>0</v>
      </c>
      <c r="U105" s="18">
        <v>0</v>
      </c>
      <c r="V105" s="18">
        <v>0</v>
      </c>
      <c r="W105" s="18">
        <v>0</v>
      </c>
      <c r="X105" s="18">
        <v>0</v>
      </c>
      <c r="Y105" s="18">
        <v>0</v>
      </c>
      <c r="Z105" s="18">
        <v>0</v>
      </c>
      <c r="AA105" s="18">
        <v>0</v>
      </c>
      <c r="AB105" s="18">
        <v>0</v>
      </c>
      <c r="AC105" s="18">
        <v>0</v>
      </c>
      <c r="AD105" s="18">
        <v>0</v>
      </c>
      <c r="AE105" s="18">
        <v>0</v>
      </c>
      <c r="AF105" s="18">
        <v>0</v>
      </c>
      <c r="AG105" s="18">
        <v>0</v>
      </c>
      <c r="AH105" s="18">
        <v>0</v>
      </c>
    </row>
    <row r="106" spans="1:34" ht="75" x14ac:dyDescent="0.25">
      <c r="A106" s="153" t="s">
        <v>281</v>
      </c>
      <c r="B106" s="145">
        <v>34</v>
      </c>
      <c r="C106" s="87">
        <v>103</v>
      </c>
      <c r="D106" s="98" t="s">
        <v>383</v>
      </c>
      <c r="E106" s="84" t="s">
        <v>239</v>
      </c>
      <c r="F106" s="97" t="s">
        <v>30</v>
      </c>
      <c r="G106" s="97" t="s">
        <v>119</v>
      </c>
      <c r="H106" s="97" t="s">
        <v>51</v>
      </c>
      <c r="I106" s="86">
        <v>23.5</v>
      </c>
      <c r="J106" s="124">
        <v>25</v>
      </c>
      <c r="K106" s="41">
        <f t="shared" si="2"/>
        <v>20</v>
      </c>
      <c r="L106" s="42" t="str">
        <f t="shared" si="3"/>
        <v>OK</v>
      </c>
      <c r="M106" s="18">
        <v>0</v>
      </c>
      <c r="N106" s="18">
        <v>0</v>
      </c>
      <c r="O106" s="18">
        <v>0</v>
      </c>
      <c r="P106" s="18">
        <v>0</v>
      </c>
      <c r="Q106" s="18">
        <v>0</v>
      </c>
      <c r="R106" s="18">
        <v>0</v>
      </c>
      <c r="S106" s="18">
        <v>0</v>
      </c>
      <c r="T106" s="18">
        <v>0</v>
      </c>
      <c r="U106" s="18">
        <v>5</v>
      </c>
      <c r="V106" s="18">
        <v>0</v>
      </c>
      <c r="W106" s="18">
        <v>0</v>
      </c>
      <c r="X106" s="18">
        <v>0</v>
      </c>
      <c r="Y106" s="18">
        <v>0</v>
      </c>
      <c r="Z106" s="18">
        <v>0</v>
      </c>
      <c r="AA106" s="18">
        <v>0</v>
      </c>
      <c r="AB106" s="18">
        <v>0</v>
      </c>
      <c r="AC106" s="18">
        <v>0</v>
      </c>
      <c r="AD106" s="18">
        <v>0</v>
      </c>
      <c r="AE106" s="18">
        <v>0</v>
      </c>
      <c r="AF106" s="18">
        <v>0</v>
      </c>
      <c r="AG106" s="18">
        <v>0</v>
      </c>
      <c r="AH106" s="18">
        <v>0</v>
      </c>
    </row>
    <row r="107" spans="1:34" ht="60" x14ac:dyDescent="0.25">
      <c r="A107" s="153"/>
      <c r="B107" s="147"/>
      <c r="C107" s="82">
        <v>104</v>
      </c>
      <c r="D107" s="98" t="s">
        <v>384</v>
      </c>
      <c r="E107" s="84" t="s">
        <v>240</v>
      </c>
      <c r="F107" s="97" t="s">
        <v>30</v>
      </c>
      <c r="G107" s="97" t="s">
        <v>98</v>
      </c>
      <c r="H107" s="97" t="s">
        <v>51</v>
      </c>
      <c r="I107" s="86">
        <v>55.970999999999997</v>
      </c>
      <c r="J107" s="124"/>
      <c r="K107" s="41">
        <f t="shared" si="2"/>
        <v>0</v>
      </c>
      <c r="L107" s="42" t="str">
        <f t="shared" si="3"/>
        <v>OK</v>
      </c>
      <c r="M107" s="18">
        <v>0</v>
      </c>
      <c r="N107" s="18">
        <v>0</v>
      </c>
      <c r="O107" s="18">
        <v>0</v>
      </c>
      <c r="P107" s="18">
        <v>0</v>
      </c>
      <c r="Q107" s="18">
        <v>0</v>
      </c>
      <c r="R107" s="18">
        <v>0</v>
      </c>
      <c r="S107" s="18">
        <v>0</v>
      </c>
      <c r="T107" s="18">
        <v>0</v>
      </c>
      <c r="U107" s="18">
        <v>0</v>
      </c>
      <c r="V107" s="18">
        <v>0</v>
      </c>
      <c r="W107" s="18">
        <v>0</v>
      </c>
      <c r="X107" s="18">
        <v>0</v>
      </c>
      <c r="Y107" s="18">
        <v>0</v>
      </c>
      <c r="Z107" s="18">
        <v>0</v>
      </c>
      <c r="AA107" s="18">
        <v>0</v>
      </c>
      <c r="AB107" s="18">
        <v>0</v>
      </c>
      <c r="AC107" s="18">
        <v>0</v>
      </c>
      <c r="AD107" s="18">
        <v>0</v>
      </c>
      <c r="AE107" s="18">
        <v>0</v>
      </c>
      <c r="AF107" s="18">
        <v>0</v>
      </c>
      <c r="AG107" s="18">
        <v>0</v>
      </c>
      <c r="AH107" s="18">
        <v>0</v>
      </c>
    </row>
    <row r="108" spans="1:34" ht="90" x14ac:dyDescent="0.25">
      <c r="A108" s="72" t="s">
        <v>283</v>
      </c>
      <c r="B108" s="76">
        <v>35</v>
      </c>
      <c r="C108" s="76">
        <v>105</v>
      </c>
      <c r="D108" s="106" t="s">
        <v>385</v>
      </c>
      <c r="E108" s="78" t="s">
        <v>241</v>
      </c>
      <c r="F108" s="104" t="s">
        <v>30</v>
      </c>
      <c r="G108" s="104" t="s">
        <v>119</v>
      </c>
      <c r="H108" s="104" t="s">
        <v>51</v>
      </c>
      <c r="I108" s="80">
        <v>65</v>
      </c>
      <c r="J108" s="124">
        <v>25</v>
      </c>
      <c r="K108" s="41">
        <f t="shared" si="2"/>
        <v>20</v>
      </c>
      <c r="L108" s="42" t="str">
        <f t="shared" si="3"/>
        <v>OK</v>
      </c>
      <c r="M108" s="18">
        <v>0</v>
      </c>
      <c r="N108" s="18">
        <v>0</v>
      </c>
      <c r="O108" s="18">
        <v>0</v>
      </c>
      <c r="P108" s="18">
        <v>0</v>
      </c>
      <c r="Q108" s="18">
        <v>0</v>
      </c>
      <c r="R108" s="18">
        <v>0</v>
      </c>
      <c r="S108" s="18">
        <v>0</v>
      </c>
      <c r="T108" s="18">
        <v>0</v>
      </c>
      <c r="U108" s="18">
        <v>0</v>
      </c>
      <c r="V108" s="18">
        <v>0</v>
      </c>
      <c r="W108" s="18">
        <v>0</v>
      </c>
      <c r="X108" s="18">
        <v>0</v>
      </c>
      <c r="Y108" s="18">
        <v>5</v>
      </c>
      <c r="Z108" s="18">
        <v>0</v>
      </c>
      <c r="AA108" s="18">
        <v>0</v>
      </c>
      <c r="AB108" s="18">
        <v>0</v>
      </c>
      <c r="AC108" s="18">
        <v>0</v>
      </c>
      <c r="AD108" s="18">
        <v>0</v>
      </c>
      <c r="AE108" s="18">
        <v>0</v>
      </c>
      <c r="AF108" s="18">
        <v>0</v>
      </c>
      <c r="AG108" s="18">
        <v>0</v>
      </c>
      <c r="AH108" s="18">
        <v>0</v>
      </c>
    </row>
    <row r="109" spans="1:34" ht="30" x14ac:dyDescent="0.25">
      <c r="A109" s="153" t="s">
        <v>285</v>
      </c>
      <c r="B109" s="145">
        <v>36</v>
      </c>
      <c r="C109" s="87">
        <v>106</v>
      </c>
      <c r="D109" s="98" t="s">
        <v>386</v>
      </c>
      <c r="E109" s="84" t="s">
        <v>242</v>
      </c>
      <c r="F109" s="97" t="s">
        <v>58</v>
      </c>
      <c r="G109" s="97" t="s">
        <v>120</v>
      </c>
      <c r="H109" s="97" t="s">
        <v>51</v>
      </c>
      <c r="I109" s="86">
        <v>5.86</v>
      </c>
      <c r="J109" s="124">
        <v>30</v>
      </c>
      <c r="K109" s="41">
        <f t="shared" si="2"/>
        <v>30</v>
      </c>
      <c r="L109" s="42" t="str">
        <f t="shared" si="3"/>
        <v>OK</v>
      </c>
      <c r="M109" s="18">
        <v>0</v>
      </c>
      <c r="N109" s="18">
        <v>0</v>
      </c>
      <c r="O109" s="18">
        <v>0</v>
      </c>
      <c r="P109" s="18">
        <v>0</v>
      </c>
      <c r="Q109" s="18">
        <v>0</v>
      </c>
      <c r="R109" s="18">
        <v>0</v>
      </c>
      <c r="S109" s="18">
        <v>0</v>
      </c>
      <c r="T109" s="18">
        <v>0</v>
      </c>
      <c r="U109" s="18">
        <v>0</v>
      </c>
      <c r="V109" s="18">
        <v>0</v>
      </c>
      <c r="W109" s="18">
        <v>0</v>
      </c>
      <c r="X109" s="18">
        <v>0</v>
      </c>
      <c r="Y109" s="18">
        <v>0</v>
      </c>
      <c r="Z109" s="18">
        <v>0</v>
      </c>
      <c r="AA109" s="18">
        <v>0</v>
      </c>
      <c r="AB109" s="18">
        <v>0</v>
      </c>
      <c r="AC109" s="18">
        <v>0</v>
      </c>
      <c r="AD109" s="18">
        <v>0</v>
      </c>
      <c r="AE109" s="18">
        <v>0</v>
      </c>
      <c r="AF109" s="18">
        <v>0</v>
      </c>
      <c r="AG109" s="18">
        <v>0</v>
      </c>
      <c r="AH109" s="18">
        <v>0</v>
      </c>
    </row>
    <row r="110" spans="1:34" ht="30" x14ac:dyDescent="0.25">
      <c r="A110" s="153"/>
      <c r="B110" s="146"/>
      <c r="C110" s="82">
        <v>107</v>
      </c>
      <c r="D110" s="100" t="s">
        <v>387</v>
      </c>
      <c r="E110" s="84" t="s">
        <v>243</v>
      </c>
      <c r="F110" s="97" t="s">
        <v>60</v>
      </c>
      <c r="G110" s="97" t="s">
        <v>121</v>
      </c>
      <c r="H110" s="97" t="s">
        <v>51</v>
      </c>
      <c r="I110" s="86">
        <v>3.08</v>
      </c>
      <c r="J110" s="124">
        <v>50</v>
      </c>
      <c r="K110" s="41">
        <f t="shared" si="2"/>
        <v>0</v>
      </c>
      <c r="L110" s="42" t="str">
        <f t="shared" si="3"/>
        <v>OK</v>
      </c>
      <c r="M110" s="18">
        <v>0</v>
      </c>
      <c r="N110" s="18">
        <v>0</v>
      </c>
      <c r="O110" s="18">
        <v>0</v>
      </c>
      <c r="P110" s="18">
        <v>0</v>
      </c>
      <c r="Q110" s="18">
        <v>0</v>
      </c>
      <c r="R110" s="18">
        <v>50</v>
      </c>
      <c r="S110" s="18">
        <v>0</v>
      </c>
      <c r="T110" s="18">
        <v>0</v>
      </c>
      <c r="U110" s="18">
        <v>0</v>
      </c>
      <c r="V110" s="18">
        <v>0</v>
      </c>
      <c r="W110" s="18">
        <v>0</v>
      </c>
      <c r="X110" s="18">
        <v>0</v>
      </c>
      <c r="Y110" s="18">
        <v>0</v>
      </c>
      <c r="Z110" s="18">
        <v>0</v>
      </c>
      <c r="AA110" s="18">
        <v>0</v>
      </c>
      <c r="AB110" s="18">
        <v>0</v>
      </c>
      <c r="AC110" s="18">
        <v>0</v>
      </c>
      <c r="AD110" s="18">
        <v>0</v>
      </c>
      <c r="AE110" s="18">
        <v>0</v>
      </c>
      <c r="AF110" s="18">
        <v>0</v>
      </c>
      <c r="AG110" s="18">
        <v>0</v>
      </c>
      <c r="AH110" s="18">
        <v>0</v>
      </c>
    </row>
    <row r="111" spans="1:34" ht="60" x14ac:dyDescent="0.25">
      <c r="A111" s="153"/>
      <c r="B111" s="146"/>
      <c r="C111" s="87">
        <v>108</v>
      </c>
      <c r="D111" s="98" t="s">
        <v>388</v>
      </c>
      <c r="E111" s="84" t="s">
        <v>244</v>
      </c>
      <c r="F111" s="97" t="s">
        <v>60</v>
      </c>
      <c r="G111" s="97" t="s">
        <v>122</v>
      </c>
      <c r="H111" s="97" t="s">
        <v>51</v>
      </c>
      <c r="I111" s="86">
        <v>7.49</v>
      </c>
      <c r="J111" s="124">
        <v>10</v>
      </c>
      <c r="K111" s="41">
        <f t="shared" si="2"/>
        <v>0</v>
      </c>
      <c r="L111" s="42" t="str">
        <f t="shared" si="3"/>
        <v>OK</v>
      </c>
      <c r="M111" s="18">
        <v>0</v>
      </c>
      <c r="N111" s="18">
        <v>0</v>
      </c>
      <c r="O111" s="18">
        <v>0</v>
      </c>
      <c r="P111" s="18">
        <v>0</v>
      </c>
      <c r="Q111" s="18">
        <v>0</v>
      </c>
      <c r="R111" s="18">
        <v>10</v>
      </c>
      <c r="S111" s="18">
        <v>0</v>
      </c>
      <c r="T111" s="18">
        <v>0</v>
      </c>
      <c r="U111" s="18">
        <v>0</v>
      </c>
      <c r="V111" s="18">
        <v>0</v>
      </c>
      <c r="W111" s="18">
        <v>0</v>
      </c>
      <c r="X111" s="18">
        <v>0</v>
      </c>
      <c r="Y111" s="18">
        <v>0</v>
      </c>
      <c r="Z111" s="18">
        <v>0</v>
      </c>
      <c r="AA111" s="18">
        <v>0</v>
      </c>
      <c r="AB111" s="18">
        <v>0</v>
      </c>
      <c r="AC111" s="18">
        <v>0</v>
      </c>
      <c r="AD111" s="18">
        <v>0</v>
      </c>
      <c r="AE111" s="18">
        <v>0</v>
      </c>
      <c r="AF111" s="18">
        <v>0</v>
      </c>
      <c r="AG111" s="18">
        <v>0</v>
      </c>
      <c r="AH111" s="18">
        <v>0</v>
      </c>
    </row>
    <row r="112" spans="1:34" ht="120" x14ac:dyDescent="0.25">
      <c r="A112" s="153"/>
      <c r="B112" s="147"/>
      <c r="C112" s="87">
        <v>109</v>
      </c>
      <c r="D112" s="83" t="s">
        <v>389</v>
      </c>
      <c r="E112" s="84" t="s">
        <v>245</v>
      </c>
      <c r="F112" s="85" t="s">
        <v>33</v>
      </c>
      <c r="G112" s="85" t="s">
        <v>123</v>
      </c>
      <c r="H112" s="85" t="s">
        <v>50</v>
      </c>
      <c r="I112" s="86">
        <v>2.2400000000000002</v>
      </c>
      <c r="J112" s="124">
        <v>100</v>
      </c>
      <c r="K112" s="41">
        <f t="shared" si="2"/>
        <v>50</v>
      </c>
      <c r="L112" s="42" t="str">
        <f t="shared" si="3"/>
        <v>OK</v>
      </c>
      <c r="M112" s="18">
        <v>0</v>
      </c>
      <c r="N112" s="18">
        <v>0</v>
      </c>
      <c r="O112" s="18">
        <v>0</v>
      </c>
      <c r="P112" s="18">
        <v>0</v>
      </c>
      <c r="Q112" s="18">
        <v>0</v>
      </c>
      <c r="R112" s="18">
        <v>50</v>
      </c>
      <c r="S112" s="18">
        <v>0</v>
      </c>
      <c r="T112" s="18">
        <v>0</v>
      </c>
      <c r="U112" s="18">
        <v>0</v>
      </c>
      <c r="V112" s="18">
        <v>0</v>
      </c>
      <c r="W112" s="18">
        <v>0</v>
      </c>
      <c r="X112" s="18">
        <v>0</v>
      </c>
      <c r="Y112" s="18">
        <v>0</v>
      </c>
      <c r="Z112" s="18">
        <v>0</v>
      </c>
      <c r="AA112" s="18">
        <v>0</v>
      </c>
      <c r="AB112" s="18">
        <v>0</v>
      </c>
      <c r="AC112" s="18">
        <v>0</v>
      </c>
      <c r="AD112" s="18">
        <v>0</v>
      </c>
      <c r="AE112" s="18">
        <v>0</v>
      </c>
      <c r="AF112" s="18">
        <v>0</v>
      </c>
      <c r="AG112" s="18">
        <v>0</v>
      </c>
      <c r="AH112" s="18">
        <v>0</v>
      </c>
    </row>
    <row r="113" spans="1:34" ht="60" x14ac:dyDescent="0.25">
      <c r="A113" s="152" t="s">
        <v>279</v>
      </c>
      <c r="B113" s="158">
        <v>41</v>
      </c>
      <c r="C113" s="76">
        <v>110</v>
      </c>
      <c r="D113" s="106" t="s">
        <v>390</v>
      </c>
      <c r="E113" s="78" t="s">
        <v>246</v>
      </c>
      <c r="F113" s="104" t="s">
        <v>60</v>
      </c>
      <c r="G113" s="104" t="s">
        <v>124</v>
      </c>
      <c r="H113" s="104" t="s">
        <v>51</v>
      </c>
      <c r="I113" s="80">
        <v>19</v>
      </c>
      <c r="J113" s="124"/>
      <c r="K113" s="41">
        <f t="shared" si="2"/>
        <v>0</v>
      </c>
      <c r="L113" s="42" t="str">
        <f t="shared" si="3"/>
        <v>OK</v>
      </c>
      <c r="M113" s="18">
        <v>0</v>
      </c>
      <c r="N113" s="18">
        <v>0</v>
      </c>
      <c r="O113" s="18">
        <v>0</v>
      </c>
      <c r="P113" s="18">
        <v>0</v>
      </c>
      <c r="Q113" s="18">
        <v>0</v>
      </c>
      <c r="R113" s="18">
        <v>0</v>
      </c>
      <c r="S113" s="18">
        <v>0</v>
      </c>
      <c r="T113" s="18">
        <v>0</v>
      </c>
      <c r="U113" s="18">
        <v>0</v>
      </c>
      <c r="V113" s="18">
        <v>0</v>
      </c>
      <c r="W113" s="18">
        <v>0</v>
      </c>
      <c r="X113" s="18">
        <v>0</v>
      </c>
      <c r="Y113" s="18">
        <v>0</v>
      </c>
      <c r="Z113" s="18">
        <v>0</v>
      </c>
      <c r="AA113" s="18">
        <v>0</v>
      </c>
      <c r="AB113" s="18">
        <v>0</v>
      </c>
      <c r="AC113" s="18">
        <v>0</v>
      </c>
      <c r="AD113" s="18">
        <v>0</v>
      </c>
      <c r="AE113" s="18">
        <v>0</v>
      </c>
      <c r="AF113" s="18">
        <v>0</v>
      </c>
      <c r="AG113" s="18">
        <v>0</v>
      </c>
      <c r="AH113" s="18">
        <v>0</v>
      </c>
    </row>
    <row r="114" spans="1:34" ht="45" x14ac:dyDescent="0.25">
      <c r="A114" s="152"/>
      <c r="B114" s="159"/>
      <c r="C114" s="103">
        <v>111</v>
      </c>
      <c r="D114" s="106" t="s">
        <v>391</v>
      </c>
      <c r="E114" s="78" t="s">
        <v>247</v>
      </c>
      <c r="F114" s="104" t="s">
        <v>60</v>
      </c>
      <c r="G114" s="104" t="s">
        <v>124</v>
      </c>
      <c r="H114" s="104" t="s">
        <v>51</v>
      </c>
      <c r="I114" s="80">
        <v>18.72</v>
      </c>
      <c r="J114" s="124"/>
      <c r="K114" s="41">
        <f t="shared" si="2"/>
        <v>0</v>
      </c>
      <c r="L114" s="42" t="str">
        <f t="shared" si="3"/>
        <v>OK</v>
      </c>
      <c r="M114" s="18">
        <v>0</v>
      </c>
      <c r="N114" s="18">
        <v>0</v>
      </c>
      <c r="O114" s="18">
        <v>0</v>
      </c>
      <c r="P114" s="18">
        <v>0</v>
      </c>
      <c r="Q114" s="18">
        <v>0</v>
      </c>
      <c r="R114" s="18">
        <v>0</v>
      </c>
      <c r="S114" s="18">
        <v>0</v>
      </c>
      <c r="T114" s="18">
        <v>0</v>
      </c>
      <c r="U114" s="18">
        <v>0</v>
      </c>
      <c r="V114" s="18">
        <v>0</v>
      </c>
      <c r="W114" s="18">
        <v>0</v>
      </c>
      <c r="X114" s="18">
        <v>0</v>
      </c>
      <c r="Y114" s="18">
        <v>0</v>
      </c>
      <c r="Z114" s="18">
        <v>0</v>
      </c>
      <c r="AA114" s="18">
        <v>0</v>
      </c>
      <c r="AB114" s="18">
        <v>0</v>
      </c>
      <c r="AC114" s="18">
        <v>0</v>
      </c>
      <c r="AD114" s="18">
        <v>0</v>
      </c>
      <c r="AE114" s="18">
        <v>0</v>
      </c>
      <c r="AF114" s="18">
        <v>0</v>
      </c>
      <c r="AG114" s="18">
        <v>0</v>
      </c>
      <c r="AH114" s="18">
        <v>0</v>
      </c>
    </row>
    <row r="115" spans="1:34" ht="30" x14ac:dyDescent="0.25">
      <c r="A115" s="152"/>
      <c r="B115" s="159"/>
      <c r="C115" s="76">
        <v>112</v>
      </c>
      <c r="D115" s="106" t="s">
        <v>392</v>
      </c>
      <c r="E115" s="78" t="s">
        <v>248</v>
      </c>
      <c r="F115" s="104" t="s">
        <v>60</v>
      </c>
      <c r="G115" s="104" t="s">
        <v>125</v>
      </c>
      <c r="H115" s="104" t="s">
        <v>110</v>
      </c>
      <c r="I115" s="80">
        <v>19</v>
      </c>
      <c r="J115" s="124">
        <v>3</v>
      </c>
      <c r="K115" s="41">
        <f t="shared" si="2"/>
        <v>0</v>
      </c>
      <c r="L115" s="42" t="str">
        <f t="shared" si="3"/>
        <v>OK</v>
      </c>
      <c r="M115" s="18">
        <v>0</v>
      </c>
      <c r="N115" s="18">
        <v>0</v>
      </c>
      <c r="O115" s="18">
        <v>0</v>
      </c>
      <c r="P115" s="18">
        <v>0</v>
      </c>
      <c r="Q115" s="18">
        <v>0</v>
      </c>
      <c r="R115" s="18">
        <v>0</v>
      </c>
      <c r="S115" s="18">
        <v>0</v>
      </c>
      <c r="T115" s="18">
        <v>0</v>
      </c>
      <c r="U115" s="18">
        <v>0</v>
      </c>
      <c r="V115" s="18">
        <v>0</v>
      </c>
      <c r="W115" s="18">
        <v>0</v>
      </c>
      <c r="X115" s="18">
        <v>3</v>
      </c>
      <c r="Y115" s="18">
        <v>0</v>
      </c>
      <c r="Z115" s="18">
        <v>0</v>
      </c>
      <c r="AA115" s="18">
        <v>0</v>
      </c>
      <c r="AB115" s="18">
        <v>0</v>
      </c>
      <c r="AC115" s="18">
        <v>0</v>
      </c>
      <c r="AD115" s="18">
        <v>0</v>
      </c>
      <c r="AE115" s="18">
        <v>0</v>
      </c>
      <c r="AF115" s="18">
        <v>0</v>
      </c>
      <c r="AG115" s="18">
        <v>0</v>
      </c>
      <c r="AH115" s="18">
        <v>0</v>
      </c>
    </row>
    <row r="116" spans="1:34" ht="30" x14ac:dyDescent="0.25">
      <c r="A116" s="152"/>
      <c r="B116" s="159"/>
      <c r="C116" s="107">
        <v>113</v>
      </c>
      <c r="D116" s="108" t="s">
        <v>393</v>
      </c>
      <c r="E116" s="109" t="s">
        <v>249</v>
      </c>
      <c r="F116" s="110" t="s">
        <v>60</v>
      </c>
      <c r="G116" s="110" t="s">
        <v>125</v>
      </c>
      <c r="H116" s="110" t="s">
        <v>51</v>
      </c>
      <c r="I116" s="111">
        <v>19</v>
      </c>
      <c r="J116" s="124"/>
      <c r="K116" s="51">
        <f t="shared" si="2"/>
        <v>0</v>
      </c>
      <c r="L116" s="52" t="str">
        <f t="shared" si="3"/>
        <v>OK</v>
      </c>
      <c r="M116" s="18">
        <v>0</v>
      </c>
      <c r="N116" s="18">
        <v>0</v>
      </c>
      <c r="O116" s="18">
        <v>0</v>
      </c>
      <c r="P116" s="18">
        <v>0</v>
      </c>
      <c r="Q116" s="18">
        <v>0</v>
      </c>
      <c r="R116" s="18">
        <v>0</v>
      </c>
      <c r="S116" s="18">
        <v>0</v>
      </c>
      <c r="T116" s="18">
        <v>0</v>
      </c>
      <c r="U116" s="18">
        <v>0</v>
      </c>
      <c r="V116" s="18">
        <v>0</v>
      </c>
      <c r="W116" s="18">
        <v>0</v>
      </c>
      <c r="X116" s="18">
        <v>0</v>
      </c>
      <c r="Y116" s="18">
        <v>0</v>
      </c>
      <c r="Z116" s="18">
        <v>0</v>
      </c>
      <c r="AA116" s="18">
        <v>0</v>
      </c>
      <c r="AB116" s="18">
        <v>0</v>
      </c>
      <c r="AC116" s="18">
        <v>0</v>
      </c>
      <c r="AD116" s="18">
        <v>0</v>
      </c>
      <c r="AE116" s="18">
        <v>0</v>
      </c>
      <c r="AF116" s="18">
        <v>0</v>
      </c>
      <c r="AG116" s="18">
        <v>0</v>
      </c>
      <c r="AH116" s="18">
        <v>0</v>
      </c>
    </row>
    <row r="117" spans="1:34" ht="75" x14ac:dyDescent="0.25">
      <c r="A117" s="112" t="s">
        <v>283</v>
      </c>
      <c r="B117" s="87">
        <v>42</v>
      </c>
      <c r="C117" s="87">
        <v>114</v>
      </c>
      <c r="D117" s="98" t="s">
        <v>394</v>
      </c>
      <c r="E117" s="84" t="s">
        <v>250</v>
      </c>
      <c r="F117" s="97" t="s">
        <v>60</v>
      </c>
      <c r="G117" s="97" t="s">
        <v>100</v>
      </c>
      <c r="H117" s="97" t="s">
        <v>51</v>
      </c>
      <c r="I117" s="86">
        <v>134.63</v>
      </c>
      <c r="J117" s="124">
        <v>5</v>
      </c>
      <c r="K117" s="41">
        <f t="shared" si="2"/>
        <v>0</v>
      </c>
      <c r="L117" s="42" t="str">
        <f t="shared" si="3"/>
        <v>OK</v>
      </c>
      <c r="M117" s="18">
        <v>0</v>
      </c>
      <c r="N117" s="18">
        <v>0</v>
      </c>
      <c r="O117" s="18">
        <v>0</v>
      </c>
      <c r="P117" s="18">
        <v>0</v>
      </c>
      <c r="Q117" s="18">
        <v>0</v>
      </c>
      <c r="R117" s="18">
        <v>0</v>
      </c>
      <c r="S117" s="18">
        <v>0</v>
      </c>
      <c r="T117" s="18">
        <v>0</v>
      </c>
      <c r="U117" s="18">
        <v>0</v>
      </c>
      <c r="V117" s="18">
        <v>0</v>
      </c>
      <c r="W117" s="18">
        <v>0</v>
      </c>
      <c r="X117" s="18">
        <v>0</v>
      </c>
      <c r="Y117" s="18">
        <v>5</v>
      </c>
      <c r="Z117" s="18">
        <v>0</v>
      </c>
      <c r="AA117" s="18">
        <v>0</v>
      </c>
      <c r="AB117" s="18">
        <v>0</v>
      </c>
      <c r="AC117" s="18">
        <v>0</v>
      </c>
      <c r="AD117" s="18">
        <v>0</v>
      </c>
      <c r="AE117" s="18">
        <v>0</v>
      </c>
      <c r="AF117" s="18">
        <v>0</v>
      </c>
      <c r="AG117" s="18">
        <v>0</v>
      </c>
      <c r="AH117" s="18">
        <v>0</v>
      </c>
    </row>
    <row r="118" spans="1:34" ht="39.950000000000003" customHeight="1" x14ac:dyDescent="0.25">
      <c r="A118" s="152" t="s">
        <v>287</v>
      </c>
      <c r="B118" s="158">
        <v>43</v>
      </c>
      <c r="C118" s="76">
        <v>115</v>
      </c>
      <c r="D118" s="113" t="s">
        <v>395</v>
      </c>
      <c r="E118" s="55"/>
      <c r="F118" s="161" t="s">
        <v>286</v>
      </c>
      <c r="G118" s="162"/>
      <c r="H118" s="162"/>
      <c r="I118" s="163"/>
      <c r="J118" s="124"/>
      <c r="K118" s="41">
        <f t="shared" si="2"/>
        <v>0</v>
      </c>
      <c r="L118" s="42" t="str">
        <f t="shared" si="3"/>
        <v>OK</v>
      </c>
      <c r="M118" s="18">
        <v>0</v>
      </c>
      <c r="N118" s="18">
        <v>0</v>
      </c>
      <c r="O118" s="18">
        <v>0</v>
      </c>
      <c r="P118" s="18">
        <v>0</v>
      </c>
      <c r="Q118" s="18">
        <v>0</v>
      </c>
      <c r="R118" s="18">
        <v>0</v>
      </c>
      <c r="S118" s="18">
        <v>0</v>
      </c>
      <c r="T118" s="18">
        <v>0</v>
      </c>
      <c r="U118" s="18">
        <v>0</v>
      </c>
      <c r="V118" s="18">
        <v>0</v>
      </c>
      <c r="W118" s="18">
        <v>0</v>
      </c>
      <c r="X118" s="18">
        <v>0</v>
      </c>
      <c r="Y118" s="18">
        <v>0</v>
      </c>
      <c r="Z118" s="18">
        <v>0</v>
      </c>
      <c r="AA118" s="18">
        <v>0</v>
      </c>
      <c r="AB118" s="18">
        <v>0</v>
      </c>
      <c r="AC118" s="18">
        <v>0</v>
      </c>
      <c r="AD118" s="18">
        <v>0</v>
      </c>
      <c r="AE118" s="18">
        <v>0</v>
      </c>
      <c r="AF118" s="18">
        <v>0</v>
      </c>
      <c r="AG118" s="18">
        <v>0</v>
      </c>
      <c r="AH118" s="18">
        <v>0</v>
      </c>
    </row>
    <row r="119" spans="1:34" ht="39.950000000000003" customHeight="1" x14ac:dyDescent="0.25">
      <c r="A119" s="152"/>
      <c r="B119" s="159"/>
      <c r="C119" s="76">
        <v>116</v>
      </c>
      <c r="D119" s="113" t="s">
        <v>396</v>
      </c>
      <c r="E119" s="90"/>
      <c r="F119" s="164"/>
      <c r="G119" s="165"/>
      <c r="H119" s="165"/>
      <c r="I119" s="166"/>
      <c r="J119" s="124"/>
      <c r="K119" s="41">
        <f t="shared" si="2"/>
        <v>0</v>
      </c>
      <c r="L119" s="42" t="str">
        <f t="shared" si="3"/>
        <v>OK</v>
      </c>
      <c r="M119" s="18">
        <v>0</v>
      </c>
      <c r="N119" s="18">
        <v>0</v>
      </c>
      <c r="O119" s="18">
        <v>0</v>
      </c>
      <c r="P119" s="18">
        <v>0</v>
      </c>
      <c r="Q119" s="18">
        <v>0</v>
      </c>
      <c r="R119" s="18">
        <v>0</v>
      </c>
      <c r="S119" s="18">
        <v>0</v>
      </c>
      <c r="T119" s="18">
        <v>0</v>
      </c>
      <c r="U119" s="18">
        <v>0</v>
      </c>
      <c r="V119" s="18">
        <v>0</v>
      </c>
      <c r="W119" s="18">
        <v>0</v>
      </c>
      <c r="X119" s="18">
        <v>0</v>
      </c>
      <c r="Y119" s="18">
        <v>0</v>
      </c>
      <c r="Z119" s="18">
        <v>0</v>
      </c>
      <c r="AA119" s="18">
        <v>0</v>
      </c>
      <c r="AB119" s="18">
        <v>0</v>
      </c>
      <c r="AC119" s="18">
        <v>0</v>
      </c>
      <c r="AD119" s="18">
        <v>0</v>
      </c>
      <c r="AE119" s="18">
        <v>0</v>
      </c>
      <c r="AF119" s="18">
        <v>0</v>
      </c>
      <c r="AG119" s="18">
        <v>0</v>
      </c>
      <c r="AH119" s="18">
        <v>0</v>
      </c>
    </row>
    <row r="120" spans="1:34" ht="39.950000000000003" customHeight="1" x14ac:dyDescent="0.25">
      <c r="A120" s="152"/>
      <c r="B120" s="159"/>
      <c r="C120" s="103">
        <v>117</v>
      </c>
      <c r="D120" s="113" t="s">
        <v>397</v>
      </c>
      <c r="E120" s="90"/>
      <c r="F120" s="164"/>
      <c r="G120" s="165"/>
      <c r="H120" s="165"/>
      <c r="I120" s="166"/>
      <c r="J120" s="124"/>
      <c r="K120" s="41">
        <f t="shared" ref="K120:K121" si="4">J120-(SUM(M120:AH120))</f>
        <v>0</v>
      </c>
      <c r="L120" s="42" t="str">
        <f t="shared" si="3"/>
        <v>OK</v>
      </c>
      <c r="M120" s="18">
        <v>0</v>
      </c>
      <c r="N120" s="18">
        <v>0</v>
      </c>
      <c r="O120" s="18">
        <v>0</v>
      </c>
      <c r="P120" s="18">
        <v>0</v>
      </c>
      <c r="Q120" s="18">
        <v>0</v>
      </c>
      <c r="R120" s="18">
        <v>0</v>
      </c>
      <c r="S120" s="18">
        <v>0</v>
      </c>
      <c r="T120" s="18">
        <v>0</v>
      </c>
      <c r="U120" s="18">
        <v>0</v>
      </c>
      <c r="V120" s="18">
        <v>0</v>
      </c>
      <c r="W120" s="18">
        <v>0</v>
      </c>
      <c r="X120" s="18">
        <v>0</v>
      </c>
      <c r="Y120" s="18">
        <v>0</v>
      </c>
      <c r="Z120" s="18">
        <v>0</v>
      </c>
      <c r="AA120" s="18">
        <v>0</v>
      </c>
      <c r="AB120" s="18">
        <v>0</v>
      </c>
      <c r="AC120" s="18">
        <v>0</v>
      </c>
      <c r="AD120" s="18">
        <v>0</v>
      </c>
      <c r="AE120" s="18">
        <v>0</v>
      </c>
      <c r="AF120" s="18">
        <v>0</v>
      </c>
      <c r="AG120" s="18">
        <v>0</v>
      </c>
      <c r="AH120" s="18">
        <v>0</v>
      </c>
    </row>
    <row r="121" spans="1:34" ht="39.950000000000003" customHeight="1" x14ac:dyDescent="0.25">
      <c r="A121" s="152"/>
      <c r="B121" s="160"/>
      <c r="C121" s="76">
        <v>118</v>
      </c>
      <c r="D121" s="113" t="s">
        <v>398</v>
      </c>
      <c r="E121" s="90"/>
      <c r="F121" s="167"/>
      <c r="G121" s="168"/>
      <c r="H121" s="168"/>
      <c r="I121" s="169"/>
      <c r="J121" s="124"/>
      <c r="K121" s="41">
        <f t="shared" si="4"/>
        <v>0</v>
      </c>
      <c r="L121" s="42" t="str">
        <f t="shared" si="3"/>
        <v>OK</v>
      </c>
      <c r="M121" s="18">
        <v>0</v>
      </c>
      <c r="N121" s="18">
        <v>0</v>
      </c>
      <c r="O121" s="18">
        <v>0</v>
      </c>
      <c r="P121" s="18">
        <v>0</v>
      </c>
      <c r="Q121" s="18">
        <v>0</v>
      </c>
      <c r="R121" s="18">
        <v>0</v>
      </c>
      <c r="S121" s="18">
        <v>0</v>
      </c>
      <c r="T121" s="18">
        <v>0</v>
      </c>
      <c r="U121" s="18">
        <v>0</v>
      </c>
      <c r="V121" s="18">
        <v>0</v>
      </c>
      <c r="W121" s="18">
        <v>0</v>
      </c>
      <c r="X121" s="18">
        <v>0</v>
      </c>
      <c r="Y121" s="18">
        <v>0</v>
      </c>
      <c r="Z121" s="18">
        <v>0</v>
      </c>
      <c r="AA121" s="18">
        <v>0</v>
      </c>
      <c r="AB121" s="18">
        <v>0</v>
      </c>
      <c r="AC121" s="18">
        <v>0</v>
      </c>
      <c r="AD121" s="18">
        <v>0</v>
      </c>
      <c r="AE121" s="18">
        <v>0</v>
      </c>
      <c r="AF121" s="18">
        <v>0</v>
      </c>
      <c r="AG121" s="18">
        <v>0</v>
      </c>
      <c r="AH121" s="18">
        <v>0</v>
      </c>
    </row>
    <row r="122" spans="1:34" ht="45" x14ac:dyDescent="0.25">
      <c r="A122" s="69" t="s">
        <v>279</v>
      </c>
      <c r="B122" s="82">
        <v>44</v>
      </c>
      <c r="C122" s="82">
        <v>119</v>
      </c>
      <c r="D122" s="115" t="s">
        <v>399</v>
      </c>
      <c r="E122" s="116" t="s">
        <v>251</v>
      </c>
      <c r="F122" s="117" t="s">
        <v>60</v>
      </c>
      <c r="G122" s="117" t="s">
        <v>126</v>
      </c>
      <c r="H122" s="117" t="s">
        <v>127</v>
      </c>
      <c r="I122" s="118">
        <v>85</v>
      </c>
      <c r="J122" s="124"/>
      <c r="K122" s="53">
        <f>J122-(SUM(M122:AH122))</f>
        <v>0</v>
      </c>
      <c r="L122" s="54" t="str">
        <f>IF(K122&lt;0,"ATENÇÃO","OK")</f>
        <v>OK</v>
      </c>
      <c r="M122" s="18">
        <v>0</v>
      </c>
      <c r="N122" s="18">
        <v>0</v>
      </c>
      <c r="O122" s="18">
        <v>0</v>
      </c>
      <c r="P122" s="18">
        <v>0</v>
      </c>
      <c r="Q122" s="18">
        <v>0</v>
      </c>
      <c r="R122" s="18">
        <v>0</v>
      </c>
      <c r="S122" s="18">
        <v>0</v>
      </c>
      <c r="T122" s="18">
        <v>0</v>
      </c>
      <c r="U122" s="18">
        <v>0</v>
      </c>
      <c r="V122" s="18">
        <v>0</v>
      </c>
      <c r="W122" s="18">
        <v>0</v>
      </c>
      <c r="X122" s="18">
        <v>0</v>
      </c>
      <c r="Y122" s="18">
        <v>0</v>
      </c>
      <c r="Z122" s="18">
        <v>0</v>
      </c>
      <c r="AA122" s="18">
        <v>0</v>
      </c>
      <c r="AB122" s="18">
        <v>0</v>
      </c>
      <c r="AC122" s="18">
        <v>0</v>
      </c>
      <c r="AD122" s="18">
        <v>0</v>
      </c>
      <c r="AE122" s="18">
        <v>0</v>
      </c>
      <c r="AF122" s="18">
        <v>0</v>
      </c>
      <c r="AG122" s="18">
        <v>0</v>
      </c>
      <c r="AH122" s="18">
        <v>0</v>
      </c>
    </row>
    <row r="123" spans="1:34" ht="75" x14ac:dyDescent="0.25">
      <c r="A123" s="152" t="s">
        <v>276</v>
      </c>
      <c r="B123" s="158">
        <v>45</v>
      </c>
      <c r="C123" s="76">
        <v>120</v>
      </c>
      <c r="D123" s="77" t="s">
        <v>400</v>
      </c>
      <c r="E123" s="78" t="s">
        <v>252</v>
      </c>
      <c r="F123" s="79" t="s">
        <v>30</v>
      </c>
      <c r="G123" s="79" t="s">
        <v>128</v>
      </c>
      <c r="H123" s="79" t="s">
        <v>50</v>
      </c>
      <c r="I123" s="80">
        <v>4.2</v>
      </c>
      <c r="J123" s="124">
        <v>10</v>
      </c>
      <c r="K123" s="41">
        <f t="shared" si="2"/>
        <v>0</v>
      </c>
      <c r="L123" s="42" t="str">
        <f t="shared" si="3"/>
        <v>OK</v>
      </c>
      <c r="M123" s="18">
        <v>0</v>
      </c>
      <c r="N123" s="18">
        <v>0</v>
      </c>
      <c r="O123" s="18">
        <v>10</v>
      </c>
      <c r="P123" s="18">
        <v>0</v>
      </c>
      <c r="Q123" s="18">
        <v>0</v>
      </c>
      <c r="R123" s="18">
        <v>0</v>
      </c>
      <c r="S123" s="18">
        <v>0</v>
      </c>
      <c r="T123" s="18">
        <v>0</v>
      </c>
      <c r="U123" s="18">
        <v>0</v>
      </c>
      <c r="V123" s="18">
        <v>0</v>
      </c>
      <c r="W123" s="18">
        <v>0</v>
      </c>
      <c r="X123" s="18">
        <v>0</v>
      </c>
      <c r="Y123" s="18">
        <v>0</v>
      </c>
      <c r="Z123" s="18">
        <v>0</v>
      </c>
      <c r="AA123" s="18">
        <v>0</v>
      </c>
      <c r="AB123" s="18">
        <v>0</v>
      </c>
      <c r="AC123" s="18">
        <v>0</v>
      </c>
      <c r="AD123" s="18">
        <v>0</v>
      </c>
      <c r="AE123" s="18">
        <v>0</v>
      </c>
      <c r="AF123" s="18">
        <v>0</v>
      </c>
      <c r="AG123" s="18">
        <v>0</v>
      </c>
      <c r="AH123" s="18">
        <v>0</v>
      </c>
    </row>
    <row r="124" spans="1:34" ht="75" x14ac:dyDescent="0.25">
      <c r="A124" s="152"/>
      <c r="B124" s="159"/>
      <c r="C124" s="76">
        <v>121</v>
      </c>
      <c r="D124" s="77" t="s">
        <v>401</v>
      </c>
      <c r="E124" s="78" t="s">
        <v>253</v>
      </c>
      <c r="F124" s="79" t="s">
        <v>30</v>
      </c>
      <c r="G124" s="79" t="s">
        <v>128</v>
      </c>
      <c r="H124" s="79" t="s">
        <v>50</v>
      </c>
      <c r="I124" s="80">
        <v>5.8</v>
      </c>
      <c r="J124" s="124">
        <v>10</v>
      </c>
      <c r="K124" s="41">
        <f t="shared" si="2"/>
        <v>0</v>
      </c>
      <c r="L124" s="42" t="str">
        <f t="shared" si="3"/>
        <v>OK</v>
      </c>
      <c r="M124" s="18">
        <v>0</v>
      </c>
      <c r="N124" s="18">
        <v>0</v>
      </c>
      <c r="O124" s="18">
        <v>10</v>
      </c>
      <c r="P124" s="18">
        <v>0</v>
      </c>
      <c r="Q124" s="18">
        <v>0</v>
      </c>
      <c r="R124" s="18">
        <v>0</v>
      </c>
      <c r="S124" s="18">
        <v>0</v>
      </c>
      <c r="T124" s="18">
        <v>0</v>
      </c>
      <c r="U124" s="18">
        <v>0</v>
      </c>
      <c r="V124" s="18">
        <v>0</v>
      </c>
      <c r="W124" s="18">
        <v>0</v>
      </c>
      <c r="X124" s="18">
        <v>0</v>
      </c>
      <c r="Y124" s="18">
        <v>0</v>
      </c>
      <c r="Z124" s="18">
        <v>0</v>
      </c>
      <c r="AA124" s="18">
        <v>0</v>
      </c>
      <c r="AB124" s="18">
        <v>0</v>
      </c>
      <c r="AC124" s="18">
        <v>0</v>
      </c>
      <c r="AD124" s="18">
        <v>0</v>
      </c>
      <c r="AE124" s="18">
        <v>0</v>
      </c>
      <c r="AF124" s="18">
        <v>0</v>
      </c>
      <c r="AG124" s="18">
        <v>0</v>
      </c>
      <c r="AH124" s="18">
        <v>0</v>
      </c>
    </row>
    <row r="125" spans="1:34" ht="60" x14ac:dyDescent="0.25">
      <c r="A125" s="152"/>
      <c r="B125" s="159"/>
      <c r="C125" s="103">
        <v>122</v>
      </c>
      <c r="D125" s="77" t="s">
        <v>402</v>
      </c>
      <c r="E125" s="78" t="s">
        <v>254</v>
      </c>
      <c r="F125" s="79" t="s">
        <v>30</v>
      </c>
      <c r="G125" s="79" t="s">
        <v>48</v>
      </c>
      <c r="H125" s="79" t="s">
        <v>50</v>
      </c>
      <c r="I125" s="80">
        <v>5.6</v>
      </c>
      <c r="J125" s="124">
        <v>10</v>
      </c>
      <c r="K125" s="41">
        <f t="shared" si="2"/>
        <v>0</v>
      </c>
      <c r="L125" s="42" t="str">
        <f t="shared" si="3"/>
        <v>OK</v>
      </c>
      <c r="M125" s="18">
        <v>0</v>
      </c>
      <c r="N125" s="18">
        <v>0</v>
      </c>
      <c r="O125" s="18">
        <v>10</v>
      </c>
      <c r="P125" s="18">
        <v>0</v>
      </c>
      <c r="Q125" s="18">
        <v>0</v>
      </c>
      <c r="R125" s="18">
        <v>0</v>
      </c>
      <c r="S125" s="18">
        <v>0</v>
      </c>
      <c r="T125" s="18">
        <v>0</v>
      </c>
      <c r="U125" s="18">
        <v>0</v>
      </c>
      <c r="V125" s="18">
        <v>0</v>
      </c>
      <c r="W125" s="18">
        <v>0</v>
      </c>
      <c r="X125" s="18">
        <v>0</v>
      </c>
      <c r="Y125" s="18">
        <v>0</v>
      </c>
      <c r="Z125" s="18">
        <v>0</v>
      </c>
      <c r="AA125" s="18">
        <v>0</v>
      </c>
      <c r="AB125" s="18">
        <v>0</v>
      </c>
      <c r="AC125" s="18">
        <v>0</v>
      </c>
      <c r="AD125" s="18">
        <v>0</v>
      </c>
      <c r="AE125" s="18">
        <v>0</v>
      </c>
      <c r="AF125" s="18">
        <v>0</v>
      </c>
      <c r="AG125" s="18">
        <v>0</v>
      </c>
      <c r="AH125" s="18">
        <v>0</v>
      </c>
    </row>
    <row r="126" spans="1:34" ht="45" x14ac:dyDescent="0.25">
      <c r="A126" s="152"/>
      <c r="B126" s="159"/>
      <c r="C126" s="76">
        <v>123</v>
      </c>
      <c r="D126" s="106" t="s">
        <v>403</v>
      </c>
      <c r="E126" s="78" t="s">
        <v>255</v>
      </c>
      <c r="F126" s="104" t="s">
        <v>60</v>
      </c>
      <c r="G126" s="104" t="s">
        <v>129</v>
      </c>
      <c r="H126" s="104" t="s">
        <v>50</v>
      </c>
      <c r="I126" s="80">
        <v>30.24</v>
      </c>
      <c r="J126" s="124"/>
      <c r="K126" s="41">
        <f t="shared" si="2"/>
        <v>0</v>
      </c>
      <c r="L126" s="42" t="str">
        <f t="shared" si="3"/>
        <v>OK</v>
      </c>
      <c r="M126" s="18">
        <v>0</v>
      </c>
      <c r="N126" s="18">
        <v>0</v>
      </c>
      <c r="O126" s="18">
        <v>0</v>
      </c>
      <c r="P126" s="18">
        <v>0</v>
      </c>
      <c r="Q126" s="18">
        <v>0</v>
      </c>
      <c r="R126" s="18">
        <v>0</v>
      </c>
      <c r="S126" s="18">
        <v>0</v>
      </c>
      <c r="T126" s="18">
        <v>0</v>
      </c>
      <c r="U126" s="18">
        <v>0</v>
      </c>
      <c r="V126" s="18">
        <v>0</v>
      </c>
      <c r="W126" s="18">
        <v>0</v>
      </c>
      <c r="X126" s="18">
        <v>0</v>
      </c>
      <c r="Y126" s="18">
        <v>0</v>
      </c>
      <c r="Z126" s="18">
        <v>0</v>
      </c>
      <c r="AA126" s="18">
        <v>0</v>
      </c>
      <c r="AB126" s="18">
        <v>0</v>
      </c>
      <c r="AC126" s="18">
        <v>0</v>
      </c>
      <c r="AD126" s="18">
        <v>0</v>
      </c>
      <c r="AE126" s="18">
        <v>0</v>
      </c>
      <c r="AF126" s="18">
        <v>0</v>
      </c>
      <c r="AG126" s="18">
        <v>0</v>
      </c>
      <c r="AH126" s="18">
        <v>0</v>
      </c>
    </row>
    <row r="127" spans="1:34" ht="60" x14ac:dyDescent="0.25">
      <c r="A127" s="152"/>
      <c r="B127" s="159"/>
      <c r="C127" s="103">
        <v>124</v>
      </c>
      <c r="D127" s="77" t="s">
        <v>404</v>
      </c>
      <c r="E127" s="78" t="s">
        <v>256</v>
      </c>
      <c r="F127" s="104" t="s">
        <v>60</v>
      </c>
      <c r="G127" s="104" t="s">
        <v>130</v>
      </c>
      <c r="H127" s="104" t="s">
        <v>70</v>
      </c>
      <c r="I127" s="80">
        <v>4.05</v>
      </c>
      <c r="J127" s="124"/>
      <c r="K127" s="41">
        <f t="shared" si="2"/>
        <v>0</v>
      </c>
      <c r="L127" s="42" t="str">
        <f t="shared" si="3"/>
        <v>OK</v>
      </c>
      <c r="M127" s="18">
        <v>0</v>
      </c>
      <c r="N127" s="18">
        <v>0</v>
      </c>
      <c r="O127" s="18">
        <v>0</v>
      </c>
      <c r="P127" s="18">
        <v>0</v>
      </c>
      <c r="Q127" s="18">
        <v>0</v>
      </c>
      <c r="R127" s="18">
        <v>0</v>
      </c>
      <c r="S127" s="18">
        <v>0</v>
      </c>
      <c r="T127" s="18">
        <v>0</v>
      </c>
      <c r="U127" s="18">
        <v>0</v>
      </c>
      <c r="V127" s="18">
        <v>0</v>
      </c>
      <c r="W127" s="18">
        <v>0</v>
      </c>
      <c r="X127" s="18">
        <v>0</v>
      </c>
      <c r="Y127" s="18">
        <v>0</v>
      </c>
      <c r="Z127" s="18">
        <v>0</v>
      </c>
      <c r="AA127" s="18">
        <v>0</v>
      </c>
      <c r="AB127" s="18">
        <v>0</v>
      </c>
      <c r="AC127" s="18">
        <v>0</v>
      </c>
      <c r="AD127" s="18">
        <v>0</v>
      </c>
      <c r="AE127" s="18">
        <v>0</v>
      </c>
      <c r="AF127" s="18">
        <v>0</v>
      </c>
      <c r="AG127" s="18">
        <v>0</v>
      </c>
      <c r="AH127" s="18">
        <v>0</v>
      </c>
    </row>
    <row r="128" spans="1:34" ht="30" x14ac:dyDescent="0.25">
      <c r="A128" s="152"/>
      <c r="B128" s="160"/>
      <c r="C128" s="76">
        <v>125</v>
      </c>
      <c r="D128" s="77" t="s">
        <v>405</v>
      </c>
      <c r="E128" s="78" t="s">
        <v>257</v>
      </c>
      <c r="F128" s="104" t="s">
        <v>30</v>
      </c>
      <c r="G128" s="104" t="s">
        <v>130</v>
      </c>
      <c r="H128" s="104" t="s">
        <v>50</v>
      </c>
      <c r="I128" s="80">
        <v>15.06</v>
      </c>
      <c r="J128" s="124"/>
      <c r="K128" s="41">
        <f t="shared" si="2"/>
        <v>0</v>
      </c>
      <c r="L128" s="42" t="str">
        <f t="shared" si="3"/>
        <v>OK</v>
      </c>
      <c r="M128" s="18">
        <v>0</v>
      </c>
      <c r="N128" s="18">
        <v>0</v>
      </c>
      <c r="O128" s="18">
        <v>0</v>
      </c>
      <c r="P128" s="18">
        <v>0</v>
      </c>
      <c r="Q128" s="18">
        <v>0</v>
      </c>
      <c r="R128" s="18">
        <v>0</v>
      </c>
      <c r="S128" s="18">
        <v>0</v>
      </c>
      <c r="T128" s="18">
        <v>0</v>
      </c>
      <c r="U128" s="18">
        <v>0</v>
      </c>
      <c r="V128" s="18">
        <v>0</v>
      </c>
      <c r="W128" s="18">
        <v>0</v>
      </c>
      <c r="X128" s="18">
        <v>0</v>
      </c>
      <c r="Y128" s="18">
        <v>0</v>
      </c>
      <c r="Z128" s="18">
        <v>0</v>
      </c>
      <c r="AA128" s="18">
        <v>0</v>
      </c>
      <c r="AB128" s="18">
        <v>0</v>
      </c>
      <c r="AC128" s="18">
        <v>0</v>
      </c>
      <c r="AD128" s="18">
        <v>0</v>
      </c>
      <c r="AE128" s="18">
        <v>0</v>
      </c>
      <c r="AF128" s="18">
        <v>0</v>
      </c>
      <c r="AG128" s="18">
        <v>0</v>
      </c>
      <c r="AH128" s="18">
        <v>0</v>
      </c>
    </row>
    <row r="129" spans="1:34" ht="75" x14ac:dyDescent="0.25">
      <c r="A129" s="153" t="s">
        <v>282</v>
      </c>
      <c r="B129" s="145">
        <v>46</v>
      </c>
      <c r="C129" s="82">
        <v>126</v>
      </c>
      <c r="D129" s="83" t="s">
        <v>406</v>
      </c>
      <c r="E129" s="84" t="s">
        <v>258</v>
      </c>
      <c r="F129" s="97" t="s">
        <v>60</v>
      </c>
      <c r="G129" s="97" t="s">
        <v>131</v>
      </c>
      <c r="H129" s="97" t="s">
        <v>70</v>
      </c>
      <c r="I129" s="86">
        <v>9.25</v>
      </c>
      <c r="J129" s="124">
        <v>20</v>
      </c>
      <c r="K129" s="41">
        <f t="shared" si="2"/>
        <v>20</v>
      </c>
      <c r="L129" s="42" t="str">
        <f t="shared" si="3"/>
        <v>OK</v>
      </c>
      <c r="M129" s="18">
        <v>0</v>
      </c>
      <c r="N129" s="18">
        <v>0</v>
      </c>
      <c r="O129" s="18">
        <v>0</v>
      </c>
      <c r="P129" s="18">
        <v>0</v>
      </c>
      <c r="Q129" s="18">
        <v>0</v>
      </c>
      <c r="R129" s="18">
        <v>0</v>
      </c>
      <c r="S129" s="18">
        <v>0</v>
      </c>
      <c r="T129" s="18">
        <v>0</v>
      </c>
      <c r="U129" s="18">
        <v>0</v>
      </c>
      <c r="V129" s="18">
        <v>0</v>
      </c>
      <c r="W129" s="18">
        <v>0</v>
      </c>
      <c r="X129" s="18">
        <v>0</v>
      </c>
      <c r="Y129" s="18">
        <v>0</v>
      </c>
      <c r="Z129" s="18">
        <v>0</v>
      </c>
      <c r="AA129" s="18">
        <v>0</v>
      </c>
      <c r="AB129" s="18">
        <v>0</v>
      </c>
      <c r="AC129" s="18">
        <v>0</v>
      </c>
      <c r="AD129" s="18">
        <v>0</v>
      </c>
      <c r="AE129" s="18">
        <v>0</v>
      </c>
      <c r="AF129" s="18">
        <v>0</v>
      </c>
      <c r="AG129" s="18">
        <v>0</v>
      </c>
      <c r="AH129" s="18">
        <v>0</v>
      </c>
    </row>
    <row r="130" spans="1:34" ht="75" x14ac:dyDescent="0.25">
      <c r="A130" s="153"/>
      <c r="B130" s="146"/>
      <c r="C130" s="87">
        <v>127</v>
      </c>
      <c r="D130" s="83" t="s">
        <v>407</v>
      </c>
      <c r="E130" s="84" t="s">
        <v>259</v>
      </c>
      <c r="F130" s="97" t="s">
        <v>60</v>
      </c>
      <c r="G130" s="97" t="s">
        <v>132</v>
      </c>
      <c r="H130" s="97" t="s">
        <v>70</v>
      </c>
      <c r="I130" s="86">
        <v>15.45</v>
      </c>
      <c r="J130" s="124">
        <v>3</v>
      </c>
      <c r="K130" s="41">
        <f t="shared" si="2"/>
        <v>3</v>
      </c>
      <c r="L130" s="42" t="str">
        <f t="shared" si="3"/>
        <v>OK</v>
      </c>
      <c r="M130" s="18">
        <v>0</v>
      </c>
      <c r="N130" s="18">
        <v>0</v>
      </c>
      <c r="O130" s="18">
        <v>0</v>
      </c>
      <c r="P130" s="18">
        <v>0</v>
      </c>
      <c r="Q130" s="18">
        <v>0</v>
      </c>
      <c r="R130" s="18">
        <v>0</v>
      </c>
      <c r="S130" s="18">
        <v>0</v>
      </c>
      <c r="T130" s="18">
        <v>0</v>
      </c>
      <c r="U130" s="18">
        <v>0</v>
      </c>
      <c r="V130" s="18">
        <v>0</v>
      </c>
      <c r="W130" s="18">
        <v>0</v>
      </c>
      <c r="X130" s="18">
        <v>0</v>
      </c>
      <c r="Y130" s="18">
        <v>0</v>
      </c>
      <c r="Z130" s="18">
        <v>0</v>
      </c>
      <c r="AA130" s="18">
        <v>0</v>
      </c>
      <c r="AB130" s="18">
        <v>0</v>
      </c>
      <c r="AC130" s="18">
        <v>0</v>
      </c>
      <c r="AD130" s="18">
        <v>0</v>
      </c>
      <c r="AE130" s="18">
        <v>0</v>
      </c>
      <c r="AF130" s="18">
        <v>0</v>
      </c>
      <c r="AG130" s="18">
        <v>0</v>
      </c>
      <c r="AH130" s="18">
        <v>0</v>
      </c>
    </row>
    <row r="131" spans="1:34" ht="135" x14ac:dyDescent="0.25">
      <c r="A131" s="153"/>
      <c r="B131" s="146"/>
      <c r="C131" s="87">
        <v>128</v>
      </c>
      <c r="D131" s="83" t="s">
        <v>408</v>
      </c>
      <c r="E131" s="84" t="s">
        <v>260</v>
      </c>
      <c r="F131" s="97" t="s">
        <v>64</v>
      </c>
      <c r="G131" s="97" t="s">
        <v>133</v>
      </c>
      <c r="H131" s="97" t="s">
        <v>70</v>
      </c>
      <c r="I131" s="86">
        <v>9.0500000000000007</v>
      </c>
      <c r="J131" s="124">
        <v>10</v>
      </c>
      <c r="K131" s="41">
        <f t="shared" si="2"/>
        <v>0</v>
      </c>
      <c r="L131" s="42" t="str">
        <f t="shared" si="3"/>
        <v>OK</v>
      </c>
      <c r="M131" s="18">
        <v>0</v>
      </c>
      <c r="N131" s="18">
        <v>0</v>
      </c>
      <c r="O131" s="18">
        <v>0</v>
      </c>
      <c r="P131" s="18">
        <v>0</v>
      </c>
      <c r="Q131" s="18">
        <v>0</v>
      </c>
      <c r="R131" s="18">
        <v>0</v>
      </c>
      <c r="S131" s="18">
        <v>0</v>
      </c>
      <c r="T131" s="18">
        <v>0</v>
      </c>
      <c r="U131" s="18">
        <v>0</v>
      </c>
      <c r="V131" s="18">
        <v>0</v>
      </c>
      <c r="W131" s="18">
        <v>10</v>
      </c>
      <c r="X131" s="18">
        <v>0</v>
      </c>
      <c r="Y131" s="18">
        <v>0</v>
      </c>
      <c r="Z131" s="18">
        <v>0</v>
      </c>
      <c r="AA131" s="18">
        <v>0</v>
      </c>
      <c r="AB131" s="18">
        <v>0</v>
      </c>
      <c r="AC131" s="18">
        <v>0</v>
      </c>
      <c r="AD131" s="18">
        <v>0</v>
      </c>
      <c r="AE131" s="18">
        <v>0</v>
      </c>
      <c r="AF131" s="18">
        <v>0</v>
      </c>
      <c r="AG131" s="18">
        <v>0</v>
      </c>
      <c r="AH131" s="18">
        <v>0</v>
      </c>
    </row>
    <row r="132" spans="1:34" ht="60" x14ac:dyDescent="0.25">
      <c r="A132" s="153"/>
      <c r="B132" s="146"/>
      <c r="C132" s="87">
        <v>129</v>
      </c>
      <c r="D132" s="83" t="s">
        <v>409</v>
      </c>
      <c r="E132" s="84" t="s">
        <v>261</v>
      </c>
      <c r="F132" s="97" t="s">
        <v>58</v>
      </c>
      <c r="G132" s="97" t="s">
        <v>81</v>
      </c>
      <c r="H132" s="97" t="s">
        <v>50</v>
      </c>
      <c r="I132" s="86">
        <v>2.42</v>
      </c>
      <c r="J132" s="124">
        <v>3</v>
      </c>
      <c r="K132" s="41">
        <f t="shared" si="2"/>
        <v>3</v>
      </c>
      <c r="L132" s="42" t="str">
        <f t="shared" si="3"/>
        <v>OK</v>
      </c>
      <c r="M132" s="18">
        <v>0</v>
      </c>
      <c r="N132" s="18">
        <v>0</v>
      </c>
      <c r="O132" s="18">
        <v>0</v>
      </c>
      <c r="P132" s="18">
        <v>0</v>
      </c>
      <c r="Q132" s="18">
        <v>0</v>
      </c>
      <c r="R132" s="18">
        <v>0</v>
      </c>
      <c r="S132" s="18">
        <v>0</v>
      </c>
      <c r="T132" s="18">
        <v>0</v>
      </c>
      <c r="U132" s="18">
        <v>0</v>
      </c>
      <c r="V132" s="18">
        <v>0</v>
      </c>
      <c r="W132" s="18">
        <v>0</v>
      </c>
      <c r="X132" s="18">
        <v>0</v>
      </c>
      <c r="Y132" s="18">
        <v>0</v>
      </c>
      <c r="Z132" s="18">
        <v>0</v>
      </c>
      <c r="AA132" s="18">
        <v>0</v>
      </c>
      <c r="AB132" s="18">
        <v>0</v>
      </c>
      <c r="AC132" s="18">
        <v>0</v>
      </c>
      <c r="AD132" s="18">
        <v>0</v>
      </c>
      <c r="AE132" s="18">
        <v>0</v>
      </c>
      <c r="AF132" s="18">
        <v>0</v>
      </c>
      <c r="AG132" s="18">
        <v>0</v>
      </c>
      <c r="AH132" s="18">
        <v>0</v>
      </c>
    </row>
    <row r="133" spans="1:34" ht="60" x14ac:dyDescent="0.25">
      <c r="A133" s="153"/>
      <c r="B133" s="147"/>
      <c r="C133" s="82">
        <v>130</v>
      </c>
      <c r="D133" s="83" t="s">
        <v>410</v>
      </c>
      <c r="E133" s="84" t="s">
        <v>262</v>
      </c>
      <c r="F133" s="97" t="s">
        <v>60</v>
      </c>
      <c r="G133" s="97" t="s">
        <v>125</v>
      </c>
      <c r="H133" s="97" t="s">
        <v>50</v>
      </c>
      <c r="I133" s="86">
        <v>3.6</v>
      </c>
      <c r="J133" s="124"/>
      <c r="K133" s="41">
        <f t="shared" si="2"/>
        <v>0</v>
      </c>
      <c r="L133" s="42" t="str">
        <f t="shared" si="3"/>
        <v>OK</v>
      </c>
      <c r="M133" s="18">
        <v>0</v>
      </c>
      <c r="N133" s="18">
        <v>0</v>
      </c>
      <c r="O133" s="18">
        <v>0</v>
      </c>
      <c r="P133" s="18">
        <v>0</v>
      </c>
      <c r="Q133" s="18">
        <v>0</v>
      </c>
      <c r="R133" s="18">
        <v>0</v>
      </c>
      <c r="S133" s="18">
        <v>0</v>
      </c>
      <c r="T133" s="18">
        <v>0</v>
      </c>
      <c r="U133" s="18">
        <v>0</v>
      </c>
      <c r="V133" s="18">
        <v>0</v>
      </c>
      <c r="W133" s="18">
        <v>0</v>
      </c>
      <c r="X133" s="18">
        <v>0</v>
      </c>
      <c r="Y133" s="18">
        <v>0</v>
      </c>
      <c r="Z133" s="18">
        <v>0</v>
      </c>
      <c r="AA133" s="18">
        <v>0</v>
      </c>
      <c r="AB133" s="18">
        <v>0</v>
      </c>
      <c r="AC133" s="18">
        <v>0</v>
      </c>
      <c r="AD133" s="18">
        <v>0</v>
      </c>
      <c r="AE133" s="18">
        <v>0</v>
      </c>
      <c r="AF133" s="18">
        <v>0</v>
      </c>
      <c r="AG133" s="18">
        <v>0</v>
      </c>
      <c r="AH133" s="18">
        <v>0</v>
      </c>
    </row>
    <row r="134" spans="1:34" ht="60" x14ac:dyDescent="0.25">
      <c r="A134" s="152" t="s">
        <v>278</v>
      </c>
      <c r="B134" s="158">
        <v>47</v>
      </c>
      <c r="C134" s="76">
        <v>131</v>
      </c>
      <c r="D134" s="106" t="s">
        <v>411</v>
      </c>
      <c r="E134" s="78" t="s">
        <v>263</v>
      </c>
      <c r="F134" s="79" t="s">
        <v>30</v>
      </c>
      <c r="G134" s="79" t="s">
        <v>84</v>
      </c>
      <c r="H134" s="79" t="s">
        <v>50</v>
      </c>
      <c r="I134" s="80">
        <v>18.38</v>
      </c>
      <c r="J134" s="124"/>
      <c r="K134" s="41">
        <f t="shared" si="2"/>
        <v>0</v>
      </c>
      <c r="L134" s="42" t="str">
        <f t="shared" si="3"/>
        <v>OK</v>
      </c>
      <c r="M134" s="18">
        <v>0</v>
      </c>
      <c r="N134" s="18">
        <v>0</v>
      </c>
      <c r="O134" s="18">
        <v>0</v>
      </c>
      <c r="P134" s="18">
        <v>0</v>
      </c>
      <c r="Q134" s="18">
        <v>0</v>
      </c>
      <c r="R134" s="18">
        <v>0</v>
      </c>
      <c r="S134" s="18">
        <v>0</v>
      </c>
      <c r="T134" s="18">
        <v>0</v>
      </c>
      <c r="U134" s="18">
        <v>0</v>
      </c>
      <c r="V134" s="18">
        <v>0</v>
      </c>
      <c r="W134" s="18">
        <v>0</v>
      </c>
      <c r="X134" s="18">
        <v>0</v>
      </c>
      <c r="Y134" s="18">
        <v>0</v>
      </c>
      <c r="Z134" s="18">
        <v>0</v>
      </c>
      <c r="AA134" s="18">
        <v>0</v>
      </c>
      <c r="AB134" s="18">
        <v>0</v>
      </c>
      <c r="AC134" s="18">
        <v>0</v>
      </c>
      <c r="AD134" s="18">
        <v>0</v>
      </c>
      <c r="AE134" s="18">
        <v>0</v>
      </c>
      <c r="AF134" s="18">
        <v>0</v>
      </c>
      <c r="AG134" s="18">
        <v>0</v>
      </c>
      <c r="AH134" s="18">
        <v>0</v>
      </c>
    </row>
    <row r="135" spans="1:34" ht="45" x14ac:dyDescent="0.25">
      <c r="A135" s="152"/>
      <c r="B135" s="159"/>
      <c r="C135" s="103">
        <v>132</v>
      </c>
      <c r="D135" s="77" t="s">
        <v>412</v>
      </c>
      <c r="E135" s="78" t="s">
        <v>264</v>
      </c>
      <c r="F135" s="79" t="s">
        <v>30</v>
      </c>
      <c r="G135" s="79" t="s">
        <v>134</v>
      </c>
      <c r="H135" s="79" t="s">
        <v>50</v>
      </c>
      <c r="I135" s="80">
        <v>2.17</v>
      </c>
      <c r="J135" s="124"/>
      <c r="K135" s="41">
        <f t="shared" si="2"/>
        <v>0</v>
      </c>
      <c r="L135" s="42" t="str">
        <f t="shared" si="3"/>
        <v>OK</v>
      </c>
      <c r="M135" s="18">
        <v>0</v>
      </c>
      <c r="N135" s="18">
        <v>0</v>
      </c>
      <c r="O135" s="18">
        <v>0</v>
      </c>
      <c r="P135" s="18">
        <v>0</v>
      </c>
      <c r="Q135" s="18">
        <v>0</v>
      </c>
      <c r="R135" s="18">
        <v>0</v>
      </c>
      <c r="S135" s="18">
        <v>0</v>
      </c>
      <c r="T135" s="18">
        <v>0</v>
      </c>
      <c r="U135" s="18">
        <v>0</v>
      </c>
      <c r="V135" s="18">
        <v>0</v>
      </c>
      <c r="W135" s="18">
        <v>0</v>
      </c>
      <c r="X135" s="18">
        <v>0</v>
      </c>
      <c r="Y135" s="18">
        <v>0</v>
      </c>
      <c r="Z135" s="18">
        <v>0</v>
      </c>
      <c r="AA135" s="18">
        <v>0</v>
      </c>
      <c r="AB135" s="18">
        <v>0</v>
      </c>
      <c r="AC135" s="18">
        <v>0</v>
      </c>
      <c r="AD135" s="18">
        <v>0</v>
      </c>
      <c r="AE135" s="18">
        <v>0</v>
      </c>
      <c r="AF135" s="18">
        <v>0</v>
      </c>
      <c r="AG135" s="18">
        <v>0</v>
      </c>
      <c r="AH135" s="18">
        <v>0</v>
      </c>
    </row>
    <row r="136" spans="1:34" ht="45" x14ac:dyDescent="0.25">
      <c r="A136" s="152"/>
      <c r="B136" s="159"/>
      <c r="C136" s="76">
        <v>133</v>
      </c>
      <c r="D136" s="77" t="s">
        <v>413</v>
      </c>
      <c r="E136" s="78" t="s">
        <v>265</v>
      </c>
      <c r="F136" s="79" t="s">
        <v>30</v>
      </c>
      <c r="G136" s="79" t="s">
        <v>135</v>
      </c>
      <c r="H136" s="79" t="s">
        <v>50</v>
      </c>
      <c r="I136" s="80">
        <v>6.47</v>
      </c>
      <c r="J136" s="124">
        <v>12</v>
      </c>
      <c r="K136" s="41">
        <f t="shared" si="2"/>
        <v>4</v>
      </c>
      <c r="L136" s="42" t="str">
        <f t="shared" si="3"/>
        <v>OK</v>
      </c>
      <c r="M136" s="18">
        <v>0</v>
      </c>
      <c r="N136" s="18">
        <v>0</v>
      </c>
      <c r="O136" s="18">
        <v>0</v>
      </c>
      <c r="P136" s="18">
        <v>0</v>
      </c>
      <c r="Q136" s="18">
        <v>0</v>
      </c>
      <c r="R136" s="18">
        <v>0</v>
      </c>
      <c r="S136" s="18">
        <v>0</v>
      </c>
      <c r="T136" s="18">
        <v>0</v>
      </c>
      <c r="U136" s="18">
        <v>8</v>
      </c>
      <c r="V136" s="18">
        <v>0</v>
      </c>
      <c r="W136" s="18">
        <v>0</v>
      </c>
      <c r="X136" s="18">
        <v>0</v>
      </c>
      <c r="Y136" s="18">
        <v>0</v>
      </c>
      <c r="Z136" s="18">
        <v>0</v>
      </c>
      <c r="AA136" s="18">
        <v>0</v>
      </c>
      <c r="AB136" s="18">
        <v>0</v>
      </c>
      <c r="AC136" s="18">
        <v>0</v>
      </c>
      <c r="AD136" s="18">
        <v>0</v>
      </c>
      <c r="AE136" s="18">
        <v>0</v>
      </c>
      <c r="AF136" s="18">
        <v>0</v>
      </c>
      <c r="AG136" s="18">
        <v>0</v>
      </c>
      <c r="AH136" s="18">
        <v>0</v>
      </c>
    </row>
    <row r="137" spans="1:34" ht="90" x14ac:dyDescent="0.25">
      <c r="A137" s="152"/>
      <c r="B137" s="159"/>
      <c r="C137" s="76">
        <v>134</v>
      </c>
      <c r="D137" s="77" t="s">
        <v>414</v>
      </c>
      <c r="E137" s="78" t="s">
        <v>266</v>
      </c>
      <c r="F137" s="104" t="s">
        <v>30</v>
      </c>
      <c r="G137" s="104" t="s">
        <v>136</v>
      </c>
      <c r="H137" s="104" t="s">
        <v>50</v>
      </c>
      <c r="I137" s="80">
        <v>7.12</v>
      </c>
      <c r="J137" s="124"/>
      <c r="K137" s="41">
        <f t="shared" ref="K137:K138" si="5">J137-(SUM(M137:AH137))</f>
        <v>0</v>
      </c>
      <c r="L137" s="42" t="str">
        <f t="shared" ref="L137:L138" si="6">IF(K137&lt;0,"ATENÇÃO","OK")</f>
        <v>OK</v>
      </c>
      <c r="M137" s="18">
        <v>0</v>
      </c>
      <c r="N137" s="18">
        <v>0</v>
      </c>
      <c r="O137" s="18">
        <v>0</v>
      </c>
      <c r="P137" s="18">
        <v>0</v>
      </c>
      <c r="Q137" s="18">
        <v>0</v>
      </c>
      <c r="R137" s="18">
        <v>0</v>
      </c>
      <c r="S137" s="18">
        <v>0</v>
      </c>
      <c r="T137" s="18">
        <v>0</v>
      </c>
      <c r="U137" s="18">
        <v>0</v>
      </c>
      <c r="V137" s="18">
        <v>0</v>
      </c>
      <c r="W137" s="18">
        <v>0</v>
      </c>
      <c r="X137" s="18">
        <v>0</v>
      </c>
      <c r="Y137" s="18">
        <v>0</v>
      </c>
      <c r="Z137" s="18">
        <v>0</v>
      </c>
      <c r="AA137" s="18">
        <v>0</v>
      </c>
      <c r="AB137" s="18">
        <v>0</v>
      </c>
      <c r="AC137" s="18">
        <v>0</v>
      </c>
      <c r="AD137" s="18">
        <v>0</v>
      </c>
      <c r="AE137" s="18">
        <v>0</v>
      </c>
      <c r="AF137" s="18">
        <v>0</v>
      </c>
      <c r="AG137" s="18">
        <v>0</v>
      </c>
      <c r="AH137" s="18">
        <v>0</v>
      </c>
    </row>
    <row r="138" spans="1:34" ht="30" x14ac:dyDescent="0.25">
      <c r="A138" s="152"/>
      <c r="B138" s="160"/>
      <c r="C138" s="103">
        <v>135</v>
      </c>
      <c r="D138" s="106" t="s">
        <v>415</v>
      </c>
      <c r="E138" s="78" t="s">
        <v>267</v>
      </c>
      <c r="F138" s="104" t="s">
        <v>30</v>
      </c>
      <c r="G138" s="104" t="s">
        <v>48</v>
      </c>
      <c r="H138" s="104" t="s">
        <v>50</v>
      </c>
      <c r="I138" s="80">
        <v>19.54</v>
      </c>
      <c r="J138" s="124"/>
      <c r="K138" s="41">
        <f t="shared" si="5"/>
        <v>0</v>
      </c>
      <c r="L138" s="42" t="str">
        <f t="shared" si="6"/>
        <v>OK</v>
      </c>
      <c r="M138" s="18">
        <v>0</v>
      </c>
      <c r="N138" s="18">
        <v>0</v>
      </c>
      <c r="O138" s="18">
        <v>0</v>
      </c>
      <c r="P138" s="18">
        <v>0</v>
      </c>
      <c r="Q138" s="18">
        <v>0</v>
      </c>
      <c r="R138" s="18">
        <v>0</v>
      </c>
      <c r="S138" s="18">
        <v>0</v>
      </c>
      <c r="T138" s="18">
        <v>0</v>
      </c>
      <c r="U138" s="18">
        <v>0</v>
      </c>
      <c r="V138" s="18">
        <v>0</v>
      </c>
      <c r="W138" s="18">
        <v>0</v>
      </c>
      <c r="X138" s="18">
        <v>0</v>
      </c>
      <c r="Y138" s="18">
        <v>0</v>
      </c>
      <c r="Z138" s="18">
        <v>0</v>
      </c>
      <c r="AA138" s="18">
        <v>0</v>
      </c>
      <c r="AB138" s="18">
        <v>0</v>
      </c>
      <c r="AC138" s="18">
        <v>0</v>
      </c>
      <c r="AD138" s="18">
        <v>0</v>
      </c>
      <c r="AE138" s="18">
        <v>0</v>
      </c>
      <c r="AF138" s="18">
        <v>0</v>
      </c>
      <c r="AG138" s="18">
        <v>0</v>
      </c>
      <c r="AH138" s="18">
        <v>0</v>
      </c>
    </row>
    <row r="143" spans="1:34" x14ac:dyDescent="0.25">
      <c r="A143" s="142"/>
      <c r="B143" s="142"/>
      <c r="C143" s="142"/>
    </row>
    <row r="144" spans="1:34" x14ac:dyDescent="0.25">
      <c r="A144" s="142"/>
      <c r="B144" s="142"/>
      <c r="C144" s="142"/>
    </row>
    <row r="145" spans="1:3" x14ac:dyDescent="0.25">
      <c r="A145" s="142"/>
      <c r="B145" s="142"/>
      <c r="C145" s="142"/>
    </row>
    <row r="146" spans="1:3" x14ac:dyDescent="0.25">
      <c r="A146" s="142"/>
      <c r="B146" s="142"/>
      <c r="C146" s="142"/>
    </row>
    <row r="147" spans="1:3" x14ac:dyDescent="0.25">
      <c r="A147" s="142"/>
      <c r="B147" s="142"/>
      <c r="C147" s="142"/>
    </row>
    <row r="148" spans="1:3" x14ac:dyDescent="0.25">
      <c r="A148" s="142"/>
      <c r="B148" s="142"/>
      <c r="C148" s="142"/>
    </row>
    <row r="149" spans="1:3" x14ac:dyDescent="0.25">
      <c r="A149" s="142"/>
      <c r="B149" s="142"/>
      <c r="C149" s="142"/>
    </row>
    <row r="150" spans="1:3" x14ac:dyDescent="0.25">
      <c r="A150" s="142"/>
      <c r="B150" s="142"/>
      <c r="C150" s="142"/>
    </row>
    <row r="151" spans="1:3" x14ac:dyDescent="0.25">
      <c r="A151" s="142"/>
      <c r="B151" s="142"/>
      <c r="C151" s="142"/>
    </row>
    <row r="152" spans="1:3" x14ac:dyDescent="0.25">
      <c r="A152" s="142"/>
      <c r="B152" s="142"/>
      <c r="C152" s="142"/>
    </row>
    <row r="153" spans="1:3" x14ac:dyDescent="0.25">
      <c r="A153" s="142"/>
      <c r="B153" s="142"/>
      <c r="C153" s="142"/>
    </row>
    <row r="154" spans="1:3" x14ac:dyDescent="0.25">
      <c r="A154" s="142"/>
      <c r="B154" s="142"/>
      <c r="C154" s="142"/>
    </row>
    <row r="155" spans="1:3" x14ac:dyDescent="0.25">
      <c r="A155" s="142"/>
      <c r="B155" s="142"/>
      <c r="C155" s="142"/>
    </row>
    <row r="156" spans="1:3" x14ac:dyDescent="0.25">
      <c r="A156" s="142"/>
      <c r="B156" s="142"/>
      <c r="C156" s="142"/>
    </row>
    <row r="157" spans="1:3" x14ac:dyDescent="0.25">
      <c r="A157" s="142"/>
      <c r="B157" s="142"/>
      <c r="C157" s="142"/>
    </row>
    <row r="158" spans="1:3" x14ac:dyDescent="0.25">
      <c r="A158" s="142"/>
      <c r="B158" s="142"/>
      <c r="C158" s="142"/>
    </row>
    <row r="159" spans="1:3" x14ac:dyDescent="0.25">
      <c r="A159" s="142"/>
      <c r="B159" s="142"/>
      <c r="C159" s="142"/>
    </row>
    <row r="160" spans="1:3" x14ac:dyDescent="0.25">
      <c r="A160" s="142"/>
      <c r="B160" s="142"/>
      <c r="C160" s="142"/>
    </row>
    <row r="161" spans="1:3" x14ac:dyDescent="0.25">
      <c r="A161" s="142"/>
      <c r="B161" s="142"/>
      <c r="C161" s="142"/>
    </row>
    <row r="162" spans="1:3" x14ac:dyDescent="0.25">
      <c r="A162" s="142"/>
      <c r="B162" s="142"/>
      <c r="C162" s="142"/>
    </row>
    <row r="163" spans="1:3" x14ac:dyDescent="0.25">
      <c r="A163" s="142"/>
      <c r="B163" s="142"/>
      <c r="C163" s="142"/>
    </row>
    <row r="164" spans="1:3" x14ac:dyDescent="0.25">
      <c r="A164" s="142"/>
      <c r="B164" s="142"/>
      <c r="C164" s="142"/>
    </row>
    <row r="165" spans="1:3" x14ac:dyDescent="0.25">
      <c r="A165" s="142"/>
      <c r="B165" s="142"/>
      <c r="C165" s="142"/>
    </row>
    <row r="166" spans="1:3" x14ac:dyDescent="0.25">
      <c r="A166" s="142"/>
      <c r="B166" s="142"/>
      <c r="C166" s="142"/>
    </row>
    <row r="167" spans="1:3" x14ac:dyDescent="0.25">
      <c r="A167" s="142"/>
      <c r="B167" s="142"/>
      <c r="C167" s="142"/>
    </row>
    <row r="168" spans="1:3" x14ac:dyDescent="0.25">
      <c r="A168" s="142"/>
      <c r="B168" s="142"/>
      <c r="C168" s="142"/>
    </row>
    <row r="169" spans="1:3" x14ac:dyDescent="0.25">
      <c r="A169" s="142"/>
      <c r="B169" s="142"/>
      <c r="C169" s="142"/>
    </row>
  </sheetData>
  <mergeCells count="114">
    <mergeCell ref="A27:A28"/>
    <mergeCell ref="B27:B28"/>
    <mergeCell ref="A29:A36"/>
    <mergeCell ref="B29:B36"/>
    <mergeCell ref="A37:A46"/>
    <mergeCell ref="B37:B46"/>
    <mergeCell ref="A47:A52"/>
    <mergeCell ref="B47:B52"/>
    <mergeCell ref="M1:M2"/>
    <mergeCell ref="N1:N2"/>
    <mergeCell ref="D1:I1"/>
    <mergeCell ref="J1:L1"/>
    <mergeCell ref="A11:A14"/>
    <mergeCell ref="B11:B14"/>
    <mergeCell ref="A15:A19"/>
    <mergeCell ref="B15:B19"/>
    <mergeCell ref="A24:A25"/>
    <mergeCell ref="B24:B25"/>
    <mergeCell ref="A20:A21"/>
    <mergeCell ref="B20:B21"/>
    <mergeCell ref="A22:A23"/>
    <mergeCell ref="B22:B23"/>
    <mergeCell ref="AG1:AG2"/>
    <mergeCell ref="AH1:AH2"/>
    <mergeCell ref="A2:L2"/>
    <mergeCell ref="A8:A9"/>
    <mergeCell ref="B8:B9"/>
    <mergeCell ref="AB1:AB2"/>
    <mergeCell ref="AC1:AC2"/>
    <mergeCell ref="AD1:AD2"/>
    <mergeCell ref="AE1:AE2"/>
    <mergeCell ref="AF1:AF2"/>
    <mergeCell ref="W1:W2"/>
    <mergeCell ref="X1:X2"/>
    <mergeCell ref="Y1:Y2"/>
    <mergeCell ref="Z1:Z2"/>
    <mergeCell ref="AA1:AA2"/>
    <mergeCell ref="R1:R2"/>
    <mergeCell ref="S1:S2"/>
    <mergeCell ref="T1:T2"/>
    <mergeCell ref="U1:U2"/>
    <mergeCell ref="V1:V2"/>
    <mergeCell ref="Q1:Q2"/>
    <mergeCell ref="O1:O2"/>
    <mergeCell ref="P1:P2"/>
    <mergeCell ref="A1:C1"/>
    <mergeCell ref="A64:A67"/>
    <mergeCell ref="B64:B67"/>
    <mergeCell ref="A68:A74"/>
    <mergeCell ref="B68:B74"/>
    <mergeCell ref="A75:A80"/>
    <mergeCell ref="B75:B80"/>
    <mergeCell ref="A53:A55"/>
    <mergeCell ref="B53:B55"/>
    <mergeCell ref="A56:A59"/>
    <mergeCell ref="B56:B59"/>
    <mergeCell ref="A60:A63"/>
    <mergeCell ref="B60:B63"/>
    <mergeCell ref="A92:A94"/>
    <mergeCell ref="B92:B94"/>
    <mergeCell ref="A96:A97"/>
    <mergeCell ref="B96:B97"/>
    <mergeCell ref="A98:A99"/>
    <mergeCell ref="B98:B99"/>
    <mergeCell ref="A82:A85"/>
    <mergeCell ref="B82:B85"/>
    <mergeCell ref="A86:A88"/>
    <mergeCell ref="B86:B88"/>
    <mergeCell ref="A89:A90"/>
    <mergeCell ref="B89:B90"/>
    <mergeCell ref="A113:A116"/>
    <mergeCell ref="B113:B116"/>
    <mergeCell ref="A118:A121"/>
    <mergeCell ref="B118:B121"/>
    <mergeCell ref="F118:I121"/>
    <mergeCell ref="A100:A104"/>
    <mergeCell ref="B100:B104"/>
    <mergeCell ref="A106:A107"/>
    <mergeCell ref="B106:B107"/>
    <mergeCell ref="A109:A112"/>
    <mergeCell ref="B109:B112"/>
    <mergeCell ref="A143:C143"/>
    <mergeCell ref="A144:C144"/>
    <mergeCell ref="A145:C145"/>
    <mergeCell ref="A146:C146"/>
    <mergeCell ref="A147:C147"/>
    <mergeCell ref="A123:A128"/>
    <mergeCell ref="B123:B128"/>
    <mergeCell ref="A129:A133"/>
    <mergeCell ref="B129:B133"/>
    <mergeCell ref="A134:A138"/>
    <mergeCell ref="B134:B138"/>
    <mergeCell ref="A153:C153"/>
    <mergeCell ref="A154:C154"/>
    <mergeCell ref="A155:C155"/>
    <mergeCell ref="A156:C156"/>
    <mergeCell ref="A157:C157"/>
    <mergeCell ref="A148:C148"/>
    <mergeCell ref="A149:C149"/>
    <mergeCell ref="A150:C150"/>
    <mergeCell ref="A151:C151"/>
    <mergeCell ref="A152:C152"/>
    <mergeCell ref="A168:C168"/>
    <mergeCell ref="A169:C169"/>
    <mergeCell ref="A163:C163"/>
    <mergeCell ref="A164:C164"/>
    <mergeCell ref="A165:C165"/>
    <mergeCell ref="A166:C166"/>
    <mergeCell ref="A167:C167"/>
    <mergeCell ref="A158:C158"/>
    <mergeCell ref="A159:C159"/>
    <mergeCell ref="A160:C160"/>
    <mergeCell ref="A161:C161"/>
    <mergeCell ref="A162:C162"/>
  </mergeCells>
  <conditionalFormatting sqref="AD4:AH138">
    <cfRule type="cellIs" dxfId="236" priority="31" stopIfTrue="1" operator="greaterThan">
      <formula>0</formula>
    </cfRule>
    <cfRule type="cellIs" dxfId="235" priority="32" stopIfTrue="1" operator="greaterThan">
      <formula>0</formula>
    </cfRule>
    <cfRule type="cellIs" dxfId="234" priority="33" stopIfTrue="1" operator="greaterThan">
      <formula>0</formula>
    </cfRule>
  </conditionalFormatting>
  <conditionalFormatting sqref="N4:X138">
    <cfRule type="cellIs" dxfId="233" priority="16" stopIfTrue="1" operator="greaterThan">
      <formula>0</formula>
    </cfRule>
    <cfRule type="cellIs" dxfId="232" priority="17" stopIfTrue="1" operator="greaterThan">
      <formula>0</formula>
    </cfRule>
    <cfRule type="cellIs" dxfId="231" priority="18" stopIfTrue="1" operator="greaterThan">
      <formula>0</formula>
    </cfRule>
  </conditionalFormatting>
  <conditionalFormatting sqref="Y4:Y138">
    <cfRule type="cellIs" dxfId="230" priority="13" stopIfTrue="1" operator="greaterThan">
      <formula>0</formula>
    </cfRule>
    <cfRule type="cellIs" dxfId="229" priority="14" stopIfTrue="1" operator="greaterThan">
      <formula>0</formula>
    </cfRule>
    <cfRule type="cellIs" dxfId="228" priority="15" stopIfTrue="1" operator="greaterThan">
      <formula>0</formula>
    </cfRule>
  </conditionalFormatting>
  <conditionalFormatting sqref="Z4:Z138">
    <cfRule type="cellIs" dxfId="227" priority="10" stopIfTrue="1" operator="greaterThan">
      <formula>0</formula>
    </cfRule>
    <cfRule type="cellIs" dxfId="226" priority="11" stopIfTrue="1" operator="greaterThan">
      <formula>0</formula>
    </cfRule>
    <cfRule type="cellIs" dxfId="225" priority="12" stopIfTrue="1" operator="greaterThan">
      <formula>0</formula>
    </cfRule>
  </conditionalFormatting>
  <conditionalFormatting sqref="AA4:AA138">
    <cfRule type="cellIs" dxfId="224" priority="7" stopIfTrue="1" operator="greaterThan">
      <formula>0</formula>
    </cfRule>
    <cfRule type="cellIs" dxfId="223" priority="8" stopIfTrue="1" operator="greaterThan">
      <formula>0</formula>
    </cfRule>
    <cfRule type="cellIs" dxfId="222" priority="9" stopIfTrue="1" operator="greaterThan">
      <formula>0</formula>
    </cfRule>
  </conditionalFormatting>
  <conditionalFormatting sqref="AB4:AB138">
    <cfRule type="cellIs" dxfId="221" priority="4" stopIfTrue="1" operator="greaterThan">
      <formula>0</formula>
    </cfRule>
    <cfRule type="cellIs" dxfId="220" priority="5" stopIfTrue="1" operator="greaterThan">
      <formula>0</formula>
    </cfRule>
    <cfRule type="cellIs" dxfId="219" priority="6" stopIfTrue="1" operator="greaterThan">
      <formula>0</formula>
    </cfRule>
  </conditionalFormatting>
  <conditionalFormatting sqref="AC4:AC138">
    <cfRule type="cellIs" dxfId="218" priority="1" stopIfTrue="1" operator="greaterThan">
      <formula>0</formula>
    </cfRule>
    <cfRule type="cellIs" dxfId="217" priority="2" stopIfTrue="1" operator="greaterThan">
      <formula>0</formula>
    </cfRule>
    <cfRule type="cellIs" dxfId="216" priority="3" stopIfTrue="1" operator="greaterThan">
      <formula>0</formula>
    </cfRule>
  </conditionalFormatting>
  <conditionalFormatting sqref="M4:M138">
    <cfRule type="cellIs" dxfId="215" priority="19" stopIfTrue="1" operator="greaterThan">
      <formula>0</formula>
    </cfRule>
    <cfRule type="cellIs" dxfId="214" priority="20" stopIfTrue="1" operator="greaterThan">
      <formula>0</formula>
    </cfRule>
    <cfRule type="cellIs" dxfId="213" priority="21"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69"/>
  <sheetViews>
    <sheetView topLeftCell="AH107" zoomScale="80" zoomScaleNormal="80" workbookViewId="0">
      <selection activeCell="AS118" sqref="AS118"/>
    </sheetView>
  </sheetViews>
  <sheetFormatPr defaultColWidth="9.7109375" defaultRowHeight="15" x14ac:dyDescent="0.25"/>
  <cols>
    <col min="1" max="1" width="14.5703125" style="49" customWidth="1"/>
    <col min="2" max="2" width="7.140625" style="71" customWidth="1"/>
    <col min="3" max="3" width="6" style="43" bestFit="1" customWidth="1"/>
    <col min="4" max="4" width="53.85546875" style="71" bestFit="1" customWidth="1"/>
    <col min="5" max="5" width="18.7109375" style="71" customWidth="1"/>
    <col min="6" max="6" width="9.85546875" style="71" bestFit="1" customWidth="1"/>
    <col min="7" max="7" width="13.140625" style="71" customWidth="1"/>
    <col min="8" max="8" width="13.42578125" style="71" customWidth="1"/>
    <col min="9" max="9" width="12.7109375" style="71" bestFit="1" customWidth="1"/>
    <col min="10" max="10" width="12.5703125" style="19" customWidth="1"/>
    <col min="11" max="11" width="13.28515625" style="44" customWidth="1"/>
    <col min="12" max="12" width="12.5703125" style="16" customWidth="1"/>
    <col min="13" max="13" width="16.140625" style="24" customWidth="1"/>
    <col min="14" max="46" width="13.85546875" style="17" customWidth="1"/>
    <col min="47" max="16384" width="9.7109375" style="14"/>
  </cols>
  <sheetData>
    <row r="1" spans="1:46" ht="33" customHeight="1" x14ac:dyDescent="0.25">
      <c r="A1" s="151" t="s">
        <v>270</v>
      </c>
      <c r="B1" s="151"/>
      <c r="C1" s="151"/>
      <c r="D1" s="151" t="s">
        <v>37</v>
      </c>
      <c r="E1" s="151"/>
      <c r="F1" s="151"/>
      <c r="G1" s="151"/>
      <c r="H1" s="151"/>
      <c r="I1" s="151"/>
      <c r="J1" s="151" t="s">
        <v>271</v>
      </c>
      <c r="K1" s="151"/>
      <c r="L1" s="151"/>
      <c r="M1" s="171" t="s">
        <v>616</v>
      </c>
      <c r="N1" s="171" t="s">
        <v>617</v>
      </c>
      <c r="O1" s="170" t="s">
        <v>618</v>
      </c>
      <c r="P1" s="170" t="s">
        <v>619</v>
      </c>
      <c r="Q1" s="170" t="s">
        <v>620</v>
      </c>
      <c r="R1" s="170" t="s">
        <v>621</v>
      </c>
      <c r="S1" s="170" t="s">
        <v>622</v>
      </c>
      <c r="T1" s="170" t="s">
        <v>623</v>
      </c>
      <c r="U1" s="170" t="s">
        <v>624</v>
      </c>
      <c r="V1" s="170" t="s">
        <v>625</v>
      </c>
      <c r="W1" s="170" t="s">
        <v>626</v>
      </c>
      <c r="X1" s="170" t="s">
        <v>627</v>
      </c>
      <c r="Y1" s="170" t="s">
        <v>628</v>
      </c>
      <c r="Z1" s="170" t="s">
        <v>629</v>
      </c>
      <c r="AA1" s="170" t="s">
        <v>704</v>
      </c>
      <c r="AB1" s="170" t="s">
        <v>705</v>
      </c>
      <c r="AC1" s="170" t="s">
        <v>706</v>
      </c>
      <c r="AD1" s="170" t="s">
        <v>707</v>
      </c>
      <c r="AE1" s="170" t="s">
        <v>708</v>
      </c>
      <c r="AF1" s="170" t="s">
        <v>709</v>
      </c>
      <c r="AG1" s="170" t="s">
        <v>710</v>
      </c>
      <c r="AH1" s="170" t="s">
        <v>711</v>
      </c>
      <c r="AI1" s="170" t="s">
        <v>712</v>
      </c>
      <c r="AJ1" s="170" t="s">
        <v>713</v>
      </c>
      <c r="AK1" s="170" t="s">
        <v>714</v>
      </c>
      <c r="AL1" s="170" t="s">
        <v>715</v>
      </c>
      <c r="AM1" s="170" t="s">
        <v>716</v>
      </c>
      <c r="AN1" s="170" t="s">
        <v>717</v>
      </c>
      <c r="AO1" s="170" t="s">
        <v>718</v>
      </c>
      <c r="AP1" s="170" t="s">
        <v>719</v>
      </c>
      <c r="AQ1" s="170" t="s">
        <v>720</v>
      </c>
      <c r="AR1" s="170" t="s">
        <v>721</v>
      </c>
      <c r="AS1" s="170" t="s">
        <v>722</v>
      </c>
      <c r="AT1" s="170" t="s">
        <v>723</v>
      </c>
    </row>
    <row r="2" spans="1:46" ht="21.75" customHeight="1" x14ac:dyDescent="0.25">
      <c r="A2" s="151" t="s">
        <v>496</v>
      </c>
      <c r="B2" s="151"/>
      <c r="C2" s="151"/>
      <c r="D2" s="151"/>
      <c r="E2" s="151"/>
      <c r="F2" s="151"/>
      <c r="G2" s="151"/>
      <c r="H2" s="151"/>
      <c r="I2" s="151"/>
      <c r="J2" s="151"/>
      <c r="K2" s="151"/>
      <c r="L2" s="151"/>
      <c r="M2" s="171"/>
      <c r="N2" s="171"/>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row>
    <row r="3" spans="1:46" s="15" customFormat="1" ht="45" x14ac:dyDescent="0.2">
      <c r="A3" s="48" t="s">
        <v>2</v>
      </c>
      <c r="B3" s="36" t="s">
        <v>1</v>
      </c>
      <c r="C3" s="37" t="s">
        <v>3</v>
      </c>
      <c r="D3" s="37" t="s">
        <v>5</v>
      </c>
      <c r="E3" s="37" t="s">
        <v>137</v>
      </c>
      <c r="F3" s="37" t="s">
        <v>28</v>
      </c>
      <c r="G3" s="37" t="s">
        <v>29</v>
      </c>
      <c r="H3" s="37" t="s">
        <v>34</v>
      </c>
      <c r="I3" s="38" t="s">
        <v>4</v>
      </c>
      <c r="J3" s="39" t="s">
        <v>27</v>
      </c>
      <c r="K3" s="40" t="s">
        <v>0</v>
      </c>
      <c r="L3" s="36" t="s">
        <v>6</v>
      </c>
      <c r="M3" s="35" t="s">
        <v>269</v>
      </c>
      <c r="N3" s="35" t="s">
        <v>269</v>
      </c>
      <c r="O3" s="35">
        <v>42787</v>
      </c>
      <c r="P3" s="35">
        <v>42787</v>
      </c>
      <c r="Q3" s="35">
        <v>42787</v>
      </c>
      <c r="R3" s="35">
        <v>42787</v>
      </c>
      <c r="S3" s="35">
        <v>42787</v>
      </c>
      <c r="T3" s="35">
        <v>42787</v>
      </c>
      <c r="U3" s="35">
        <v>42788</v>
      </c>
      <c r="V3" s="35">
        <v>42788</v>
      </c>
      <c r="W3" s="35">
        <v>42796</v>
      </c>
      <c r="X3" s="35">
        <v>42796</v>
      </c>
      <c r="Y3" s="35">
        <v>42796</v>
      </c>
      <c r="Z3" s="35">
        <v>42796</v>
      </c>
      <c r="AA3" s="35" t="s">
        <v>269</v>
      </c>
      <c r="AB3" s="35" t="s">
        <v>269</v>
      </c>
      <c r="AC3" s="35">
        <v>42895</v>
      </c>
      <c r="AD3" s="35">
        <v>42895</v>
      </c>
      <c r="AE3" s="35">
        <v>42895</v>
      </c>
      <c r="AF3" s="35">
        <v>42895</v>
      </c>
      <c r="AG3" s="35">
        <v>42899</v>
      </c>
      <c r="AH3" s="35">
        <v>42906</v>
      </c>
      <c r="AI3" s="35">
        <v>42906</v>
      </c>
      <c r="AJ3" s="35">
        <v>42906</v>
      </c>
      <c r="AK3" s="35">
        <v>42906</v>
      </c>
      <c r="AL3" s="35">
        <v>42906</v>
      </c>
      <c r="AM3" s="35">
        <v>42906</v>
      </c>
      <c r="AN3" s="35">
        <v>42906</v>
      </c>
      <c r="AO3" s="35">
        <v>42982</v>
      </c>
      <c r="AP3" s="35">
        <v>42996</v>
      </c>
      <c r="AQ3" s="35">
        <v>43000</v>
      </c>
      <c r="AR3" s="35">
        <v>43000</v>
      </c>
      <c r="AS3" s="35">
        <v>43000</v>
      </c>
      <c r="AT3" s="35">
        <v>43005</v>
      </c>
    </row>
    <row r="4" spans="1:46" ht="195" x14ac:dyDescent="0.25">
      <c r="A4" s="50" t="s">
        <v>272</v>
      </c>
      <c r="B4" s="76">
        <v>1</v>
      </c>
      <c r="C4" s="76">
        <v>1</v>
      </c>
      <c r="D4" s="77" t="s">
        <v>417</v>
      </c>
      <c r="E4" s="78" t="s">
        <v>138</v>
      </c>
      <c r="F4" s="79" t="s">
        <v>58</v>
      </c>
      <c r="G4" s="79" t="s">
        <v>67</v>
      </c>
      <c r="H4" s="79" t="s">
        <v>50</v>
      </c>
      <c r="I4" s="80">
        <v>44.27</v>
      </c>
      <c r="J4" s="128">
        <v>320</v>
      </c>
      <c r="K4" s="41">
        <f>J4-(SUM(M4:AT4))</f>
        <v>0</v>
      </c>
      <c r="L4" s="42" t="str">
        <f>IF(K4&lt;0,"ATENÇÃO","OK")</f>
        <v>OK</v>
      </c>
      <c r="M4" s="18">
        <v>0</v>
      </c>
      <c r="N4" s="18">
        <v>50</v>
      </c>
      <c r="O4" s="18">
        <v>0</v>
      </c>
      <c r="P4" s="18">
        <v>0</v>
      </c>
      <c r="Q4" s="18">
        <v>90</v>
      </c>
      <c r="R4" s="18">
        <v>0</v>
      </c>
      <c r="S4" s="18">
        <v>0</v>
      </c>
      <c r="T4" s="18">
        <v>0</v>
      </c>
      <c r="U4" s="18">
        <v>0</v>
      </c>
      <c r="V4" s="18">
        <v>0</v>
      </c>
      <c r="W4" s="18">
        <v>0</v>
      </c>
      <c r="X4" s="18">
        <v>0</v>
      </c>
      <c r="Y4" s="18">
        <v>0</v>
      </c>
      <c r="Z4" s="18">
        <v>0</v>
      </c>
      <c r="AA4" s="18">
        <v>0</v>
      </c>
      <c r="AB4" s="18">
        <v>0</v>
      </c>
      <c r="AC4" s="18">
        <v>0</v>
      </c>
      <c r="AD4" s="18">
        <v>180</v>
      </c>
      <c r="AE4" s="18">
        <v>0</v>
      </c>
      <c r="AF4" s="18">
        <v>0</v>
      </c>
      <c r="AG4" s="18">
        <v>0</v>
      </c>
      <c r="AH4" s="18">
        <v>0</v>
      </c>
      <c r="AI4" s="18">
        <v>0</v>
      </c>
      <c r="AJ4" s="18">
        <v>0</v>
      </c>
      <c r="AK4" s="18">
        <v>0</v>
      </c>
      <c r="AL4" s="18">
        <v>0</v>
      </c>
      <c r="AM4" s="18">
        <v>0</v>
      </c>
      <c r="AN4" s="18">
        <v>0</v>
      </c>
      <c r="AO4" s="18">
        <v>0</v>
      </c>
      <c r="AP4" s="18">
        <v>0</v>
      </c>
      <c r="AQ4" s="18">
        <v>0</v>
      </c>
      <c r="AR4" s="18">
        <v>0</v>
      </c>
      <c r="AS4" s="18">
        <v>0</v>
      </c>
      <c r="AT4" s="18">
        <v>0</v>
      </c>
    </row>
    <row r="5" spans="1:46" ht="195" x14ac:dyDescent="0.25">
      <c r="A5" s="69" t="s">
        <v>273</v>
      </c>
      <c r="B5" s="87">
        <v>2</v>
      </c>
      <c r="C5" s="82">
        <v>2</v>
      </c>
      <c r="D5" s="83" t="s">
        <v>418</v>
      </c>
      <c r="E5" s="84" t="s">
        <v>139</v>
      </c>
      <c r="F5" s="85" t="s">
        <v>59</v>
      </c>
      <c r="G5" s="85" t="s">
        <v>68</v>
      </c>
      <c r="H5" s="85" t="s">
        <v>50</v>
      </c>
      <c r="I5" s="86">
        <v>30.3</v>
      </c>
      <c r="J5" s="128">
        <v>200</v>
      </c>
      <c r="K5" s="41">
        <f t="shared" ref="K5:K68" si="0">J5-(SUM(M5:AT5))</f>
        <v>90</v>
      </c>
      <c r="L5" s="42" t="str">
        <f t="shared" ref="L5:L68" si="1">IF(K5&lt;0,"ATENÇÃO","OK")</f>
        <v>OK</v>
      </c>
      <c r="M5" s="18">
        <v>20</v>
      </c>
      <c r="N5" s="18">
        <v>0</v>
      </c>
      <c r="O5" s="18">
        <v>0</v>
      </c>
      <c r="P5" s="18">
        <v>0</v>
      </c>
      <c r="Q5" s="18">
        <v>0</v>
      </c>
      <c r="R5" s="18">
        <v>90</v>
      </c>
      <c r="S5" s="18">
        <v>0</v>
      </c>
      <c r="T5" s="18">
        <v>0</v>
      </c>
      <c r="U5" s="18">
        <v>0</v>
      </c>
      <c r="V5" s="18">
        <v>0</v>
      </c>
      <c r="W5" s="18">
        <v>0</v>
      </c>
      <c r="X5" s="18">
        <v>0</v>
      </c>
      <c r="Y5" s="18">
        <v>0</v>
      </c>
      <c r="Z5" s="18">
        <v>0</v>
      </c>
      <c r="AA5" s="18">
        <v>0</v>
      </c>
      <c r="AB5" s="18">
        <v>0</v>
      </c>
      <c r="AC5" s="18">
        <v>0</v>
      </c>
      <c r="AD5" s="18">
        <v>0</v>
      </c>
      <c r="AE5" s="18">
        <v>0</v>
      </c>
      <c r="AF5" s="18">
        <v>0</v>
      </c>
      <c r="AG5" s="18">
        <v>0</v>
      </c>
      <c r="AH5" s="18">
        <v>0</v>
      </c>
      <c r="AI5" s="18">
        <v>0</v>
      </c>
      <c r="AJ5" s="18">
        <v>0</v>
      </c>
      <c r="AK5" s="18">
        <v>0</v>
      </c>
      <c r="AL5" s="18">
        <v>0</v>
      </c>
      <c r="AM5" s="18">
        <v>0</v>
      </c>
      <c r="AN5" s="18">
        <v>0</v>
      </c>
      <c r="AO5" s="18">
        <v>0</v>
      </c>
      <c r="AP5" s="18">
        <v>0</v>
      </c>
      <c r="AQ5" s="18">
        <v>0</v>
      </c>
      <c r="AR5" s="18">
        <v>0</v>
      </c>
      <c r="AS5" s="18">
        <v>0</v>
      </c>
      <c r="AT5" s="18">
        <v>0</v>
      </c>
    </row>
    <row r="6" spans="1:46" ht="240" x14ac:dyDescent="0.25">
      <c r="A6" s="72" t="s">
        <v>273</v>
      </c>
      <c r="B6" s="76">
        <v>3</v>
      </c>
      <c r="C6" s="76">
        <v>3</v>
      </c>
      <c r="D6" s="77" t="s">
        <v>419</v>
      </c>
      <c r="E6" s="78" t="s">
        <v>140</v>
      </c>
      <c r="F6" s="79" t="s">
        <v>60</v>
      </c>
      <c r="G6" s="79" t="s">
        <v>68</v>
      </c>
      <c r="H6" s="79" t="s">
        <v>50</v>
      </c>
      <c r="I6" s="80">
        <v>9.3000000000000007</v>
      </c>
      <c r="J6" s="128">
        <v>3500</v>
      </c>
      <c r="K6" s="41">
        <f t="shared" si="0"/>
        <v>350</v>
      </c>
      <c r="L6" s="42" t="str">
        <f t="shared" si="1"/>
        <v>OK</v>
      </c>
      <c r="M6" s="18">
        <v>1200</v>
      </c>
      <c r="N6" s="18">
        <v>300</v>
      </c>
      <c r="O6" s="18">
        <v>0</v>
      </c>
      <c r="P6" s="18">
        <v>0</v>
      </c>
      <c r="Q6" s="18">
        <v>0</v>
      </c>
      <c r="R6" s="18">
        <v>0</v>
      </c>
      <c r="S6" s="18">
        <v>0</v>
      </c>
      <c r="T6" s="18">
        <v>0</v>
      </c>
      <c r="U6" s="18">
        <v>0</v>
      </c>
      <c r="V6" s="18">
        <v>0</v>
      </c>
      <c r="W6" s="18">
        <v>0</v>
      </c>
      <c r="X6" s="18">
        <v>0</v>
      </c>
      <c r="Y6" s="18">
        <v>0</v>
      </c>
      <c r="Z6" s="18">
        <v>0</v>
      </c>
      <c r="AA6" s="18">
        <v>0</v>
      </c>
      <c r="AB6" s="18">
        <v>400</v>
      </c>
      <c r="AC6" s="18">
        <v>0</v>
      </c>
      <c r="AD6" s="18">
        <v>0</v>
      </c>
      <c r="AE6" s="18">
        <v>0</v>
      </c>
      <c r="AF6" s="18">
        <v>0</v>
      </c>
      <c r="AG6" s="18">
        <v>0</v>
      </c>
      <c r="AH6" s="18">
        <v>0</v>
      </c>
      <c r="AI6" s="18">
        <v>0</v>
      </c>
      <c r="AJ6" s="18">
        <v>0</v>
      </c>
      <c r="AK6" s="18">
        <v>0</v>
      </c>
      <c r="AL6" s="18">
        <v>0</v>
      </c>
      <c r="AM6" s="18">
        <v>500</v>
      </c>
      <c r="AN6" s="18">
        <v>0</v>
      </c>
      <c r="AO6" s="18">
        <v>375</v>
      </c>
      <c r="AP6" s="18">
        <v>375</v>
      </c>
      <c r="AQ6" s="18"/>
      <c r="AR6" s="18"/>
      <c r="AS6" s="18"/>
      <c r="AT6" s="18"/>
    </row>
    <row r="7" spans="1:46" ht="240" x14ac:dyDescent="0.25">
      <c r="A7" s="69" t="s">
        <v>274</v>
      </c>
      <c r="B7" s="87">
        <v>4</v>
      </c>
      <c r="C7" s="87">
        <v>4</v>
      </c>
      <c r="D7" s="83" t="s">
        <v>297</v>
      </c>
      <c r="E7" s="84" t="s">
        <v>141</v>
      </c>
      <c r="F7" s="85" t="s">
        <v>39</v>
      </c>
      <c r="G7" s="85" t="s">
        <v>69</v>
      </c>
      <c r="H7" s="85" t="s">
        <v>50</v>
      </c>
      <c r="I7" s="86">
        <v>1.81</v>
      </c>
      <c r="J7" s="128">
        <v>1200</v>
      </c>
      <c r="K7" s="41">
        <f t="shared" si="0"/>
        <v>0</v>
      </c>
      <c r="L7" s="42" t="str">
        <f t="shared" si="1"/>
        <v>OK</v>
      </c>
      <c r="M7" s="18">
        <v>360</v>
      </c>
      <c r="N7" s="18">
        <v>0</v>
      </c>
      <c r="O7" s="18">
        <v>300</v>
      </c>
      <c r="P7" s="18">
        <v>0</v>
      </c>
      <c r="Q7" s="18">
        <v>0</v>
      </c>
      <c r="R7" s="18">
        <v>0</v>
      </c>
      <c r="S7" s="18">
        <v>0</v>
      </c>
      <c r="T7" s="18">
        <v>0</v>
      </c>
      <c r="U7" s="18">
        <v>0</v>
      </c>
      <c r="V7" s="18">
        <v>0</v>
      </c>
      <c r="W7" s="18">
        <v>0</v>
      </c>
      <c r="X7" s="18">
        <v>0</v>
      </c>
      <c r="Y7" s="18">
        <v>0</v>
      </c>
      <c r="Z7" s="18">
        <v>0</v>
      </c>
      <c r="AA7" s="18">
        <v>0</v>
      </c>
      <c r="AB7" s="18">
        <v>0</v>
      </c>
      <c r="AC7" s="18">
        <v>0</v>
      </c>
      <c r="AD7" s="18">
        <v>0</v>
      </c>
      <c r="AE7" s="18">
        <v>0</v>
      </c>
      <c r="AF7" s="18">
        <v>540</v>
      </c>
      <c r="AG7" s="18">
        <v>0</v>
      </c>
      <c r="AH7" s="18">
        <v>0</v>
      </c>
      <c r="AI7" s="18">
        <v>0</v>
      </c>
      <c r="AJ7" s="18">
        <v>0</v>
      </c>
      <c r="AK7" s="18">
        <v>0</v>
      </c>
      <c r="AL7" s="18">
        <v>0</v>
      </c>
      <c r="AM7" s="18">
        <v>0</v>
      </c>
      <c r="AN7" s="18">
        <v>0</v>
      </c>
      <c r="AO7" s="18">
        <v>0</v>
      </c>
      <c r="AP7" s="18">
        <v>0</v>
      </c>
      <c r="AQ7" s="18">
        <v>0</v>
      </c>
      <c r="AR7" s="18">
        <v>0</v>
      </c>
      <c r="AS7" s="18">
        <v>0</v>
      </c>
      <c r="AT7" s="18">
        <v>0</v>
      </c>
    </row>
    <row r="8" spans="1:46" ht="330" x14ac:dyDescent="0.25">
      <c r="A8" s="152" t="s">
        <v>275</v>
      </c>
      <c r="B8" s="148">
        <v>5</v>
      </c>
      <c r="C8" s="88">
        <v>5</v>
      </c>
      <c r="D8" s="89" t="s">
        <v>298</v>
      </c>
      <c r="E8" s="90" t="s">
        <v>142</v>
      </c>
      <c r="F8" s="20" t="s">
        <v>61</v>
      </c>
      <c r="G8" s="20" t="s">
        <v>43</v>
      </c>
      <c r="H8" s="20" t="s">
        <v>70</v>
      </c>
      <c r="I8" s="91">
        <v>4.13</v>
      </c>
      <c r="J8" s="128">
        <v>600</v>
      </c>
      <c r="K8" s="41">
        <f t="shared" si="0"/>
        <v>0</v>
      </c>
      <c r="L8" s="42" t="str">
        <f t="shared" si="1"/>
        <v>OK</v>
      </c>
      <c r="M8" s="18">
        <v>0</v>
      </c>
      <c r="N8" s="18">
        <v>0</v>
      </c>
      <c r="O8" s="18">
        <v>0</v>
      </c>
      <c r="P8" s="18">
        <v>0</v>
      </c>
      <c r="Q8" s="18">
        <v>0</v>
      </c>
      <c r="R8" s="18">
        <v>0</v>
      </c>
      <c r="S8" s="18">
        <v>0</v>
      </c>
      <c r="T8" s="18">
        <v>0</v>
      </c>
      <c r="U8" s="18">
        <v>0</v>
      </c>
      <c r="V8" s="18">
        <v>0</v>
      </c>
      <c r="W8" s="18">
        <v>200</v>
      </c>
      <c r="X8" s="18">
        <v>0</v>
      </c>
      <c r="Y8" s="18">
        <v>0</v>
      </c>
      <c r="Z8" s="18">
        <v>0</v>
      </c>
      <c r="AA8" s="18">
        <v>0</v>
      </c>
      <c r="AB8" s="18">
        <v>0</v>
      </c>
      <c r="AC8" s="18">
        <v>0</v>
      </c>
      <c r="AD8" s="18">
        <v>0</v>
      </c>
      <c r="AE8" s="18">
        <v>0</v>
      </c>
      <c r="AF8" s="18">
        <v>0</v>
      </c>
      <c r="AG8" s="18">
        <v>0</v>
      </c>
      <c r="AH8" s="18">
        <v>0</v>
      </c>
      <c r="AI8" s="18">
        <v>0</v>
      </c>
      <c r="AJ8" s="18">
        <v>0</v>
      </c>
      <c r="AK8" s="18">
        <v>0</v>
      </c>
      <c r="AL8" s="18">
        <v>400</v>
      </c>
      <c r="AM8" s="18">
        <v>0</v>
      </c>
      <c r="AN8" s="18">
        <v>0</v>
      </c>
      <c r="AO8" s="18">
        <v>0</v>
      </c>
      <c r="AP8" s="18">
        <v>0</v>
      </c>
      <c r="AQ8" s="18">
        <v>0</v>
      </c>
      <c r="AR8" s="18">
        <v>0</v>
      </c>
      <c r="AS8" s="18">
        <v>0</v>
      </c>
      <c r="AT8" s="18">
        <v>0</v>
      </c>
    </row>
    <row r="9" spans="1:46" ht="345" x14ac:dyDescent="0.25">
      <c r="A9" s="152"/>
      <c r="B9" s="150"/>
      <c r="C9" s="92">
        <v>6</v>
      </c>
      <c r="D9" s="89" t="s">
        <v>299</v>
      </c>
      <c r="E9" s="90" t="s">
        <v>143</v>
      </c>
      <c r="F9" s="20" t="s">
        <v>60</v>
      </c>
      <c r="G9" s="20" t="s">
        <v>43</v>
      </c>
      <c r="H9" s="20" t="s">
        <v>70</v>
      </c>
      <c r="I9" s="91">
        <v>3.7</v>
      </c>
      <c r="J9" s="128">
        <v>480</v>
      </c>
      <c r="K9" s="41">
        <f t="shared" si="0"/>
        <v>0</v>
      </c>
      <c r="L9" s="42" t="str">
        <f t="shared" si="1"/>
        <v>OK</v>
      </c>
      <c r="M9" s="18">
        <v>0</v>
      </c>
      <c r="N9" s="18">
        <v>0</v>
      </c>
      <c r="O9" s="18">
        <v>0</v>
      </c>
      <c r="P9" s="18">
        <v>0</v>
      </c>
      <c r="Q9" s="18">
        <v>0</v>
      </c>
      <c r="R9" s="18">
        <v>0</v>
      </c>
      <c r="S9" s="18">
        <v>0</v>
      </c>
      <c r="T9" s="18">
        <v>0</v>
      </c>
      <c r="U9" s="18">
        <v>0</v>
      </c>
      <c r="V9" s="18">
        <v>0</v>
      </c>
      <c r="W9" s="18">
        <v>0</v>
      </c>
      <c r="X9" s="18">
        <v>0</v>
      </c>
      <c r="Y9" s="18">
        <v>0</v>
      </c>
      <c r="Z9" s="18">
        <v>0</v>
      </c>
      <c r="AA9" s="18">
        <v>0</v>
      </c>
      <c r="AB9" s="18">
        <v>0</v>
      </c>
      <c r="AC9" s="18">
        <v>0</v>
      </c>
      <c r="AD9" s="18">
        <v>0</v>
      </c>
      <c r="AE9" s="18">
        <v>0</v>
      </c>
      <c r="AF9" s="18">
        <v>0</v>
      </c>
      <c r="AG9" s="18">
        <v>0</v>
      </c>
      <c r="AH9" s="18">
        <v>0</v>
      </c>
      <c r="AI9" s="18">
        <v>0</v>
      </c>
      <c r="AJ9" s="18">
        <v>0</v>
      </c>
      <c r="AK9" s="18">
        <v>0</v>
      </c>
      <c r="AL9" s="18">
        <v>480</v>
      </c>
      <c r="AM9" s="18">
        <v>0</v>
      </c>
      <c r="AN9" s="18">
        <v>0</v>
      </c>
      <c r="AO9" s="18">
        <v>0</v>
      </c>
      <c r="AP9" s="18">
        <v>0</v>
      </c>
      <c r="AQ9" s="18">
        <v>0</v>
      </c>
      <c r="AR9" s="18">
        <v>0</v>
      </c>
      <c r="AS9" s="18">
        <v>0</v>
      </c>
      <c r="AT9" s="18">
        <v>0</v>
      </c>
    </row>
    <row r="10" spans="1:46" ht="285" x14ac:dyDescent="0.25">
      <c r="A10" s="69" t="s">
        <v>275</v>
      </c>
      <c r="B10" s="87">
        <v>6</v>
      </c>
      <c r="C10" s="87">
        <v>7</v>
      </c>
      <c r="D10" s="93" t="s">
        <v>300</v>
      </c>
      <c r="E10" s="84" t="s">
        <v>144</v>
      </c>
      <c r="F10" s="85" t="s">
        <v>30</v>
      </c>
      <c r="G10" s="85" t="s">
        <v>43</v>
      </c>
      <c r="H10" s="85" t="s">
        <v>50</v>
      </c>
      <c r="I10" s="86">
        <v>1.98</v>
      </c>
      <c r="J10" s="128">
        <v>720</v>
      </c>
      <c r="K10" s="41">
        <f t="shared" si="0"/>
        <v>0</v>
      </c>
      <c r="L10" s="42" t="str">
        <f t="shared" si="1"/>
        <v>OK</v>
      </c>
      <c r="M10" s="18">
        <v>0</v>
      </c>
      <c r="N10" s="18">
        <v>0</v>
      </c>
      <c r="O10" s="18">
        <v>0</v>
      </c>
      <c r="P10" s="18">
        <v>0</v>
      </c>
      <c r="Q10" s="18">
        <v>0</v>
      </c>
      <c r="R10" s="18">
        <v>0</v>
      </c>
      <c r="S10" s="18">
        <v>0</v>
      </c>
      <c r="T10" s="18">
        <v>0</v>
      </c>
      <c r="U10" s="18">
        <v>0</v>
      </c>
      <c r="V10" s="18">
        <v>0</v>
      </c>
      <c r="W10" s="18">
        <v>240</v>
      </c>
      <c r="X10" s="18">
        <v>0</v>
      </c>
      <c r="Y10" s="18">
        <v>0</v>
      </c>
      <c r="Z10" s="18">
        <v>0</v>
      </c>
      <c r="AA10" s="18">
        <v>0</v>
      </c>
      <c r="AB10" s="18">
        <v>0</v>
      </c>
      <c r="AC10" s="18">
        <v>0</v>
      </c>
      <c r="AD10" s="18">
        <v>0</v>
      </c>
      <c r="AE10" s="18">
        <v>0</v>
      </c>
      <c r="AF10" s="18">
        <v>0</v>
      </c>
      <c r="AG10" s="18">
        <v>0</v>
      </c>
      <c r="AH10" s="18">
        <v>0</v>
      </c>
      <c r="AI10" s="18">
        <v>0</v>
      </c>
      <c r="AJ10" s="18">
        <v>0</v>
      </c>
      <c r="AK10" s="18">
        <v>0</v>
      </c>
      <c r="AL10" s="18">
        <v>480</v>
      </c>
      <c r="AM10" s="18">
        <v>0</v>
      </c>
      <c r="AN10" s="18">
        <v>0</v>
      </c>
      <c r="AO10" s="18">
        <v>0</v>
      </c>
      <c r="AP10" s="18">
        <v>0</v>
      </c>
      <c r="AQ10" s="18">
        <v>0</v>
      </c>
      <c r="AR10" s="18">
        <v>0</v>
      </c>
      <c r="AS10" s="18">
        <v>0</v>
      </c>
      <c r="AT10" s="18">
        <v>0</v>
      </c>
    </row>
    <row r="11" spans="1:46" ht="120" x14ac:dyDescent="0.25">
      <c r="A11" s="152" t="s">
        <v>276</v>
      </c>
      <c r="B11" s="148">
        <v>7</v>
      </c>
      <c r="C11" s="92">
        <v>8</v>
      </c>
      <c r="D11" s="89" t="s">
        <v>301</v>
      </c>
      <c r="E11" s="90" t="s">
        <v>145</v>
      </c>
      <c r="F11" s="94" t="s">
        <v>62</v>
      </c>
      <c r="G11" s="94" t="s">
        <v>71</v>
      </c>
      <c r="H11" s="94" t="s">
        <v>50</v>
      </c>
      <c r="I11" s="91">
        <v>36.5</v>
      </c>
      <c r="J11" s="128">
        <v>150</v>
      </c>
      <c r="K11" s="41">
        <f t="shared" si="0"/>
        <v>100</v>
      </c>
      <c r="L11" s="42" t="str">
        <f t="shared" si="1"/>
        <v>OK</v>
      </c>
      <c r="M11" s="18">
        <v>50</v>
      </c>
      <c r="N11" s="18">
        <v>0</v>
      </c>
      <c r="O11" s="18">
        <v>0</v>
      </c>
      <c r="P11" s="18">
        <v>0</v>
      </c>
      <c r="Q11" s="18">
        <v>0</v>
      </c>
      <c r="R11" s="18">
        <v>0</v>
      </c>
      <c r="S11" s="18">
        <v>0</v>
      </c>
      <c r="T11" s="18">
        <v>0</v>
      </c>
      <c r="U11" s="18">
        <v>0</v>
      </c>
      <c r="V11" s="18">
        <v>0</v>
      </c>
      <c r="W11" s="18">
        <v>0</v>
      </c>
      <c r="X11" s="18">
        <v>0</v>
      </c>
      <c r="Y11" s="18">
        <v>0</v>
      </c>
      <c r="Z11" s="18">
        <v>0</v>
      </c>
      <c r="AA11" s="18">
        <v>0</v>
      </c>
      <c r="AB11" s="18">
        <v>0</v>
      </c>
      <c r="AC11" s="18">
        <v>0</v>
      </c>
      <c r="AD11" s="18">
        <v>0</v>
      </c>
      <c r="AE11" s="18">
        <v>0</v>
      </c>
      <c r="AF11" s="18">
        <v>0</v>
      </c>
      <c r="AG11" s="18">
        <v>0</v>
      </c>
      <c r="AH11" s="18">
        <v>0</v>
      </c>
      <c r="AI11" s="18">
        <v>0</v>
      </c>
      <c r="AJ11" s="18">
        <v>0</v>
      </c>
      <c r="AK11" s="18">
        <v>0</v>
      </c>
      <c r="AL11" s="18">
        <v>0</v>
      </c>
      <c r="AM11" s="18">
        <v>0</v>
      </c>
      <c r="AN11" s="18">
        <v>0</v>
      </c>
      <c r="AO11" s="18">
        <v>0</v>
      </c>
      <c r="AP11" s="18">
        <v>0</v>
      </c>
      <c r="AQ11" s="18">
        <v>0</v>
      </c>
      <c r="AR11" s="18">
        <v>0</v>
      </c>
      <c r="AS11" s="18">
        <v>0</v>
      </c>
      <c r="AT11" s="18">
        <v>0</v>
      </c>
    </row>
    <row r="12" spans="1:46" ht="105" x14ac:dyDescent="0.25">
      <c r="A12" s="152"/>
      <c r="B12" s="149"/>
      <c r="C12" s="92">
        <v>9</v>
      </c>
      <c r="D12" s="89" t="s">
        <v>302</v>
      </c>
      <c r="E12" s="90" t="s">
        <v>146</v>
      </c>
      <c r="F12" s="94" t="s">
        <v>62</v>
      </c>
      <c r="G12" s="94" t="s">
        <v>71</v>
      </c>
      <c r="H12" s="94" t="s">
        <v>50</v>
      </c>
      <c r="I12" s="91">
        <v>45.1</v>
      </c>
      <c r="J12" s="128"/>
      <c r="K12" s="41">
        <f t="shared" si="0"/>
        <v>0</v>
      </c>
      <c r="L12" s="42" t="str">
        <f t="shared" si="1"/>
        <v>OK</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8">
        <v>0</v>
      </c>
      <c r="AD12" s="18">
        <v>0</v>
      </c>
      <c r="AE12" s="18">
        <v>0</v>
      </c>
      <c r="AF12" s="18">
        <v>0</v>
      </c>
      <c r="AG12" s="18">
        <v>0</v>
      </c>
      <c r="AH12" s="18">
        <v>0</v>
      </c>
      <c r="AI12" s="18">
        <v>0</v>
      </c>
      <c r="AJ12" s="18">
        <v>0</v>
      </c>
      <c r="AK12" s="18">
        <v>0</v>
      </c>
      <c r="AL12" s="18">
        <v>0</v>
      </c>
      <c r="AM12" s="18">
        <v>0</v>
      </c>
      <c r="AN12" s="18">
        <v>0</v>
      </c>
      <c r="AO12" s="18">
        <v>0</v>
      </c>
      <c r="AP12" s="18">
        <v>0</v>
      </c>
      <c r="AQ12" s="18">
        <v>0</v>
      </c>
      <c r="AR12" s="18">
        <v>0</v>
      </c>
      <c r="AS12" s="18">
        <v>0</v>
      </c>
      <c r="AT12" s="18">
        <v>0</v>
      </c>
    </row>
    <row r="13" spans="1:46" ht="105" x14ac:dyDescent="0.25">
      <c r="A13" s="152"/>
      <c r="B13" s="149"/>
      <c r="C13" s="88">
        <v>10</v>
      </c>
      <c r="D13" s="95" t="s">
        <v>303</v>
      </c>
      <c r="E13" s="90" t="s">
        <v>147</v>
      </c>
      <c r="F13" s="96" t="s">
        <v>60</v>
      </c>
      <c r="G13" s="94" t="s">
        <v>71</v>
      </c>
      <c r="H13" s="94" t="s">
        <v>50</v>
      </c>
      <c r="I13" s="91">
        <v>40.299999999999997</v>
      </c>
      <c r="J13" s="125"/>
      <c r="K13" s="41">
        <f t="shared" si="0"/>
        <v>0</v>
      </c>
      <c r="L13" s="42" t="str">
        <f t="shared" si="1"/>
        <v>OK</v>
      </c>
      <c r="M13" s="18">
        <v>0</v>
      </c>
      <c r="N13" s="18">
        <v>0</v>
      </c>
      <c r="O13" s="18">
        <v>0</v>
      </c>
      <c r="P13" s="18">
        <v>0</v>
      </c>
      <c r="Q13" s="18">
        <v>0</v>
      </c>
      <c r="R13" s="18">
        <v>0</v>
      </c>
      <c r="S13" s="18">
        <v>0</v>
      </c>
      <c r="T13" s="18">
        <v>0</v>
      </c>
      <c r="U13" s="18">
        <v>0</v>
      </c>
      <c r="V13" s="18">
        <v>0</v>
      </c>
      <c r="W13" s="18">
        <v>0</v>
      </c>
      <c r="X13" s="18">
        <v>0</v>
      </c>
      <c r="Y13" s="18">
        <v>0</v>
      </c>
      <c r="Z13" s="18">
        <v>0</v>
      </c>
      <c r="AA13" s="18">
        <v>0</v>
      </c>
      <c r="AB13" s="18">
        <v>0</v>
      </c>
      <c r="AC13" s="18">
        <v>0</v>
      </c>
      <c r="AD13" s="18">
        <v>0</v>
      </c>
      <c r="AE13" s="18">
        <v>0</v>
      </c>
      <c r="AF13" s="18">
        <v>0</v>
      </c>
      <c r="AG13" s="18">
        <v>0</v>
      </c>
      <c r="AH13" s="18">
        <v>0</v>
      </c>
      <c r="AI13" s="18">
        <v>0</v>
      </c>
      <c r="AJ13" s="18">
        <v>0</v>
      </c>
      <c r="AK13" s="18">
        <v>0</v>
      </c>
      <c r="AL13" s="18">
        <v>0</v>
      </c>
      <c r="AM13" s="18">
        <v>0</v>
      </c>
      <c r="AN13" s="18">
        <v>0</v>
      </c>
      <c r="AO13" s="18">
        <v>0</v>
      </c>
      <c r="AP13" s="18">
        <v>0</v>
      </c>
      <c r="AQ13" s="18">
        <v>0</v>
      </c>
      <c r="AR13" s="18">
        <v>0</v>
      </c>
      <c r="AS13" s="18">
        <v>0</v>
      </c>
      <c r="AT13" s="18">
        <v>0</v>
      </c>
    </row>
    <row r="14" spans="1:46" ht="75" x14ac:dyDescent="0.25">
      <c r="A14" s="152"/>
      <c r="B14" s="150"/>
      <c r="C14" s="92">
        <v>11</v>
      </c>
      <c r="D14" s="89" t="s">
        <v>304</v>
      </c>
      <c r="E14" s="90" t="s">
        <v>148</v>
      </c>
      <c r="F14" s="94" t="s">
        <v>60</v>
      </c>
      <c r="G14" s="94" t="s">
        <v>72</v>
      </c>
      <c r="H14" s="94" t="s">
        <v>70</v>
      </c>
      <c r="I14" s="91">
        <v>12.5</v>
      </c>
      <c r="J14" s="128"/>
      <c r="K14" s="41">
        <f t="shared" si="0"/>
        <v>0</v>
      </c>
      <c r="L14" s="42" t="str">
        <f t="shared" si="1"/>
        <v>OK</v>
      </c>
      <c r="M14" s="18">
        <v>0</v>
      </c>
      <c r="N14" s="18">
        <v>0</v>
      </c>
      <c r="O14" s="18">
        <v>0</v>
      </c>
      <c r="P14" s="18">
        <v>0</v>
      </c>
      <c r="Q14" s="18">
        <v>0</v>
      </c>
      <c r="R14" s="18">
        <v>0</v>
      </c>
      <c r="S14" s="18">
        <v>0</v>
      </c>
      <c r="T14" s="18">
        <v>0</v>
      </c>
      <c r="U14" s="18">
        <v>0</v>
      </c>
      <c r="V14" s="18">
        <v>0</v>
      </c>
      <c r="W14" s="18">
        <v>0</v>
      </c>
      <c r="X14" s="18">
        <v>0</v>
      </c>
      <c r="Y14" s="18">
        <v>0</v>
      </c>
      <c r="Z14" s="18">
        <v>0</v>
      </c>
      <c r="AA14" s="18">
        <v>0</v>
      </c>
      <c r="AB14" s="18">
        <v>0</v>
      </c>
      <c r="AC14" s="18">
        <v>0</v>
      </c>
      <c r="AD14" s="18">
        <v>0</v>
      </c>
      <c r="AE14" s="18">
        <v>0</v>
      </c>
      <c r="AF14" s="18">
        <v>0</v>
      </c>
      <c r="AG14" s="18">
        <v>0</v>
      </c>
      <c r="AH14" s="18">
        <v>0</v>
      </c>
      <c r="AI14" s="18">
        <v>0</v>
      </c>
      <c r="AJ14" s="18">
        <v>0</v>
      </c>
      <c r="AK14" s="18">
        <v>0</v>
      </c>
      <c r="AL14" s="18">
        <v>0</v>
      </c>
      <c r="AM14" s="18">
        <v>0</v>
      </c>
      <c r="AN14" s="18">
        <v>0</v>
      </c>
      <c r="AO14" s="18">
        <v>0</v>
      </c>
      <c r="AP14" s="18">
        <v>0</v>
      </c>
      <c r="AQ14" s="18">
        <v>0</v>
      </c>
      <c r="AR14" s="18">
        <v>0</v>
      </c>
      <c r="AS14" s="18">
        <v>0</v>
      </c>
      <c r="AT14" s="18">
        <v>0</v>
      </c>
    </row>
    <row r="15" spans="1:46" ht="75" x14ac:dyDescent="0.25">
      <c r="A15" s="153" t="s">
        <v>276</v>
      </c>
      <c r="B15" s="145">
        <v>8</v>
      </c>
      <c r="C15" s="87">
        <v>12</v>
      </c>
      <c r="D15" s="83" t="s">
        <v>305</v>
      </c>
      <c r="E15" s="84" t="s">
        <v>149</v>
      </c>
      <c r="F15" s="97" t="s">
        <v>60</v>
      </c>
      <c r="G15" s="97" t="s">
        <v>73</v>
      </c>
      <c r="H15" s="97" t="s">
        <v>50</v>
      </c>
      <c r="I15" s="86">
        <v>12.5</v>
      </c>
      <c r="J15" s="128"/>
      <c r="K15" s="41">
        <f t="shared" si="0"/>
        <v>0</v>
      </c>
      <c r="L15" s="42" t="str">
        <f t="shared" si="1"/>
        <v>OK</v>
      </c>
      <c r="M15" s="18">
        <v>0</v>
      </c>
      <c r="N15" s="18">
        <v>0</v>
      </c>
      <c r="O15" s="18">
        <v>0</v>
      </c>
      <c r="P15" s="18">
        <v>0</v>
      </c>
      <c r="Q15" s="18">
        <v>0</v>
      </c>
      <c r="R15" s="18">
        <v>0</v>
      </c>
      <c r="S15" s="18">
        <v>0</v>
      </c>
      <c r="T15" s="18">
        <v>0</v>
      </c>
      <c r="U15" s="18">
        <v>0</v>
      </c>
      <c r="V15" s="18">
        <v>0</v>
      </c>
      <c r="W15" s="18">
        <v>0</v>
      </c>
      <c r="X15" s="18">
        <v>0</v>
      </c>
      <c r="Y15" s="18">
        <v>0</v>
      </c>
      <c r="Z15" s="18">
        <v>0</v>
      </c>
      <c r="AA15" s="18">
        <v>0</v>
      </c>
      <c r="AB15" s="18">
        <v>0</v>
      </c>
      <c r="AC15" s="18">
        <v>0</v>
      </c>
      <c r="AD15" s="18">
        <v>0</v>
      </c>
      <c r="AE15" s="18">
        <v>0</v>
      </c>
      <c r="AF15" s="18">
        <v>0</v>
      </c>
      <c r="AG15" s="18">
        <v>0</v>
      </c>
      <c r="AH15" s="18">
        <v>0</v>
      </c>
      <c r="AI15" s="18">
        <v>0</v>
      </c>
      <c r="AJ15" s="18">
        <v>0</v>
      </c>
      <c r="AK15" s="18">
        <v>0</v>
      </c>
      <c r="AL15" s="18">
        <v>0</v>
      </c>
      <c r="AM15" s="18">
        <v>0</v>
      </c>
      <c r="AN15" s="18">
        <v>0</v>
      </c>
      <c r="AO15" s="18">
        <v>0</v>
      </c>
      <c r="AP15" s="18">
        <v>0</v>
      </c>
      <c r="AQ15" s="18">
        <v>0</v>
      </c>
      <c r="AR15" s="18">
        <v>0</v>
      </c>
      <c r="AS15" s="18">
        <v>0</v>
      </c>
      <c r="AT15" s="18">
        <v>0</v>
      </c>
    </row>
    <row r="16" spans="1:46" ht="90" x14ac:dyDescent="0.25">
      <c r="A16" s="153"/>
      <c r="B16" s="146"/>
      <c r="C16" s="82">
        <v>13</v>
      </c>
      <c r="D16" s="83" t="s">
        <v>306</v>
      </c>
      <c r="E16" s="84" t="s">
        <v>150</v>
      </c>
      <c r="F16" s="97" t="s">
        <v>38</v>
      </c>
      <c r="G16" s="97" t="s">
        <v>42</v>
      </c>
      <c r="H16" s="97" t="s">
        <v>50</v>
      </c>
      <c r="I16" s="86">
        <v>13.59</v>
      </c>
      <c r="J16" s="128">
        <v>150</v>
      </c>
      <c r="K16" s="41">
        <f t="shared" si="0"/>
        <v>150</v>
      </c>
      <c r="L16" s="42" t="str">
        <f t="shared" si="1"/>
        <v>OK</v>
      </c>
      <c r="M16" s="18">
        <v>0</v>
      </c>
      <c r="N16" s="18">
        <v>0</v>
      </c>
      <c r="O16" s="18">
        <v>0</v>
      </c>
      <c r="P16" s="18">
        <v>0</v>
      </c>
      <c r="Q16" s="18">
        <v>0</v>
      </c>
      <c r="R16" s="18">
        <v>0</v>
      </c>
      <c r="S16" s="18">
        <v>0</v>
      </c>
      <c r="T16" s="18">
        <v>0</v>
      </c>
      <c r="U16" s="18">
        <v>0</v>
      </c>
      <c r="V16" s="18">
        <v>0</v>
      </c>
      <c r="W16" s="18">
        <v>0</v>
      </c>
      <c r="X16" s="18">
        <v>0</v>
      </c>
      <c r="Y16" s="18">
        <v>0</v>
      </c>
      <c r="Z16" s="18">
        <v>0</v>
      </c>
      <c r="AA16" s="18">
        <v>0</v>
      </c>
      <c r="AB16" s="18">
        <v>0</v>
      </c>
      <c r="AC16" s="18">
        <v>0</v>
      </c>
      <c r="AD16" s="18">
        <v>0</v>
      </c>
      <c r="AE16" s="18">
        <v>0</v>
      </c>
      <c r="AF16" s="18">
        <v>0</v>
      </c>
      <c r="AG16" s="18">
        <v>0</v>
      </c>
      <c r="AH16" s="18">
        <v>0</v>
      </c>
      <c r="AI16" s="18">
        <v>0</v>
      </c>
      <c r="AJ16" s="18">
        <v>0</v>
      </c>
      <c r="AK16" s="18">
        <v>0</v>
      </c>
      <c r="AL16" s="18">
        <v>0</v>
      </c>
      <c r="AM16" s="18">
        <v>0</v>
      </c>
      <c r="AN16" s="18">
        <v>0</v>
      </c>
      <c r="AO16" s="18">
        <v>0</v>
      </c>
      <c r="AP16" s="18">
        <v>0</v>
      </c>
      <c r="AQ16" s="18">
        <v>0</v>
      </c>
      <c r="AR16" s="18">
        <v>0</v>
      </c>
      <c r="AS16" s="18">
        <v>0</v>
      </c>
      <c r="AT16" s="18">
        <v>0</v>
      </c>
    </row>
    <row r="17" spans="1:46" ht="60" x14ac:dyDescent="0.25">
      <c r="A17" s="153"/>
      <c r="B17" s="146"/>
      <c r="C17" s="82">
        <v>14</v>
      </c>
      <c r="D17" s="83" t="s">
        <v>307</v>
      </c>
      <c r="E17" s="84" t="s">
        <v>151</v>
      </c>
      <c r="F17" s="97" t="s">
        <v>62</v>
      </c>
      <c r="G17" s="97" t="s">
        <v>74</v>
      </c>
      <c r="H17" s="97" t="s">
        <v>70</v>
      </c>
      <c r="I17" s="86">
        <v>28.07</v>
      </c>
      <c r="J17" s="128">
        <v>20</v>
      </c>
      <c r="K17" s="41">
        <f t="shared" si="0"/>
        <v>0</v>
      </c>
      <c r="L17" s="42" t="str">
        <f t="shared" si="1"/>
        <v>OK</v>
      </c>
      <c r="M17" s="18">
        <v>0</v>
      </c>
      <c r="N17" s="18">
        <v>0</v>
      </c>
      <c r="O17" s="18">
        <v>0</v>
      </c>
      <c r="P17" s="18">
        <v>0</v>
      </c>
      <c r="Q17" s="18">
        <v>0</v>
      </c>
      <c r="R17" s="18">
        <v>0</v>
      </c>
      <c r="S17" s="18">
        <v>5</v>
      </c>
      <c r="T17" s="18">
        <v>0</v>
      </c>
      <c r="U17" s="18">
        <v>0</v>
      </c>
      <c r="V17" s="18">
        <v>0</v>
      </c>
      <c r="W17" s="18">
        <v>0</v>
      </c>
      <c r="X17" s="18">
        <v>0</v>
      </c>
      <c r="Y17" s="18">
        <v>0</v>
      </c>
      <c r="Z17" s="18">
        <v>0</v>
      </c>
      <c r="AA17" s="18">
        <v>0</v>
      </c>
      <c r="AB17" s="18">
        <v>0</v>
      </c>
      <c r="AC17" s="18">
        <v>0</v>
      </c>
      <c r="AD17" s="18">
        <v>0</v>
      </c>
      <c r="AE17" s="18">
        <v>0</v>
      </c>
      <c r="AF17" s="18">
        <v>0</v>
      </c>
      <c r="AG17" s="18">
        <v>0</v>
      </c>
      <c r="AH17" s="18">
        <v>0</v>
      </c>
      <c r="AI17" s="18">
        <v>0</v>
      </c>
      <c r="AJ17" s="18">
        <v>0</v>
      </c>
      <c r="AK17" s="18">
        <v>0</v>
      </c>
      <c r="AL17" s="18">
        <v>0</v>
      </c>
      <c r="AM17" s="18">
        <v>0</v>
      </c>
      <c r="AN17" s="18">
        <v>0</v>
      </c>
      <c r="AO17" s="18">
        <v>0</v>
      </c>
      <c r="AP17" s="18">
        <v>0</v>
      </c>
      <c r="AQ17" s="18">
        <v>0</v>
      </c>
      <c r="AR17" s="18">
        <v>15</v>
      </c>
      <c r="AS17" s="18"/>
      <c r="AT17" s="18">
        <v>0</v>
      </c>
    </row>
    <row r="18" spans="1:46" ht="195" x14ac:dyDescent="0.25">
      <c r="A18" s="153"/>
      <c r="B18" s="146"/>
      <c r="C18" s="82">
        <v>15</v>
      </c>
      <c r="D18" s="83" t="s">
        <v>308</v>
      </c>
      <c r="E18" s="84" t="s">
        <v>152</v>
      </c>
      <c r="F18" s="85" t="s">
        <v>60</v>
      </c>
      <c r="G18" s="85" t="s">
        <v>75</v>
      </c>
      <c r="H18" s="85" t="s">
        <v>50</v>
      </c>
      <c r="I18" s="86">
        <v>10.5</v>
      </c>
      <c r="J18" s="128"/>
      <c r="K18" s="41">
        <f t="shared" si="0"/>
        <v>0</v>
      </c>
      <c r="L18" s="42" t="str">
        <f t="shared" si="1"/>
        <v>OK</v>
      </c>
      <c r="M18" s="18">
        <v>0</v>
      </c>
      <c r="N18" s="18">
        <v>0</v>
      </c>
      <c r="O18" s="18">
        <v>0</v>
      </c>
      <c r="P18" s="18">
        <v>0</v>
      </c>
      <c r="Q18" s="18">
        <v>0</v>
      </c>
      <c r="R18" s="18">
        <v>0</v>
      </c>
      <c r="S18" s="18">
        <v>0</v>
      </c>
      <c r="T18" s="18">
        <v>0</v>
      </c>
      <c r="U18" s="18">
        <v>0</v>
      </c>
      <c r="V18" s="18">
        <v>0</v>
      </c>
      <c r="W18" s="18">
        <v>0</v>
      </c>
      <c r="X18" s="18">
        <v>0</v>
      </c>
      <c r="Y18" s="18">
        <v>0</v>
      </c>
      <c r="Z18" s="18">
        <v>0</v>
      </c>
      <c r="AA18" s="18">
        <v>0</v>
      </c>
      <c r="AB18" s="18">
        <v>0</v>
      </c>
      <c r="AC18" s="18">
        <v>0</v>
      </c>
      <c r="AD18" s="18">
        <v>0</v>
      </c>
      <c r="AE18" s="18">
        <v>0</v>
      </c>
      <c r="AF18" s="18">
        <v>0</v>
      </c>
      <c r="AG18" s="18">
        <v>0</v>
      </c>
      <c r="AH18" s="18">
        <v>0</v>
      </c>
      <c r="AI18" s="18">
        <v>0</v>
      </c>
      <c r="AJ18" s="18">
        <v>0</v>
      </c>
      <c r="AK18" s="18">
        <v>0</v>
      </c>
      <c r="AL18" s="18">
        <v>0</v>
      </c>
      <c r="AM18" s="18">
        <v>0</v>
      </c>
      <c r="AN18" s="18">
        <v>0</v>
      </c>
      <c r="AO18" s="18">
        <v>0</v>
      </c>
      <c r="AP18" s="18">
        <v>0</v>
      </c>
      <c r="AQ18" s="18">
        <v>0</v>
      </c>
      <c r="AR18" s="18">
        <v>0</v>
      </c>
      <c r="AS18" s="18">
        <v>0</v>
      </c>
      <c r="AT18" s="18">
        <v>0</v>
      </c>
    </row>
    <row r="19" spans="1:46" ht="135" x14ac:dyDescent="0.25">
      <c r="A19" s="153"/>
      <c r="B19" s="147"/>
      <c r="C19" s="87">
        <v>16</v>
      </c>
      <c r="D19" s="83" t="s">
        <v>309</v>
      </c>
      <c r="E19" s="84" t="s">
        <v>153</v>
      </c>
      <c r="F19" s="97" t="s">
        <v>60</v>
      </c>
      <c r="G19" s="97" t="s">
        <v>76</v>
      </c>
      <c r="H19" s="97" t="s">
        <v>50</v>
      </c>
      <c r="I19" s="86">
        <v>47.3</v>
      </c>
      <c r="J19" s="128">
        <v>30</v>
      </c>
      <c r="K19" s="41">
        <f t="shared" si="0"/>
        <v>10</v>
      </c>
      <c r="L19" s="42" t="str">
        <f t="shared" si="1"/>
        <v>OK</v>
      </c>
      <c r="M19" s="18">
        <v>0</v>
      </c>
      <c r="N19" s="18">
        <v>0</v>
      </c>
      <c r="O19" s="18">
        <v>0</v>
      </c>
      <c r="P19" s="18">
        <v>0</v>
      </c>
      <c r="Q19" s="18">
        <v>0</v>
      </c>
      <c r="R19" s="18">
        <v>0</v>
      </c>
      <c r="S19" s="18">
        <v>15</v>
      </c>
      <c r="T19" s="18">
        <v>0</v>
      </c>
      <c r="U19" s="18">
        <v>0</v>
      </c>
      <c r="V19" s="18">
        <v>0</v>
      </c>
      <c r="W19" s="18">
        <v>0</v>
      </c>
      <c r="X19" s="18">
        <v>0</v>
      </c>
      <c r="Y19" s="18">
        <v>0</v>
      </c>
      <c r="Z19" s="18">
        <v>0</v>
      </c>
      <c r="AA19" s="18">
        <v>0</v>
      </c>
      <c r="AB19" s="18">
        <v>0</v>
      </c>
      <c r="AC19" s="18">
        <v>0</v>
      </c>
      <c r="AD19" s="18">
        <v>0</v>
      </c>
      <c r="AE19" s="18">
        <v>0</v>
      </c>
      <c r="AF19" s="18">
        <v>0</v>
      </c>
      <c r="AG19" s="18">
        <v>0</v>
      </c>
      <c r="AH19" s="18">
        <v>0</v>
      </c>
      <c r="AI19" s="18">
        <v>0</v>
      </c>
      <c r="AJ19" s="18">
        <v>0</v>
      </c>
      <c r="AK19" s="18">
        <v>0</v>
      </c>
      <c r="AL19" s="18">
        <v>0</v>
      </c>
      <c r="AM19" s="18">
        <v>0</v>
      </c>
      <c r="AN19" s="18">
        <v>0</v>
      </c>
      <c r="AO19" s="18">
        <v>0</v>
      </c>
      <c r="AP19" s="18">
        <v>0</v>
      </c>
      <c r="AQ19" s="18">
        <v>0</v>
      </c>
      <c r="AR19" s="18">
        <v>5</v>
      </c>
      <c r="AS19" s="18"/>
      <c r="AT19" s="18">
        <v>0</v>
      </c>
    </row>
    <row r="20" spans="1:46" ht="195" x14ac:dyDescent="0.25">
      <c r="A20" s="157" t="s">
        <v>272</v>
      </c>
      <c r="B20" s="148">
        <v>9</v>
      </c>
      <c r="C20" s="92">
        <v>17</v>
      </c>
      <c r="D20" s="89" t="s">
        <v>420</v>
      </c>
      <c r="E20" s="90" t="s">
        <v>154</v>
      </c>
      <c r="F20" s="20" t="s">
        <v>40</v>
      </c>
      <c r="G20" s="20" t="s">
        <v>77</v>
      </c>
      <c r="H20" s="20" t="s">
        <v>51</v>
      </c>
      <c r="I20" s="91">
        <v>2.66</v>
      </c>
      <c r="J20" s="128">
        <v>1500</v>
      </c>
      <c r="K20" s="41">
        <f t="shared" si="0"/>
        <v>0</v>
      </c>
      <c r="L20" s="42" t="str">
        <f t="shared" si="1"/>
        <v>OK</v>
      </c>
      <c r="M20" s="18">
        <v>200</v>
      </c>
      <c r="N20" s="18">
        <v>0</v>
      </c>
      <c r="O20" s="18">
        <v>0</v>
      </c>
      <c r="P20" s="18">
        <v>0</v>
      </c>
      <c r="Q20" s="18">
        <v>500</v>
      </c>
      <c r="R20" s="18">
        <v>0</v>
      </c>
      <c r="S20" s="18">
        <v>0</v>
      </c>
      <c r="T20" s="18">
        <v>0</v>
      </c>
      <c r="U20" s="18">
        <v>0</v>
      </c>
      <c r="V20" s="18">
        <v>0</v>
      </c>
      <c r="W20" s="18">
        <v>0</v>
      </c>
      <c r="X20" s="18">
        <v>0</v>
      </c>
      <c r="Y20" s="18">
        <v>0</v>
      </c>
      <c r="Z20" s="18">
        <v>0</v>
      </c>
      <c r="AA20" s="18">
        <v>0</v>
      </c>
      <c r="AB20" s="18">
        <v>0</v>
      </c>
      <c r="AC20" s="18">
        <v>0</v>
      </c>
      <c r="AD20" s="18">
        <v>800</v>
      </c>
      <c r="AE20" s="18">
        <v>0</v>
      </c>
      <c r="AF20" s="18">
        <v>0</v>
      </c>
      <c r="AG20" s="18">
        <v>0</v>
      </c>
      <c r="AH20" s="18">
        <v>0</v>
      </c>
      <c r="AI20" s="18">
        <v>0</v>
      </c>
      <c r="AJ20" s="18">
        <v>0</v>
      </c>
      <c r="AK20" s="18">
        <v>0</v>
      </c>
      <c r="AL20" s="18">
        <v>0</v>
      </c>
      <c r="AM20" s="18">
        <v>0</v>
      </c>
      <c r="AN20" s="18">
        <v>0</v>
      </c>
      <c r="AO20" s="18">
        <v>0</v>
      </c>
      <c r="AP20" s="18">
        <v>0</v>
      </c>
      <c r="AQ20" s="18">
        <v>0</v>
      </c>
      <c r="AR20" s="18">
        <v>0</v>
      </c>
      <c r="AS20" s="18">
        <v>0</v>
      </c>
      <c r="AT20" s="18">
        <v>0</v>
      </c>
    </row>
    <row r="21" spans="1:46" ht="195" x14ac:dyDescent="0.25">
      <c r="A21" s="157"/>
      <c r="B21" s="150"/>
      <c r="C21" s="88">
        <v>18</v>
      </c>
      <c r="D21" s="89" t="s">
        <v>421</v>
      </c>
      <c r="E21" s="90" t="s">
        <v>155</v>
      </c>
      <c r="F21" s="20" t="s">
        <v>40</v>
      </c>
      <c r="G21" s="20" t="s">
        <v>78</v>
      </c>
      <c r="H21" s="20" t="s">
        <v>51</v>
      </c>
      <c r="I21" s="91">
        <v>0.9</v>
      </c>
      <c r="J21" s="128">
        <v>400</v>
      </c>
      <c r="K21" s="41">
        <f t="shared" si="0"/>
        <v>0</v>
      </c>
      <c r="L21" s="42" t="str">
        <f t="shared" si="1"/>
        <v>OK</v>
      </c>
      <c r="M21" s="18">
        <v>0</v>
      </c>
      <c r="N21" s="18">
        <v>0</v>
      </c>
      <c r="O21" s="18">
        <v>0</v>
      </c>
      <c r="P21" s="18">
        <v>0</v>
      </c>
      <c r="Q21" s="18">
        <v>0</v>
      </c>
      <c r="R21" s="18">
        <v>0</v>
      </c>
      <c r="S21" s="18">
        <v>0</v>
      </c>
      <c r="T21" s="18">
        <v>0</v>
      </c>
      <c r="U21" s="18">
        <v>0</v>
      </c>
      <c r="V21" s="18">
        <v>0</v>
      </c>
      <c r="W21" s="18">
        <v>0</v>
      </c>
      <c r="X21" s="18">
        <v>0</v>
      </c>
      <c r="Y21" s="18">
        <v>0</v>
      </c>
      <c r="Z21" s="18">
        <v>0</v>
      </c>
      <c r="AA21" s="18">
        <v>0</v>
      </c>
      <c r="AB21" s="18">
        <v>0</v>
      </c>
      <c r="AC21" s="18">
        <v>0</v>
      </c>
      <c r="AD21" s="18">
        <v>400</v>
      </c>
      <c r="AE21" s="18">
        <v>0</v>
      </c>
      <c r="AF21" s="18">
        <v>0</v>
      </c>
      <c r="AG21" s="18">
        <v>0</v>
      </c>
      <c r="AH21" s="18">
        <v>0</v>
      </c>
      <c r="AI21" s="18">
        <v>0</v>
      </c>
      <c r="AJ21" s="18">
        <v>0</v>
      </c>
      <c r="AK21" s="18">
        <v>0</v>
      </c>
      <c r="AL21" s="18">
        <v>0</v>
      </c>
      <c r="AM21" s="18">
        <v>0</v>
      </c>
      <c r="AN21" s="18">
        <v>0</v>
      </c>
      <c r="AO21" s="18">
        <v>0</v>
      </c>
      <c r="AP21" s="18">
        <v>0</v>
      </c>
      <c r="AQ21" s="18">
        <v>0</v>
      </c>
      <c r="AR21" s="18">
        <v>0</v>
      </c>
      <c r="AS21" s="18">
        <v>0</v>
      </c>
      <c r="AT21" s="18">
        <v>0</v>
      </c>
    </row>
    <row r="22" spans="1:46" ht="105" x14ac:dyDescent="0.25">
      <c r="A22" s="153" t="s">
        <v>274</v>
      </c>
      <c r="B22" s="145">
        <v>10</v>
      </c>
      <c r="C22" s="87">
        <v>19</v>
      </c>
      <c r="D22" s="83" t="s">
        <v>310</v>
      </c>
      <c r="E22" s="84" t="s">
        <v>156</v>
      </c>
      <c r="F22" s="85" t="s">
        <v>62</v>
      </c>
      <c r="G22" s="85" t="s">
        <v>69</v>
      </c>
      <c r="H22" s="85" t="s">
        <v>50</v>
      </c>
      <c r="I22" s="86">
        <v>10.09</v>
      </c>
      <c r="J22" s="128">
        <v>60</v>
      </c>
      <c r="K22" s="41">
        <f t="shared" si="0"/>
        <v>0</v>
      </c>
      <c r="L22" s="42" t="str">
        <f t="shared" si="1"/>
        <v>OK</v>
      </c>
      <c r="M22" s="18">
        <v>10</v>
      </c>
      <c r="N22" s="18">
        <v>0</v>
      </c>
      <c r="O22" s="18">
        <v>20</v>
      </c>
      <c r="P22" s="18">
        <v>0</v>
      </c>
      <c r="Q22" s="18">
        <v>0</v>
      </c>
      <c r="R22" s="18">
        <v>0</v>
      </c>
      <c r="S22" s="18">
        <v>0</v>
      </c>
      <c r="T22" s="18">
        <v>0</v>
      </c>
      <c r="U22" s="18">
        <v>0</v>
      </c>
      <c r="V22" s="18">
        <v>0</v>
      </c>
      <c r="W22" s="18">
        <v>0</v>
      </c>
      <c r="X22" s="18">
        <v>0</v>
      </c>
      <c r="Y22" s="18">
        <v>0</v>
      </c>
      <c r="Z22" s="18">
        <v>0</v>
      </c>
      <c r="AA22" s="18">
        <v>0</v>
      </c>
      <c r="AB22" s="18">
        <v>0</v>
      </c>
      <c r="AC22" s="18">
        <v>0</v>
      </c>
      <c r="AD22" s="18">
        <v>0</v>
      </c>
      <c r="AE22" s="18">
        <v>0</v>
      </c>
      <c r="AF22" s="18">
        <v>30</v>
      </c>
      <c r="AG22" s="18">
        <v>0</v>
      </c>
      <c r="AH22" s="18">
        <v>0</v>
      </c>
      <c r="AI22" s="18">
        <v>0</v>
      </c>
      <c r="AJ22" s="18">
        <v>0</v>
      </c>
      <c r="AK22" s="18">
        <v>0</v>
      </c>
      <c r="AL22" s="18">
        <v>0</v>
      </c>
      <c r="AM22" s="18">
        <v>0</v>
      </c>
      <c r="AN22" s="18">
        <v>0</v>
      </c>
      <c r="AO22" s="18">
        <v>0</v>
      </c>
      <c r="AP22" s="18">
        <v>0</v>
      </c>
      <c r="AQ22" s="18">
        <v>0</v>
      </c>
      <c r="AR22" s="18">
        <v>0</v>
      </c>
      <c r="AS22" s="18">
        <v>0</v>
      </c>
      <c r="AT22" s="18">
        <v>0</v>
      </c>
    </row>
    <row r="23" spans="1:46" ht="195" x14ac:dyDescent="0.25">
      <c r="A23" s="153"/>
      <c r="B23" s="147"/>
      <c r="C23" s="87">
        <v>20</v>
      </c>
      <c r="D23" s="83" t="s">
        <v>311</v>
      </c>
      <c r="E23" s="84" t="s">
        <v>157</v>
      </c>
      <c r="F23" s="85" t="s">
        <v>60</v>
      </c>
      <c r="G23" s="85" t="s">
        <v>79</v>
      </c>
      <c r="H23" s="85" t="s">
        <v>50</v>
      </c>
      <c r="I23" s="86">
        <v>3.5</v>
      </c>
      <c r="J23" s="128">
        <f>1500-120</f>
        <v>1380</v>
      </c>
      <c r="K23" s="41">
        <f t="shared" si="0"/>
        <v>380</v>
      </c>
      <c r="L23" s="42" t="str">
        <f t="shared" si="1"/>
        <v>OK</v>
      </c>
      <c r="M23" s="18">
        <v>0</v>
      </c>
      <c r="N23" s="18">
        <v>0</v>
      </c>
      <c r="O23" s="18">
        <v>500</v>
      </c>
      <c r="P23" s="18">
        <v>0</v>
      </c>
      <c r="Q23" s="18">
        <v>0</v>
      </c>
      <c r="R23" s="18">
        <v>0</v>
      </c>
      <c r="S23" s="18">
        <v>0</v>
      </c>
      <c r="T23" s="18">
        <v>0</v>
      </c>
      <c r="U23" s="18">
        <v>0</v>
      </c>
      <c r="V23" s="18">
        <v>0</v>
      </c>
      <c r="W23" s="18">
        <v>0</v>
      </c>
      <c r="X23" s="18">
        <v>0</v>
      </c>
      <c r="Y23" s="18">
        <v>0</v>
      </c>
      <c r="Z23" s="18">
        <v>0</v>
      </c>
      <c r="AA23" s="18">
        <v>0</v>
      </c>
      <c r="AB23" s="18">
        <v>0</v>
      </c>
      <c r="AC23" s="18">
        <v>0</v>
      </c>
      <c r="AD23" s="18">
        <v>0</v>
      </c>
      <c r="AE23" s="18">
        <v>0</v>
      </c>
      <c r="AF23" s="18">
        <v>500</v>
      </c>
      <c r="AG23" s="18">
        <v>0</v>
      </c>
      <c r="AH23" s="18">
        <v>0</v>
      </c>
      <c r="AI23" s="18">
        <v>0</v>
      </c>
      <c r="AJ23" s="18">
        <v>0</v>
      </c>
      <c r="AK23" s="18">
        <v>0</v>
      </c>
      <c r="AL23" s="18">
        <v>0</v>
      </c>
      <c r="AM23" s="18">
        <v>0</v>
      </c>
      <c r="AN23" s="18">
        <v>0</v>
      </c>
      <c r="AO23" s="18">
        <v>0</v>
      </c>
      <c r="AP23" s="18">
        <v>0</v>
      </c>
      <c r="AQ23" s="18">
        <v>0</v>
      </c>
      <c r="AR23" s="18">
        <v>0</v>
      </c>
      <c r="AS23" s="18">
        <v>0</v>
      </c>
      <c r="AT23" s="18">
        <v>0</v>
      </c>
    </row>
    <row r="24" spans="1:46" ht="90" x14ac:dyDescent="0.25">
      <c r="A24" s="152" t="s">
        <v>276</v>
      </c>
      <c r="B24" s="148">
        <v>11</v>
      </c>
      <c r="C24" s="92">
        <v>21</v>
      </c>
      <c r="D24" s="89" t="s">
        <v>312</v>
      </c>
      <c r="E24" s="90" t="s">
        <v>158</v>
      </c>
      <c r="F24" s="94" t="s">
        <v>63</v>
      </c>
      <c r="G24" s="94" t="s">
        <v>80</v>
      </c>
      <c r="H24" s="94" t="s">
        <v>50</v>
      </c>
      <c r="I24" s="91">
        <v>8.1300000000000008</v>
      </c>
      <c r="J24" s="128">
        <v>60</v>
      </c>
      <c r="K24" s="41">
        <f t="shared" si="0"/>
        <v>30</v>
      </c>
      <c r="L24" s="42" t="str">
        <f t="shared" si="1"/>
        <v>OK</v>
      </c>
      <c r="M24" s="18">
        <v>0</v>
      </c>
      <c r="N24" s="18">
        <v>0</v>
      </c>
      <c r="O24" s="18">
        <v>0</v>
      </c>
      <c r="P24" s="18">
        <v>0</v>
      </c>
      <c r="Q24" s="18">
        <v>0</v>
      </c>
      <c r="R24" s="18">
        <v>0</v>
      </c>
      <c r="S24" s="18">
        <v>0</v>
      </c>
      <c r="T24" s="18">
        <v>0</v>
      </c>
      <c r="U24" s="18">
        <v>0</v>
      </c>
      <c r="V24" s="18">
        <v>0</v>
      </c>
      <c r="W24" s="18">
        <v>0</v>
      </c>
      <c r="X24" s="18">
        <v>0</v>
      </c>
      <c r="Y24" s="18">
        <v>0</v>
      </c>
      <c r="Z24" s="18">
        <v>0</v>
      </c>
      <c r="AA24" s="18">
        <v>0</v>
      </c>
      <c r="AB24" s="18">
        <v>0</v>
      </c>
      <c r="AC24" s="18">
        <v>0</v>
      </c>
      <c r="AD24" s="18">
        <v>0</v>
      </c>
      <c r="AE24" s="18">
        <v>30</v>
      </c>
      <c r="AF24" s="18">
        <v>0</v>
      </c>
      <c r="AG24" s="18">
        <v>0</v>
      </c>
      <c r="AH24" s="18">
        <v>0</v>
      </c>
      <c r="AI24" s="18">
        <v>0</v>
      </c>
      <c r="AJ24" s="18">
        <v>0</v>
      </c>
      <c r="AK24" s="18">
        <v>0</v>
      </c>
      <c r="AL24" s="18">
        <v>0</v>
      </c>
      <c r="AM24" s="18">
        <v>0</v>
      </c>
      <c r="AN24" s="18">
        <v>0</v>
      </c>
      <c r="AO24" s="18">
        <v>0</v>
      </c>
      <c r="AP24" s="18">
        <v>0</v>
      </c>
      <c r="AQ24" s="18">
        <v>0</v>
      </c>
      <c r="AR24" s="18">
        <v>0</v>
      </c>
      <c r="AS24" s="18">
        <v>0</v>
      </c>
      <c r="AT24" s="18">
        <v>0</v>
      </c>
    </row>
    <row r="25" spans="1:46" ht="270" x14ac:dyDescent="0.25">
      <c r="A25" s="152"/>
      <c r="B25" s="149"/>
      <c r="C25" s="88">
        <v>22</v>
      </c>
      <c r="D25" s="89" t="s">
        <v>313</v>
      </c>
      <c r="E25" s="90" t="s">
        <v>159</v>
      </c>
      <c r="F25" s="20" t="s">
        <v>30</v>
      </c>
      <c r="G25" s="20" t="s">
        <v>81</v>
      </c>
      <c r="H25" s="20" t="s">
        <v>50</v>
      </c>
      <c r="I25" s="91">
        <v>1.0900000000000001</v>
      </c>
      <c r="J25" s="128">
        <v>120</v>
      </c>
      <c r="K25" s="41">
        <f t="shared" si="0"/>
        <v>0</v>
      </c>
      <c r="L25" s="42" t="str">
        <f t="shared" si="1"/>
        <v>OK</v>
      </c>
      <c r="M25" s="18">
        <v>0</v>
      </c>
      <c r="N25" s="18">
        <v>0</v>
      </c>
      <c r="O25" s="18">
        <v>0</v>
      </c>
      <c r="P25" s="18">
        <v>0</v>
      </c>
      <c r="Q25" s="18">
        <v>0</v>
      </c>
      <c r="R25" s="18">
        <v>0</v>
      </c>
      <c r="S25" s="18">
        <v>0</v>
      </c>
      <c r="T25" s="18">
        <v>0</v>
      </c>
      <c r="U25" s="18">
        <v>0</v>
      </c>
      <c r="V25" s="18">
        <v>0</v>
      </c>
      <c r="W25" s="18">
        <v>0</v>
      </c>
      <c r="X25" s="18">
        <v>0</v>
      </c>
      <c r="Y25" s="18">
        <v>0</v>
      </c>
      <c r="Z25" s="18">
        <v>0</v>
      </c>
      <c r="AA25" s="18">
        <v>0</v>
      </c>
      <c r="AB25" s="18">
        <v>0</v>
      </c>
      <c r="AC25" s="18">
        <v>0</v>
      </c>
      <c r="AD25" s="18">
        <v>0</v>
      </c>
      <c r="AE25" s="18">
        <v>120</v>
      </c>
      <c r="AF25" s="18">
        <v>0</v>
      </c>
      <c r="AG25" s="18">
        <v>0</v>
      </c>
      <c r="AH25" s="18">
        <v>0</v>
      </c>
      <c r="AI25" s="18">
        <v>0</v>
      </c>
      <c r="AJ25" s="18">
        <v>0</v>
      </c>
      <c r="AK25" s="18">
        <v>0</v>
      </c>
      <c r="AL25" s="18">
        <v>0</v>
      </c>
      <c r="AM25" s="18">
        <v>0</v>
      </c>
      <c r="AN25" s="18">
        <v>0</v>
      </c>
      <c r="AO25" s="18">
        <v>0</v>
      </c>
      <c r="AP25" s="18">
        <v>0</v>
      </c>
      <c r="AQ25" s="18">
        <v>0</v>
      </c>
      <c r="AR25" s="18">
        <v>0</v>
      </c>
      <c r="AS25" s="18">
        <v>0</v>
      </c>
      <c r="AT25" s="18">
        <v>0</v>
      </c>
    </row>
    <row r="26" spans="1:46" ht="75" x14ac:dyDescent="0.25">
      <c r="A26" s="69" t="s">
        <v>277</v>
      </c>
      <c r="B26" s="87">
        <v>12</v>
      </c>
      <c r="C26" s="87">
        <v>23</v>
      </c>
      <c r="D26" s="98" t="s">
        <v>314</v>
      </c>
      <c r="E26" s="84" t="s">
        <v>160</v>
      </c>
      <c r="F26" s="85" t="s">
        <v>30</v>
      </c>
      <c r="G26" s="85" t="s">
        <v>82</v>
      </c>
      <c r="H26" s="85" t="s">
        <v>50</v>
      </c>
      <c r="I26" s="86">
        <v>6.61</v>
      </c>
      <c r="J26" s="128">
        <v>120</v>
      </c>
      <c r="K26" s="41">
        <f t="shared" si="0"/>
        <v>75</v>
      </c>
      <c r="L26" s="42" t="str">
        <f t="shared" si="1"/>
        <v>OK</v>
      </c>
      <c r="M26" s="18">
        <v>30</v>
      </c>
      <c r="N26" s="18">
        <v>0</v>
      </c>
      <c r="O26" s="18">
        <v>0</v>
      </c>
      <c r="P26" s="18">
        <v>0</v>
      </c>
      <c r="Q26" s="18">
        <v>0</v>
      </c>
      <c r="R26" s="18">
        <v>0</v>
      </c>
      <c r="S26" s="18">
        <v>0</v>
      </c>
      <c r="T26" s="18">
        <v>15</v>
      </c>
      <c r="U26" s="18">
        <v>0</v>
      </c>
      <c r="V26" s="18">
        <v>0</v>
      </c>
      <c r="W26" s="18">
        <v>0</v>
      </c>
      <c r="X26" s="18">
        <v>0</v>
      </c>
      <c r="Y26" s="18">
        <v>0</v>
      </c>
      <c r="Z26" s="18">
        <v>0</v>
      </c>
      <c r="AA26" s="18">
        <v>0</v>
      </c>
      <c r="AB26" s="18">
        <v>0</v>
      </c>
      <c r="AC26" s="18">
        <v>0</v>
      </c>
      <c r="AD26" s="18">
        <v>0</v>
      </c>
      <c r="AE26" s="18">
        <v>0</v>
      </c>
      <c r="AF26" s="18">
        <v>0</v>
      </c>
      <c r="AG26" s="18">
        <v>0</v>
      </c>
      <c r="AH26" s="18">
        <v>0</v>
      </c>
      <c r="AI26" s="18">
        <v>0</v>
      </c>
      <c r="AJ26" s="18">
        <v>0</v>
      </c>
      <c r="AK26" s="18">
        <v>0</v>
      </c>
      <c r="AL26" s="18">
        <v>0</v>
      </c>
      <c r="AM26" s="18">
        <v>0</v>
      </c>
      <c r="AN26" s="18">
        <v>0</v>
      </c>
      <c r="AO26" s="18">
        <v>0</v>
      </c>
      <c r="AP26" s="18">
        <v>0</v>
      </c>
      <c r="AQ26" s="18">
        <v>0</v>
      </c>
      <c r="AR26" s="18">
        <v>0</v>
      </c>
      <c r="AS26" s="18">
        <v>0</v>
      </c>
      <c r="AT26" s="18">
        <v>0</v>
      </c>
    </row>
    <row r="27" spans="1:46" ht="210" x14ac:dyDescent="0.25">
      <c r="A27" s="152" t="s">
        <v>276</v>
      </c>
      <c r="B27" s="148">
        <v>13</v>
      </c>
      <c r="C27" s="92">
        <v>24</v>
      </c>
      <c r="D27" s="89" t="s">
        <v>422</v>
      </c>
      <c r="E27" s="90" t="s">
        <v>161</v>
      </c>
      <c r="F27" s="20" t="s">
        <v>64</v>
      </c>
      <c r="G27" s="20" t="s">
        <v>83</v>
      </c>
      <c r="H27" s="20" t="s">
        <v>50</v>
      </c>
      <c r="I27" s="91">
        <v>2.79</v>
      </c>
      <c r="J27" s="128">
        <v>120</v>
      </c>
      <c r="K27" s="41">
        <f t="shared" si="0"/>
        <v>0</v>
      </c>
      <c r="L27" s="42" t="str">
        <f t="shared" si="1"/>
        <v>OK</v>
      </c>
      <c r="M27" s="18">
        <v>30</v>
      </c>
      <c r="N27" s="18">
        <v>0</v>
      </c>
      <c r="O27" s="18">
        <v>0</v>
      </c>
      <c r="P27" s="18">
        <v>0</v>
      </c>
      <c r="Q27" s="18">
        <v>0</v>
      </c>
      <c r="R27" s="18">
        <v>0</v>
      </c>
      <c r="S27" s="18">
        <v>30</v>
      </c>
      <c r="T27" s="18">
        <v>0</v>
      </c>
      <c r="U27" s="18">
        <v>0</v>
      </c>
      <c r="V27" s="18">
        <v>0</v>
      </c>
      <c r="W27" s="18">
        <v>0</v>
      </c>
      <c r="X27" s="18">
        <v>0</v>
      </c>
      <c r="Y27" s="18">
        <v>0</v>
      </c>
      <c r="Z27" s="18">
        <v>0</v>
      </c>
      <c r="AA27" s="18">
        <v>0</v>
      </c>
      <c r="AB27" s="18">
        <v>0</v>
      </c>
      <c r="AC27" s="18">
        <v>0</v>
      </c>
      <c r="AD27" s="18">
        <v>0</v>
      </c>
      <c r="AE27" s="18">
        <v>60</v>
      </c>
      <c r="AF27" s="18">
        <v>0</v>
      </c>
      <c r="AG27" s="18">
        <v>0</v>
      </c>
      <c r="AH27" s="18">
        <v>0</v>
      </c>
      <c r="AI27" s="18">
        <v>0</v>
      </c>
      <c r="AJ27" s="18">
        <v>0</v>
      </c>
      <c r="AK27" s="18">
        <v>0</v>
      </c>
      <c r="AL27" s="18">
        <v>0</v>
      </c>
      <c r="AM27" s="18">
        <v>0</v>
      </c>
      <c r="AN27" s="18">
        <v>0</v>
      </c>
      <c r="AO27" s="18">
        <v>0</v>
      </c>
      <c r="AP27" s="18">
        <v>0</v>
      </c>
      <c r="AQ27" s="18">
        <v>0</v>
      </c>
      <c r="AR27" s="18">
        <v>0</v>
      </c>
      <c r="AS27" s="18">
        <v>0</v>
      </c>
      <c r="AT27" s="18">
        <v>0</v>
      </c>
    </row>
    <row r="28" spans="1:46" ht="300" x14ac:dyDescent="0.25">
      <c r="A28" s="152"/>
      <c r="B28" s="150"/>
      <c r="C28" s="88">
        <v>25</v>
      </c>
      <c r="D28" s="89" t="s">
        <v>423</v>
      </c>
      <c r="E28" s="90" t="s">
        <v>162</v>
      </c>
      <c r="F28" s="20" t="s">
        <v>32</v>
      </c>
      <c r="G28" s="20" t="s">
        <v>69</v>
      </c>
      <c r="H28" s="20" t="s">
        <v>50</v>
      </c>
      <c r="I28" s="91">
        <v>1.44</v>
      </c>
      <c r="J28" s="128">
        <v>600</v>
      </c>
      <c r="K28" s="41">
        <f t="shared" si="0"/>
        <v>0</v>
      </c>
      <c r="L28" s="42" t="str">
        <f t="shared" si="1"/>
        <v>OK</v>
      </c>
      <c r="M28" s="18">
        <v>0</v>
      </c>
      <c r="N28" s="18">
        <v>0</v>
      </c>
      <c r="O28" s="18">
        <v>0</v>
      </c>
      <c r="P28" s="18">
        <v>0</v>
      </c>
      <c r="Q28" s="18">
        <v>0</v>
      </c>
      <c r="R28" s="18">
        <v>0</v>
      </c>
      <c r="S28" s="18">
        <v>300</v>
      </c>
      <c r="T28" s="18">
        <v>0</v>
      </c>
      <c r="U28" s="18">
        <v>0</v>
      </c>
      <c r="V28" s="18">
        <v>0</v>
      </c>
      <c r="W28" s="18">
        <v>0</v>
      </c>
      <c r="X28" s="18">
        <v>0</v>
      </c>
      <c r="Y28" s="18">
        <v>0</v>
      </c>
      <c r="Z28" s="18">
        <v>0</v>
      </c>
      <c r="AA28" s="18">
        <v>0</v>
      </c>
      <c r="AB28" s="18">
        <v>0</v>
      </c>
      <c r="AC28" s="18">
        <v>0</v>
      </c>
      <c r="AD28" s="18">
        <v>0</v>
      </c>
      <c r="AE28" s="18">
        <v>300</v>
      </c>
      <c r="AF28" s="18">
        <v>0</v>
      </c>
      <c r="AG28" s="18">
        <v>0</v>
      </c>
      <c r="AH28" s="18">
        <v>0</v>
      </c>
      <c r="AI28" s="18">
        <v>0</v>
      </c>
      <c r="AJ28" s="18">
        <v>0</v>
      </c>
      <c r="AK28" s="18">
        <v>0</v>
      </c>
      <c r="AL28" s="18">
        <v>0</v>
      </c>
      <c r="AM28" s="18">
        <v>0</v>
      </c>
      <c r="AN28" s="18">
        <v>0</v>
      </c>
      <c r="AO28" s="18">
        <v>0</v>
      </c>
      <c r="AP28" s="18">
        <v>0</v>
      </c>
      <c r="AQ28" s="18">
        <v>0</v>
      </c>
      <c r="AR28" s="18">
        <v>0</v>
      </c>
      <c r="AS28" s="18">
        <v>0</v>
      </c>
      <c r="AT28" s="18">
        <v>0</v>
      </c>
    </row>
    <row r="29" spans="1:46" ht="45" x14ac:dyDescent="0.25">
      <c r="A29" s="153" t="s">
        <v>278</v>
      </c>
      <c r="B29" s="145">
        <v>14</v>
      </c>
      <c r="C29" s="87">
        <v>26</v>
      </c>
      <c r="D29" s="98" t="s">
        <v>315</v>
      </c>
      <c r="E29" s="84" t="s">
        <v>163</v>
      </c>
      <c r="F29" s="85" t="s">
        <v>30</v>
      </c>
      <c r="G29" s="85" t="s">
        <v>84</v>
      </c>
      <c r="H29" s="85" t="s">
        <v>50</v>
      </c>
      <c r="I29" s="86">
        <v>35.549999999999997</v>
      </c>
      <c r="J29" s="128"/>
      <c r="K29" s="41">
        <f t="shared" si="0"/>
        <v>0</v>
      </c>
      <c r="L29" s="42" t="str">
        <f t="shared" si="1"/>
        <v>OK</v>
      </c>
      <c r="M29" s="18">
        <v>0</v>
      </c>
      <c r="N29" s="18">
        <v>0</v>
      </c>
      <c r="O29" s="18">
        <v>0</v>
      </c>
      <c r="P29" s="18">
        <v>0</v>
      </c>
      <c r="Q29" s="18">
        <v>0</v>
      </c>
      <c r="R29" s="18">
        <v>0</v>
      </c>
      <c r="S29" s="18">
        <v>0</v>
      </c>
      <c r="T29" s="18">
        <v>0</v>
      </c>
      <c r="U29" s="18">
        <v>0</v>
      </c>
      <c r="V29" s="18">
        <v>0</v>
      </c>
      <c r="W29" s="18">
        <v>0</v>
      </c>
      <c r="X29" s="18">
        <v>0</v>
      </c>
      <c r="Y29" s="18">
        <v>0</v>
      </c>
      <c r="Z29" s="18">
        <v>0</v>
      </c>
      <c r="AA29" s="18">
        <v>0</v>
      </c>
      <c r="AB29" s="18">
        <v>0</v>
      </c>
      <c r="AC29" s="18">
        <v>0</v>
      </c>
      <c r="AD29" s="18">
        <v>0</v>
      </c>
      <c r="AE29" s="18">
        <v>0</v>
      </c>
      <c r="AF29" s="18">
        <v>0</v>
      </c>
      <c r="AG29" s="18">
        <v>0</v>
      </c>
      <c r="AH29" s="18">
        <v>0</v>
      </c>
      <c r="AI29" s="18">
        <v>0</v>
      </c>
      <c r="AJ29" s="18">
        <v>0</v>
      </c>
      <c r="AK29" s="18">
        <v>0</v>
      </c>
      <c r="AL29" s="18">
        <v>0</v>
      </c>
      <c r="AM29" s="18">
        <v>0</v>
      </c>
      <c r="AN29" s="18">
        <v>0</v>
      </c>
      <c r="AO29" s="18">
        <v>0</v>
      </c>
      <c r="AP29" s="18">
        <v>0</v>
      </c>
      <c r="AQ29" s="18">
        <v>0</v>
      </c>
      <c r="AR29" s="18">
        <v>0</v>
      </c>
      <c r="AS29" s="18">
        <v>0</v>
      </c>
      <c r="AT29" s="18">
        <v>0</v>
      </c>
    </row>
    <row r="30" spans="1:46" ht="45" x14ac:dyDescent="0.25">
      <c r="A30" s="153"/>
      <c r="B30" s="146"/>
      <c r="C30" s="87">
        <v>27</v>
      </c>
      <c r="D30" s="98" t="s">
        <v>316</v>
      </c>
      <c r="E30" s="84" t="s">
        <v>164</v>
      </c>
      <c r="F30" s="85" t="s">
        <v>30</v>
      </c>
      <c r="G30" s="85" t="s">
        <v>84</v>
      </c>
      <c r="H30" s="85" t="s">
        <v>50</v>
      </c>
      <c r="I30" s="86">
        <v>35.549999999999997</v>
      </c>
      <c r="J30" s="128"/>
      <c r="K30" s="41">
        <f t="shared" si="0"/>
        <v>0</v>
      </c>
      <c r="L30" s="42" t="str">
        <f t="shared" si="1"/>
        <v>OK</v>
      </c>
      <c r="M30" s="18">
        <v>0</v>
      </c>
      <c r="N30" s="18">
        <v>0</v>
      </c>
      <c r="O30" s="18">
        <v>0</v>
      </c>
      <c r="P30" s="18">
        <v>0</v>
      </c>
      <c r="Q30" s="18">
        <v>0</v>
      </c>
      <c r="R30" s="18">
        <v>0</v>
      </c>
      <c r="S30" s="18">
        <v>0</v>
      </c>
      <c r="T30" s="18">
        <v>0</v>
      </c>
      <c r="U30" s="18">
        <v>0</v>
      </c>
      <c r="V30" s="18">
        <v>0</v>
      </c>
      <c r="W30" s="18">
        <v>0</v>
      </c>
      <c r="X30" s="18">
        <v>0</v>
      </c>
      <c r="Y30" s="18">
        <v>0</v>
      </c>
      <c r="Z30" s="18">
        <v>0</v>
      </c>
      <c r="AA30" s="18">
        <v>0</v>
      </c>
      <c r="AB30" s="18">
        <v>0</v>
      </c>
      <c r="AC30" s="18">
        <v>0</v>
      </c>
      <c r="AD30" s="18">
        <v>0</v>
      </c>
      <c r="AE30" s="18">
        <v>0</v>
      </c>
      <c r="AF30" s="18">
        <v>0</v>
      </c>
      <c r="AG30" s="18">
        <v>0</v>
      </c>
      <c r="AH30" s="18">
        <v>0</v>
      </c>
      <c r="AI30" s="18">
        <v>0</v>
      </c>
      <c r="AJ30" s="18">
        <v>0</v>
      </c>
      <c r="AK30" s="18">
        <v>0</v>
      </c>
      <c r="AL30" s="18">
        <v>0</v>
      </c>
      <c r="AM30" s="18">
        <v>0</v>
      </c>
      <c r="AN30" s="18">
        <v>0</v>
      </c>
      <c r="AO30" s="18">
        <v>0</v>
      </c>
      <c r="AP30" s="18">
        <v>0</v>
      </c>
      <c r="AQ30" s="18">
        <v>0</v>
      </c>
      <c r="AR30" s="18">
        <v>0</v>
      </c>
      <c r="AS30" s="18">
        <v>0</v>
      </c>
      <c r="AT30" s="18">
        <v>0</v>
      </c>
    </row>
    <row r="31" spans="1:46" ht="45" x14ac:dyDescent="0.25">
      <c r="A31" s="153"/>
      <c r="B31" s="146"/>
      <c r="C31" s="82">
        <v>28</v>
      </c>
      <c r="D31" s="98" t="s">
        <v>317</v>
      </c>
      <c r="E31" s="84" t="s">
        <v>165</v>
      </c>
      <c r="F31" s="85" t="s">
        <v>30</v>
      </c>
      <c r="G31" s="85" t="s">
        <v>84</v>
      </c>
      <c r="H31" s="85" t="s">
        <v>50</v>
      </c>
      <c r="I31" s="86">
        <v>35.549999999999997</v>
      </c>
      <c r="J31" s="128"/>
      <c r="K31" s="41">
        <f t="shared" si="0"/>
        <v>0</v>
      </c>
      <c r="L31" s="42" t="str">
        <f t="shared" si="1"/>
        <v>OK</v>
      </c>
      <c r="M31" s="18">
        <v>0</v>
      </c>
      <c r="N31" s="18">
        <v>0</v>
      </c>
      <c r="O31" s="18">
        <v>0</v>
      </c>
      <c r="P31" s="18">
        <v>0</v>
      </c>
      <c r="Q31" s="18">
        <v>0</v>
      </c>
      <c r="R31" s="18">
        <v>0</v>
      </c>
      <c r="S31" s="18">
        <v>0</v>
      </c>
      <c r="T31" s="18">
        <v>0</v>
      </c>
      <c r="U31" s="18">
        <v>0</v>
      </c>
      <c r="V31" s="18">
        <v>0</v>
      </c>
      <c r="W31" s="18">
        <v>0</v>
      </c>
      <c r="X31" s="18">
        <v>0</v>
      </c>
      <c r="Y31" s="18">
        <v>0</v>
      </c>
      <c r="Z31" s="18">
        <v>0</v>
      </c>
      <c r="AA31" s="18">
        <v>0</v>
      </c>
      <c r="AB31" s="18">
        <v>0</v>
      </c>
      <c r="AC31" s="18">
        <v>0</v>
      </c>
      <c r="AD31" s="18">
        <v>0</v>
      </c>
      <c r="AE31" s="18">
        <v>0</v>
      </c>
      <c r="AF31" s="18">
        <v>0</v>
      </c>
      <c r="AG31" s="18">
        <v>0</v>
      </c>
      <c r="AH31" s="18">
        <v>0</v>
      </c>
      <c r="AI31" s="18">
        <v>0</v>
      </c>
      <c r="AJ31" s="18">
        <v>0</v>
      </c>
      <c r="AK31" s="18">
        <v>0</v>
      </c>
      <c r="AL31" s="18">
        <v>0</v>
      </c>
      <c r="AM31" s="18">
        <v>0</v>
      </c>
      <c r="AN31" s="18">
        <v>0</v>
      </c>
      <c r="AO31" s="18">
        <v>0</v>
      </c>
      <c r="AP31" s="18">
        <v>0</v>
      </c>
      <c r="AQ31" s="18">
        <v>0</v>
      </c>
      <c r="AR31" s="18">
        <v>0</v>
      </c>
      <c r="AS31" s="18">
        <v>0</v>
      </c>
      <c r="AT31" s="18">
        <v>0</v>
      </c>
    </row>
    <row r="32" spans="1:46" ht="30" x14ac:dyDescent="0.25">
      <c r="A32" s="153"/>
      <c r="B32" s="146"/>
      <c r="C32" s="87">
        <v>29</v>
      </c>
      <c r="D32" s="98" t="s">
        <v>318</v>
      </c>
      <c r="E32" s="84" t="s">
        <v>166</v>
      </c>
      <c r="F32" s="85" t="s">
        <v>30</v>
      </c>
      <c r="G32" s="85" t="s">
        <v>84</v>
      </c>
      <c r="H32" s="85" t="s">
        <v>50</v>
      </c>
      <c r="I32" s="86">
        <v>81.96</v>
      </c>
      <c r="J32" s="128"/>
      <c r="K32" s="41">
        <f t="shared" si="0"/>
        <v>0</v>
      </c>
      <c r="L32" s="42" t="str">
        <f t="shared" si="1"/>
        <v>OK</v>
      </c>
      <c r="M32" s="18">
        <v>0</v>
      </c>
      <c r="N32" s="18">
        <v>0</v>
      </c>
      <c r="O32" s="18">
        <v>0</v>
      </c>
      <c r="P32" s="18">
        <v>0</v>
      </c>
      <c r="Q32" s="18">
        <v>0</v>
      </c>
      <c r="R32" s="18">
        <v>0</v>
      </c>
      <c r="S32" s="18">
        <v>0</v>
      </c>
      <c r="T32" s="18">
        <v>0</v>
      </c>
      <c r="U32" s="18">
        <v>0</v>
      </c>
      <c r="V32" s="18">
        <v>0</v>
      </c>
      <c r="W32" s="18">
        <v>0</v>
      </c>
      <c r="X32" s="18">
        <v>0</v>
      </c>
      <c r="Y32" s="18">
        <v>0</v>
      </c>
      <c r="Z32" s="18">
        <v>0</v>
      </c>
      <c r="AA32" s="18">
        <v>0</v>
      </c>
      <c r="AB32" s="18">
        <v>0</v>
      </c>
      <c r="AC32" s="18">
        <v>0</v>
      </c>
      <c r="AD32" s="18">
        <v>0</v>
      </c>
      <c r="AE32" s="18">
        <v>0</v>
      </c>
      <c r="AF32" s="18">
        <v>0</v>
      </c>
      <c r="AG32" s="18">
        <v>0</v>
      </c>
      <c r="AH32" s="18">
        <v>0</v>
      </c>
      <c r="AI32" s="18">
        <v>0</v>
      </c>
      <c r="AJ32" s="18">
        <v>0</v>
      </c>
      <c r="AK32" s="18">
        <v>0</v>
      </c>
      <c r="AL32" s="18">
        <v>0</v>
      </c>
      <c r="AM32" s="18">
        <v>0</v>
      </c>
      <c r="AN32" s="18">
        <v>0</v>
      </c>
      <c r="AO32" s="18">
        <v>0</v>
      </c>
      <c r="AP32" s="18">
        <v>0</v>
      </c>
      <c r="AQ32" s="18">
        <v>0</v>
      </c>
      <c r="AR32" s="18">
        <v>0</v>
      </c>
      <c r="AS32" s="18">
        <v>0</v>
      </c>
      <c r="AT32" s="18">
        <v>0</v>
      </c>
    </row>
    <row r="33" spans="1:46" ht="45" x14ac:dyDescent="0.25">
      <c r="A33" s="153"/>
      <c r="B33" s="146"/>
      <c r="C33" s="87">
        <v>30</v>
      </c>
      <c r="D33" s="98" t="s">
        <v>319</v>
      </c>
      <c r="E33" s="84" t="s">
        <v>167</v>
      </c>
      <c r="F33" s="85" t="s">
        <v>30</v>
      </c>
      <c r="G33" s="85" t="s">
        <v>84</v>
      </c>
      <c r="H33" s="85" t="s">
        <v>50</v>
      </c>
      <c r="I33" s="86">
        <v>55.33</v>
      </c>
      <c r="J33" s="125"/>
      <c r="K33" s="41">
        <f t="shared" si="0"/>
        <v>0</v>
      </c>
      <c r="L33" s="42" t="str">
        <f t="shared" si="1"/>
        <v>OK</v>
      </c>
      <c r="M33" s="18">
        <v>0</v>
      </c>
      <c r="N33" s="18">
        <v>0</v>
      </c>
      <c r="O33" s="18">
        <v>0</v>
      </c>
      <c r="P33" s="18">
        <v>0</v>
      </c>
      <c r="Q33" s="18">
        <v>0</v>
      </c>
      <c r="R33" s="18">
        <v>0</v>
      </c>
      <c r="S33" s="18">
        <v>0</v>
      </c>
      <c r="T33" s="18">
        <v>0</v>
      </c>
      <c r="U33" s="18">
        <v>0</v>
      </c>
      <c r="V33" s="18">
        <v>0</v>
      </c>
      <c r="W33" s="18">
        <v>0</v>
      </c>
      <c r="X33" s="18">
        <v>0</v>
      </c>
      <c r="Y33" s="18">
        <v>0</v>
      </c>
      <c r="Z33" s="18">
        <v>0</v>
      </c>
      <c r="AA33" s="18">
        <v>0</v>
      </c>
      <c r="AB33" s="18">
        <v>0</v>
      </c>
      <c r="AC33" s="18">
        <v>0</v>
      </c>
      <c r="AD33" s="18">
        <v>0</v>
      </c>
      <c r="AE33" s="18">
        <v>0</v>
      </c>
      <c r="AF33" s="18">
        <v>0</v>
      </c>
      <c r="AG33" s="18">
        <v>0</v>
      </c>
      <c r="AH33" s="18">
        <v>0</v>
      </c>
      <c r="AI33" s="18">
        <v>0</v>
      </c>
      <c r="AJ33" s="18">
        <v>0</v>
      </c>
      <c r="AK33" s="18">
        <v>0</v>
      </c>
      <c r="AL33" s="18">
        <v>0</v>
      </c>
      <c r="AM33" s="18">
        <v>0</v>
      </c>
      <c r="AN33" s="18">
        <v>0</v>
      </c>
      <c r="AO33" s="18">
        <v>0</v>
      </c>
      <c r="AP33" s="18">
        <v>0</v>
      </c>
      <c r="AQ33" s="18">
        <v>0</v>
      </c>
      <c r="AR33" s="18">
        <v>0</v>
      </c>
      <c r="AS33" s="18">
        <v>0</v>
      </c>
      <c r="AT33" s="18">
        <v>0</v>
      </c>
    </row>
    <row r="34" spans="1:46" ht="45" x14ac:dyDescent="0.25">
      <c r="A34" s="153"/>
      <c r="B34" s="146"/>
      <c r="C34" s="82">
        <v>31</v>
      </c>
      <c r="D34" s="98" t="s">
        <v>320</v>
      </c>
      <c r="E34" s="84" t="s">
        <v>168</v>
      </c>
      <c r="F34" s="85" t="s">
        <v>30</v>
      </c>
      <c r="G34" s="85" t="s">
        <v>84</v>
      </c>
      <c r="H34" s="85" t="s">
        <v>50</v>
      </c>
      <c r="I34" s="86">
        <v>19.16</v>
      </c>
      <c r="J34" s="125"/>
      <c r="K34" s="41">
        <f t="shared" si="0"/>
        <v>0</v>
      </c>
      <c r="L34" s="42" t="str">
        <f t="shared" si="1"/>
        <v>OK</v>
      </c>
      <c r="M34" s="18">
        <v>0</v>
      </c>
      <c r="N34" s="18">
        <v>0</v>
      </c>
      <c r="O34" s="18">
        <v>0</v>
      </c>
      <c r="P34" s="18">
        <v>0</v>
      </c>
      <c r="Q34" s="18">
        <v>0</v>
      </c>
      <c r="R34" s="18">
        <v>0</v>
      </c>
      <c r="S34" s="18">
        <v>0</v>
      </c>
      <c r="T34" s="18">
        <v>0</v>
      </c>
      <c r="U34" s="18">
        <v>0</v>
      </c>
      <c r="V34" s="18">
        <v>0</v>
      </c>
      <c r="W34" s="18">
        <v>0</v>
      </c>
      <c r="X34" s="18">
        <v>0</v>
      </c>
      <c r="Y34" s="18">
        <v>0</v>
      </c>
      <c r="Z34" s="18">
        <v>0</v>
      </c>
      <c r="AA34" s="18">
        <v>0</v>
      </c>
      <c r="AB34" s="18">
        <v>0</v>
      </c>
      <c r="AC34" s="18">
        <v>0</v>
      </c>
      <c r="AD34" s="18">
        <v>0</v>
      </c>
      <c r="AE34" s="18">
        <v>0</v>
      </c>
      <c r="AF34" s="18">
        <v>0</v>
      </c>
      <c r="AG34" s="18">
        <v>0</v>
      </c>
      <c r="AH34" s="18">
        <v>0</v>
      </c>
      <c r="AI34" s="18">
        <v>0</v>
      </c>
      <c r="AJ34" s="18">
        <v>0</v>
      </c>
      <c r="AK34" s="18">
        <v>0</v>
      </c>
      <c r="AL34" s="18">
        <v>0</v>
      </c>
      <c r="AM34" s="18">
        <v>0</v>
      </c>
      <c r="AN34" s="18">
        <v>0</v>
      </c>
      <c r="AO34" s="18">
        <v>0</v>
      </c>
      <c r="AP34" s="18">
        <v>0</v>
      </c>
      <c r="AQ34" s="18">
        <v>0</v>
      </c>
      <c r="AR34" s="18">
        <v>0</v>
      </c>
      <c r="AS34" s="18">
        <v>0</v>
      </c>
      <c r="AT34" s="18">
        <v>0</v>
      </c>
    </row>
    <row r="35" spans="1:46" ht="30" x14ac:dyDescent="0.25">
      <c r="A35" s="153"/>
      <c r="B35" s="146"/>
      <c r="C35" s="87">
        <v>32</v>
      </c>
      <c r="D35" s="98" t="s">
        <v>433</v>
      </c>
      <c r="E35" s="84" t="s">
        <v>169</v>
      </c>
      <c r="F35" s="99" t="s">
        <v>30</v>
      </c>
      <c r="G35" s="85" t="s">
        <v>84</v>
      </c>
      <c r="H35" s="85" t="s">
        <v>50</v>
      </c>
      <c r="I35" s="86">
        <v>19.16</v>
      </c>
      <c r="J35" s="125"/>
      <c r="K35" s="41">
        <f t="shared" si="0"/>
        <v>0</v>
      </c>
      <c r="L35" s="42" t="str">
        <f t="shared" si="1"/>
        <v>OK</v>
      </c>
      <c r="M35" s="18">
        <v>0</v>
      </c>
      <c r="N35" s="18">
        <v>0</v>
      </c>
      <c r="O35" s="18">
        <v>0</v>
      </c>
      <c r="P35" s="18">
        <v>0</v>
      </c>
      <c r="Q35" s="18">
        <v>0</v>
      </c>
      <c r="R35" s="18">
        <v>0</v>
      </c>
      <c r="S35" s="18">
        <v>0</v>
      </c>
      <c r="T35" s="18">
        <v>0</v>
      </c>
      <c r="U35" s="18">
        <v>0</v>
      </c>
      <c r="V35" s="18">
        <v>0</v>
      </c>
      <c r="W35" s="18">
        <v>0</v>
      </c>
      <c r="X35" s="18">
        <v>0</v>
      </c>
      <c r="Y35" s="18">
        <v>0</v>
      </c>
      <c r="Z35" s="18">
        <v>0</v>
      </c>
      <c r="AA35" s="18">
        <v>0</v>
      </c>
      <c r="AB35" s="18">
        <v>0</v>
      </c>
      <c r="AC35" s="18">
        <v>0</v>
      </c>
      <c r="AD35" s="18">
        <v>0</v>
      </c>
      <c r="AE35" s="18">
        <v>0</v>
      </c>
      <c r="AF35" s="18">
        <v>0</v>
      </c>
      <c r="AG35" s="18">
        <v>0</v>
      </c>
      <c r="AH35" s="18">
        <v>0</v>
      </c>
      <c r="AI35" s="18">
        <v>0</v>
      </c>
      <c r="AJ35" s="18">
        <v>0</v>
      </c>
      <c r="AK35" s="18">
        <v>0</v>
      </c>
      <c r="AL35" s="18">
        <v>0</v>
      </c>
      <c r="AM35" s="18">
        <v>0</v>
      </c>
      <c r="AN35" s="18">
        <v>0</v>
      </c>
      <c r="AO35" s="18">
        <v>0</v>
      </c>
      <c r="AP35" s="18">
        <v>0</v>
      </c>
      <c r="AQ35" s="18">
        <v>0</v>
      </c>
      <c r="AR35" s="18">
        <v>0</v>
      </c>
      <c r="AS35" s="18">
        <v>0</v>
      </c>
      <c r="AT35" s="18">
        <v>0</v>
      </c>
    </row>
    <row r="36" spans="1:46" ht="45" x14ac:dyDescent="0.25">
      <c r="A36" s="153"/>
      <c r="B36" s="147"/>
      <c r="C36" s="87">
        <v>33</v>
      </c>
      <c r="D36" s="98" t="s">
        <v>321</v>
      </c>
      <c r="E36" s="84" t="s">
        <v>166</v>
      </c>
      <c r="F36" s="85" t="s">
        <v>30</v>
      </c>
      <c r="G36" s="85" t="s">
        <v>84</v>
      </c>
      <c r="H36" s="85" t="s">
        <v>50</v>
      </c>
      <c r="I36" s="86">
        <v>65.760000000000005</v>
      </c>
      <c r="J36" s="125"/>
      <c r="K36" s="41">
        <f t="shared" si="0"/>
        <v>0</v>
      </c>
      <c r="L36" s="42" t="str">
        <f t="shared" si="1"/>
        <v>OK</v>
      </c>
      <c r="M36" s="18">
        <v>0</v>
      </c>
      <c r="N36" s="18">
        <v>0</v>
      </c>
      <c r="O36" s="18">
        <v>0</v>
      </c>
      <c r="P36" s="18">
        <v>0</v>
      </c>
      <c r="Q36" s="18">
        <v>0</v>
      </c>
      <c r="R36" s="18">
        <v>0</v>
      </c>
      <c r="S36" s="18">
        <v>0</v>
      </c>
      <c r="T36" s="18">
        <v>0</v>
      </c>
      <c r="U36" s="18">
        <v>0</v>
      </c>
      <c r="V36" s="18">
        <v>0</v>
      </c>
      <c r="W36" s="18">
        <v>0</v>
      </c>
      <c r="X36" s="18">
        <v>0</v>
      </c>
      <c r="Y36" s="18">
        <v>0</v>
      </c>
      <c r="Z36" s="18">
        <v>0</v>
      </c>
      <c r="AA36" s="18">
        <v>0</v>
      </c>
      <c r="AB36" s="18">
        <v>0</v>
      </c>
      <c r="AC36" s="18">
        <v>0</v>
      </c>
      <c r="AD36" s="18">
        <v>0</v>
      </c>
      <c r="AE36" s="18">
        <v>0</v>
      </c>
      <c r="AF36" s="18">
        <v>0</v>
      </c>
      <c r="AG36" s="18">
        <v>0</v>
      </c>
      <c r="AH36" s="18">
        <v>0</v>
      </c>
      <c r="AI36" s="18">
        <v>0</v>
      </c>
      <c r="AJ36" s="18">
        <v>0</v>
      </c>
      <c r="AK36" s="18">
        <v>0</v>
      </c>
      <c r="AL36" s="18">
        <v>0</v>
      </c>
      <c r="AM36" s="18">
        <v>0</v>
      </c>
      <c r="AN36" s="18">
        <v>0</v>
      </c>
      <c r="AO36" s="18">
        <v>0</v>
      </c>
      <c r="AP36" s="18">
        <v>0</v>
      </c>
      <c r="AQ36" s="18">
        <v>0</v>
      </c>
      <c r="AR36" s="18">
        <v>0</v>
      </c>
      <c r="AS36" s="18">
        <v>0</v>
      </c>
      <c r="AT36" s="18">
        <v>0</v>
      </c>
    </row>
    <row r="37" spans="1:46" ht="60" x14ac:dyDescent="0.25">
      <c r="A37" s="152" t="s">
        <v>279</v>
      </c>
      <c r="B37" s="148">
        <v>15</v>
      </c>
      <c r="C37" s="88">
        <v>34</v>
      </c>
      <c r="D37" s="89" t="s">
        <v>322</v>
      </c>
      <c r="E37" s="90" t="s">
        <v>170</v>
      </c>
      <c r="F37" s="20" t="s">
        <v>30</v>
      </c>
      <c r="G37" s="20" t="s">
        <v>49</v>
      </c>
      <c r="H37" s="20" t="s">
        <v>50</v>
      </c>
      <c r="I37" s="91">
        <v>6.05</v>
      </c>
      <c r="J37" s="128">
        <v>50</v>
      </c>
      <c r="K37" s="41">
        <f t="shared" si="0"/>
        <v>0</v>
      </c>
      <c r="L37" s="42" t="str">
        <f t="shared" si="1"/>
        <v>OK</v>
      </c>
      <c r="M37" s="18">
        <v>10</v>
      </c>
      <c r="N37" s="18">
        <v>0</v>
      </c>
      <c r="O37" s="18">
        <v>0</v>
      </c>
      <c r="P37" s="18">
        <v>0</v>
      </c>
      <c r="Q37" s="18">
        <v>0</v>
      </c>
      <c r="R37" s="18">
        <v>0</v>
      </c>
      <c r="S37" s="18">
        <v>0</v>
      </c>
      <c r="T37" s="18">
        <v>0</v>
      </c>
      <c r="U37" s="18">
        <v>0</v>
      </c>
      <c r="V37" s="18">
        <v>0</v>
      </c>
      <c r="W37" s="18">
        <v>0</v>
      </c>
      <c r="X37" s="18">
        <v>0</v>
      </c>
      <c r="Y37" s="18">
        <v>0</v>
      </c>
      <c r="Z37" s="18">
        <v>0</v>
      </c>
      <c r="AA37" s="18">
        <v>0</v>
      </c>
      <c r="AB37" s="18">
        <v>0</v>
      </c>
      <c r="AC37" s="18">
        <v>0</v>
      </c>
      <c r="AD37" s="18">
        <v>0</v>
      </c>
      <c r="AE37" s="18">
        <v>0</v>
      </c>
      <c r="AF37" s="18">
        <v>0</v>
      </c>
      <c r="AG37" s="18">
        <v>0</v>
      </c>
      <c r="AH37" s="18">
        <v>0</v>
      </c>
      <c r="AI37" s="18">
        <v>0</v>
      </c>
      <c r="AJ37" s="18">
        <v>0</v>
      </c>
      <c r="AK37" s="18">
        <v>0</v>
      </c>
      <c r="AL37" s="18">
        <v>0</v>
      </c>
      <c r="AM37" s="18">
        <v>0</v>
      </c>
      <c r="AN37" s="18">
        <v>0</v>
      </c>
      <c r="AO37" s="18">
        <v>0</v>
      </c>
      <c r="AP37" s="18">
        <v>0</v>
      </c>
      <c r="AQ37" s="18">
        <v>40</v>
      </c>
      <c r="AR37" s="18"/>
      <c r="AS37" s="18">
        <v>0</v>
      </c>
      <c r="AT37" s="18"/>
    </row>
    <row r="38" spans="1:46" ht="45" x14ac:dyDescent="0.25">
      <c r="A38" s="152"/>
      <c r="B38" s="149"/>
      <c r="C38" s="92">
        <v>35</v>
      </c>
      <c r="D38" s="89" t="s">
        <v>323</v>
      </c>
      <c r="E38" s="90" t="s">
        <v>171</v>
      </c>
      <c r="F38" s="20" t="s">
        <v>30</v>
      </c>
      <c r="G38" s="20" t="s">
        <v>85</v>
      </c>
      <c r="H38" s="20" t="s">
        <v>50</v>
      </c>
      <c r="I38" s="91">
        <v>6.33</v>
      </c>
      <c r="J38" s="128">
        <v>24</v>
      </c>
      <c r="K38" s="41">
        <f t="shared" si="0"/>
        <v>12</v>
      </c>
      <c r="L38" s="42" t="str">
        <f t="shared" si="1"/>
        <v>OK</v>
      </c>
      <c r="M38" s="18">
        <v>0</v>
      </c>
      <c r="N38" s="18">
        <v>0</v>
      </c>
      <c r="O38" s="18">
        <v>0</v>
      </c>
      <c r="P38" s="18">
        <v>0</v>
      </c>
      <c r="Q38" s="18">
        <v>0</v>
      </c>
      <c r="R38" s="18">
        <v>0</v>
      </c>
      <c r="S38" s="18">
        <v>0</v>
      </c>
      <c r="T38" s="18">
        <v>0</v>
      </c>
      <c r="U38" s="18">
        <v>0</v>
      </c>
      <c r="V38" s="18">
        <v>0</v>
      </c>
      <c r="W38" s="18">
        <v>0</v>
      </c>
      <c r="X38" s="18">
        <v>0</v>
      </c>
      <c r="Y38" s="18">
        <v>0</v>
      </c>
      <c r="Z38" s="18">
        <v>0</v>
      </c>
      <c r="AA38" s="18">
        <v>0</v>
      </c>
      <c r="AB38" s="18">
        <v>0</v>
      </c>
      <c r="AC38" s="18">
        <v>0</v>
      </c>
      <c r="AD38" s="18">
        <v>0</v>
      </c>
      <c r="AE38" s="18">
        <v>0</v>
      </c>
      <c r="AF38" s="18">
        <v>0</v>
      </c>
      <c r="AG38" s="18">
        <v>12</v>
      </c>
      <c r="AH38" s="18">
        <v>0</v>
      </c>
      <c r="AI38" s="18">
        <v>0</v>
      </c>
      <c r="AJ38" s="18">
        <v>0</v>
      </c>
      <c r="AK38" s="18">
        <v>0</v>
      </c>
      <c r="AL38" s="18">
        <v>0</v>
      </c>
      <c r="AM38" s="18">
        <v>0</v>
      </c>
      <c r="AN38" s="18">
        <v>0</v>
      </c>
      <c r="AO38" s="18">
        <v>0</v>
      </c>
      <c r="AP38" s="18">
        <v>0</v>
      </c>
      <c r="AQ38" s="18">
        <v>0</v>
      </c>
      <c r="AR38" s="18">
        <v>0</v>
      </c>
      <c r="AS38" s="18">
        <v>0</v>
      </c>
      <c r="AT38" s="18">
        <v>0</v>
      </c>
    </row>
    <row r="39" spans="1:46" ht="30" x14ac:dyDescent="0.25">
      <c r="A39" s="152"/>
      <c r="B39" s="149"/>
      <c r="C39" s="92">
        <v>36</v>
      </c>
      <c r="D39" s="50" t="s">
        <v>324</v>
      </c>
      <c r="E39" s="90" t="s">
        <v>172</v>
      </c>
      <c r="F39" s="20" t="s">
        <v>30</v>
      </c>
      <c r="G39" s="20" t="s">
        <v>86</v>
      </c>
      <c r="H39" s="20" t="s">
        <v>50</v>
      </c>
      <c r="I39" s="91">
        <v>10.45</v>
      </c>
      <c r="J39" s="128">
        <v>10</v>
      </c>
      <c r="K39" s="41">
        <f t="shared" si="0"/>
        <v>0</v>
      </c>
      <c r="L39" s="42" t="str">
        <f t="shared" si="1"/>
        <v>OK</v>
      </c>
      <c r="M39" s="18">
        <v>0</v>
      </c>
      <c r="N39" s="18">
        <v>0</v>
      </c>
      <c r="O39" s="18">
        <v>0</v>
      </c>
      <c r="P39" s="18">
        <v>0</v>
      </c>
      <c r="Q39" s="18">
        <v>0</v>
      </c>
      <c r="R39" s="18">
        <v>0</v>
      </c>
      <c r="S39" s="18">
        <v>0</v>
      </c>
      <c r="T39" s="18">
        <v>0</v>
      </c>
      <c r="U39" s="18">
        <v>2</v>
      </c>
      <c r="V39" s="18">
        <v>0</v>
      </c>
      <c r="W39" s="18">
        <v>0</v>
      </c>
      <c r="X39" s="18">
        <v>0</v>
      </c>
      <c r="Y39" s="18">
        <v>0</v>
      </c>
      <c r="Z39" s="18">
        <v>0</v>
      </c>
      <c r="AA39" s="18">
        <v>0</v>
      </c>
      <c r="AB39" s="18">
        <v>0</v>
      </c>
      <c r="AC39" s="18">
        <v>0</v>
      </c>
      <c r="AD39" s="18">
        <v>0</v>
      </c>
      <c r="AE39" s="18">
        <v>0</v>
      </c>
      <c r="AF39" s="18">
        <v>0</v>
      </c>
      <c r="AG39" s="18">
        <v>8</v>
      </c>
      <c r="AH39" s="18">
        <v>0</v>
      </c>
      <c r="AI39" s="18">
        <v>0</v>
      </c>
      <c r="AJ39" s="18">
        <v>0</v>
      </c>
      <c r="AK39" s="18">
        <v>0</v>
      </c>
      <c r="AL39" s="18">
        <v>0</v>
      </c>
      <c r="AM39" s="18">
        <v>0</v>
      </c>
      <c r="AN39" s="18">
        <v>0</v>
      </c>
      <c r="AO39" s="18">
        <v>0</v>
      </c>
      <c r="AP39" s="18">
        <v>0</v>
      </c>
      <c r="AQ39" s="18">
        <v>0</v>
      </c>
      <c r="AR39" s="18">
        <v>0</v>
      </c>
      <c r="AS39" s="18">
        <v>0</v>
      </c>
      <c r="AT39" s="18">
        <v>0</v>
      </c>
    </row>
    <row r="40" spans="1:46" ht="45" x14ac:dyDescent="0.25">
      <c r="A40" s="152"/>
      <c r="B40" s="149"/>
      <c r="C40" s="88">
        <v>37</v>
      </c>
      <c r="D40" s="50" t="s">
        <v>325</v>
      </c>
      <c r="E40" s="90" t="s">
        <v>173</v>
      </c>
      <c r="F40" s="20" t="s">
        <v>30</v>
      </c>
      <c r="G40" s="20" t="s">
        <v>87</v>
      </c>
      <c r="H40" s="20" t="s">
        <v>50</v>
      </c>
      <c r="I40" s="91">
        <v>27.16</v>
      </c>
      <c r="J40" s="129">
        <v>50</v>
      </c>
      <c r="K40" s="41">
        <f t="shared" si="0"/>
        <v>0</v>
      </c>
      <c r="L40" s="42" t="str">
        <f t="shared" si="1"/>
        <v>OK</v>
      </c>
      <c r="M40" s="18">
        <v>0</v>
      </c>
      <c r="N40" s="18">
        <v>0</v>
      </c>
      <c r="O40" s="18">
        <v>0</v>
      </c>
      <c r="P40" s="18">
        <v>0</v>
      </c>
      <c r="Q40" s="18">
        <v>0</v>
      </c>
      <c r="R40" s="18">
        <v>0</v>
      </c>
      <c r="S40" s="18">
        <v>0</v>
      </c>
      <c r="T40" s="18">
        <v>0</v>
      </c>
      <c r="U40" s="18">
        <v>0</v>
      </c>
      <c r="V40" s="18">
        <v>0</v>
      </c>
      <c r="W40" s="18">
        <v>0</v>
      </c>
      <c r="X40" s="18">
        <v>0</v>
      </c>
      <c r="Y40" s="18">
        <v>0</v>
      </c>
      <c r="Z40" s="18">
        <v>0</v>
      </c>
      <c r="AA40" s="18">
        <v>0</v>
      </c>
      <c r="AB40" s="18">
        <v>0</v>
      </c>
      <c r="AC40" s="18">
        <v>0</v>
      </c>
      <c r="AD40" s="18">
        <v>0</v>
      </c>
      <c r="AE40" s="18">
        <v>0</v>
      </c>
      <c r="AF40" s="18">
        <v>0</v>
      </c>
      <c r="AG40" s="18">
        <v>50</v>
      </c>
      <c r="AH40" s="18">
        <v>0</v>
      </c>
      <c r="AI40" s="18">
        <v>0</v>
      </c>
      <c r="AJ40" s="18">
        <v>0</v>
      </c>
      <c r="AK40" s="18">
        <v>0</v>
      </c>
      <c r="AL40" s="18">
        <v>0</v>
      </c>
      <c r="AM40" s="18">
        <v>0</v>
      </c>
      <c r="AN40" s="18">
        <v>0</v>
      </c>
      <c r="AO40" s="18">
        <v>0</v>
      </c>
      <c r="AP40" s="18">
        <v>0</v>
      </c>
      <c r="AQ40" s="18">
        <v>0</v>
      </c>
      <c r="AR40" s="18">
        <v>0</v>
      </c>
      <c r="AS40" s="18">
        <v>0</v>
      </c>
      <c r="AT40" s="18">
        <v>0</v>
      </c>
    </row>
    <row r="41" spans="1:46" ht="75" x14ac:dyDescent="0.25">
      <c r="A41" s="152"/>
      <c r="B41" s="149"/>
      <c r="C41" s="92">
        <v>38</v>
      </c>
      <c r="D41" s="89" t="s">
        <v>326</v>
      </c>
      <c r="E41" s="90" t="s">
        <v>174</v>
      </c>
      <c r="F41" s="20" t="s">
        <v>30</v>
      </c>
      <c r="G41" s="20" t="s">
        <v>88</v>
      </c>
      <c r="H41" s="20" t="s">
        <v>50</v>
      </c>
      <c r="I41" s="91">
        <v>1.22</v>
      </c>
      <c r="J41" s="128">
        <v>30</v>
      </c>
      <c r="K41" s="41">
        <f t="shared" si="0"/>
        <v>30</v>
      </c>
      <c r="L41" s="42" t="str">
        <f t="shared" si="1"/>
        <v>OK</v>
      </c>
      <c r="M41" s="18">
        <v>0</v>
      </c>
      <c r="N41" s="18">
        <v>0</v>
      </c>
      <c r="O41" s="18">
        <v>0</v>
      </c>
      <c r="P41" s="18">
        <v>0</v>
      </c>
      <c r="Q41" s="18">
        <v>0</v>
      </c>
      <c r="R41" s="18">
        <v>0</v>
      </c>
      <c r="S41" s="18">
        <v>0</v>
      </c>
      <c r="T41" s="18">
        <v>0</v>
      </c>
      <c r="U41" s="18">
        <v>0</v>
      </c>
      <c r="V41" s="18">
        <v>0</v>
      </c>
      <c r="W41" s="18">
        <v>0</v>
      </c>
      <c r="X41" s="18">
        <v>0</v>
      </c>
      <c r="Y41" s="18">
        <v>0</v>
      </c>
      <c r="Z41" s="18">
        <v>0</v>
      </c>
      <c r="AA41" s="18">
        <v>0</v>
      </c>
      <c r="AB41" s="18">
        <v>0</v>
      </c>
      <c r="AC41" s="18">
        <v>0</v>
      </c>
      <c r="AD41" s="18">
        <v>0</v>
      </c>
      <c r="AE41" s="18">
        <v>0</v>
      </c>
      <c r="AF41" s="18">
        <v>0</v>
      </c>
      <c r="AG41" s="18">
        <v>0</v>
      </c>
      <c r="AH41" s="18">
        <v>0</v>
      </c>
      <c r="AI41" s="18">
        <v>0</v>
      </c>
      <c r="AJ41" s="18">
        <v>0</v>
      </c>
      <c r="AK41" s="18">
        <v>0</v>
      </c>
      <c r="AL41" s="18">
        <v>0</v>
      </c>
      <c r="AM41" s="18">
        <v>0</v>
      </c>
      <c r="AN41" s="18">
        <v>0</v>
      </c>
      <c r="AO41" s="18">
        <v>0</v>
      </c>
      <c r="AP41" s="18">
        <v>0</v>
      </c>
      <c r="AQ41" s="18">
        <v>0</v>
      </c>
      <c r="AR41" s="18">
        <v>0</v>
      </c>
      <c r="AS41" s="18">
        <v>0</v>
      </c>
      <c r="AT41" s="18">
        <v>0</v>
      </c>
    </row>
    <row r="42" spans="1:46" ht="90" x14ac:dyDescent="0.25">
      <c r="A42" s="152"/>
      <c r="B42" s="149"/>
      <c r="C42" s="92">
        <v>39</v>
      </c>
      <c r="D42" s="89" t="s">
        <v>327</v>
      </c>
      <c r="E42" s="90" t="s">
        <v>175</v>
      </c>
      <c r="F42" s="20" t="s">
        <v>60</v>
      </c>
      <c r="G42" s="20" t="s">
        <v>84</v>
      </c>
      <c r="H42" s="20" t="s">
        <v>50</v>
      </c>
      <c r="I42" s="91">
        <v>0.72</v>
      </c>
      <c r="J42" s="128">
        <v>500</v>
      </c>
      <c r="K42" s="41">
        <f t="shared" si="0"/>
        <v>300</v>
      </c>
      <c r="L42" s="42" t="str">
        <f t="shared" si="1"/>
        <v>OK</v>
      </c>
      <c r="M42" s="18">
        <v>0</v>
      </c>
      <c r="N42" s="18">
        <v>0</v>
      </c>
      <c r="O42" s="18">
        <v>0</v>
      </c>
      <c r="P42" s="18">
        <v>0</v>
      </c>
      <c r="Q42" s="18">
        <v>0</v>
      </c>
      <c r="R42" s="18">
        <v>0</v>
      </c>
      <c r="S42" s="18">
        <v>0</v>
      </c>
      <c r="T42" s="18">
        <v>0</v>
      </c>
      <c r="U42" s="18">
        <v>0</v>
      </c>
      <c r="V42" s="18">
        <v>0</v>
      </c>
      <c r="W42" s="18">
        <v>0</v>
      </c>
      <c r="X42" s="18">
        <v>0</v>
      </c>
      <c r="Y42" s="18">
        <v>0</v>
      </c>
      <c r="Z42" s="18">
        <v>0</v>
      </c>
      <c r="AA42" s="18">
        <v>0</v>
      </c>
      <c r="AB42" s="18">
        <v>0</v>
      </c>
      <c r="AC42" s="18">
        <v>0</v>
      </c>
      <c r="AD42" s="18">
        <v>0</v>
      </c>
      <c r="AE42" s="18">
        <v>0</v>
      </c>
      <c r="AF42" s="18">
        <v>0</v>
      </c>
      <c r="AG42" s="18">
        <v>200</v>
      </c>
      <c r="AH42" s="18">
        <v>0</v>
      </c>
      <c r="AI42" s="18">
        <v>0</v>
      </c>
      <c r="AJ42" s="18">
        <v>0</v>
      </c>
      <c r="AK42" s="18">
        <v>0</v>
      </c>
      <c r="AL42" s="18">
        <v>0</v>
      </c>
      <c r="AM42" s="18">
        <v>0</v>
      </c>
      <c r="AN42" s="18">
        <v>0</v>
      </c>
      <c r="AO42" s="18">
        <v>0</v>
      </c>
      <c r="AP42" s="18">
        <v>0</v>
      </c>
      <c r="AQ42" s="18">
        <v>0</v>
      </c>
      <c r="AR42" s="18">
        <v>0</v>
      </c>
      <c r="AS42" s="18">
        <v>0</v>
      </c>
      <c r="AT42" s="18">
        <v>0</v>
      </c>
    </row>
    <row r="43" spans="1:46" ht="60" x14ac:dyDescent="0.25">
      <c r="A43" s="152"/>
      <c r="B43" s="149"/>
      <c r="C43" s="88">
        <v>40</v>
      </c>
      <c r="D43" s="89" t="s">
        <v>328</v>
      </c>
      <c r="E43" s="90" t="s">
        <v>176</v>
      </c>
      <c r="F43" s="20" t="s">
        <v>33</v>
      </c>
      <c r="G43" s="20" t="s">
        <v>89</v>
      </c>
      <c r="H43" s="20" t="s">
        <v>50</v>
      </c>
      <c r="I43" s="91">
        <v>1.63</v>
      </c>
      <c r="J43" s="128">
        <v>50</v>
      </c>
      <c r="K43" s="41">
        <f t="shared" si="0"/>
        <v>50</v>
      </c>
      <c r="L43" s="42" t="str">
        <f t="shared" si="1"/>
        <v>OK</v>
      </c>
      <c r="M43" s="18">
        <v>0</v>
      </c>
      <c r="N43" s="18">
        <v>0</v>
      </c>
      <c r="O43" s="18">
        <v>0</v>
      </c>
      <c r="P43" s="18">
        <v>0</v>
      </c>
      <c r="Q43" s="18">
        <v>0</v>
      </c>
      <c r="R43" s="18">
        <v>0</v>
      </c>
      <c r="S43" s="18">
        <v>0</v>
      </c>
      <c r="T43" s="18">
        <v>0</v>
      </c>
      <c r="U43" s="18">
        <v>0</v>
      </c>
      <c r="V43" s="18">
        <v>0</v>
      </c>
      <c r="W43" s="18">
        <v>0</v>
      </c>
      <c r="X43" s="18">
        <v>0</v>
      </c>
      <c r="Y43" s="18">
        <v>0</v>
      </c>
      <c r="Z43" s="18">
        <v>0</v>
      </c>
      <c r="AA43" s="18">
        <v>0</v>
      </c>
      <c r="AB43" s="18">
        <v>0</v>
      </c>
      <c r="AC43" s="18">
        <v>0</v>
      </c>
      <c r="AD43" s="18">
        <v>0</v>
      </c>
      <c r="AE43" s="18">
        <v>0</v>
      </c>
      <c r="AF43" s="18">
        <v>0</v>
      </c>
      <c r="AG43" s="18">
        <v>0</v>
      </c>
      <c r="AH43" s="18">
        <v>0</v>
      </c>
      <c r="AI43" s="18">
        <v>0</v>
      </c>
      <c r="AJ43" s="18">
        <v>0</v>
      </c>
      <c r="AK43" s="18">
        <v>0</v>
      </c>
      <c r="AL43" s="18">
        <v>0</v>
      </c>
      <c r="AM43" s="18">
        <v>0</v>
      </c>
      <c r="AN43" s="18">
        <v>0</v>
      </c>
      <c r="AO43" s="18">
        <v>0</v>
      </c>
      <c r="AP43" s="18">
        <v>0</v>
      </c>
      <c r="AQ43" s="18">
        <v>0</v>
      </c>
      <c r="AR43" s="18">
        <v>0</v>
      </c>
      <c r="AS43" s="18">
        <v>0</v>
      </c>
      <c r="AT43" s="18">
        <v>0</v>
      </c>
    </row>
    <row r="44" spans="1:46" ht="60" x14ac:dyDescent="0.25">
      <c r="A44" s="152"/>
      <c r="B44" s="149"/>
      <c r="C44" s="88">
        <v>41</v>
      </c>
      <c r="D44" s="89" t="s">
        <v>329</v>
      </c>
      <c r="E44" s="90" t="s">
        <v>177</v>
      </c>
      <c r="F44" s="20" t="s">
        <v>31</v>
      </c>
      <c r="G44" s="20" t="s">
        <v>90</v>
      </c>
      <c r="H44" s="20" t="s">
        <v>51</v>
      </c>
      <c r="I44" s="91">
        <v>3.57</v>
      </c>
      <c r="J44" s="124"/>
      <c r="K44" s="41">
        <f t="shared" si="0"/>
        <v>0</v>
      </c>
      <c r="L44" s="42" t="str">
        <f t="shared" si="1"/>
        <v>OK</v>
      </c>
      <c r="M44" s="18">
        <v>0</v>
      </c>
      <c r="N44" s="18">
        <v>0</v>
      </c>
      <c r="O44" s="18">
        <v>0</v>
      </c>
      <c r="P44" s="18">
        <v>0</v>
      </c>
      <c r="Q44" s="18">
        <v>0</v>
      </c>
      <c r="R44" s="18">
        <v>0</v>
      </c>
      <c r="S44" s="18">
        <v>0</v>
      </c>
      <c r="T44" s="18">
        <v>0</v>
      </c>
      <c r="U44" s="18">
        <v>0</v>
      </c>
      <c r="V44" s="18">
        <v>0</v>
      </c>
      <c r="W44" s="18">
        <v>0</v>
      </c>
      <c r="X44" s="18">
        <v>0</v>
      </c>
      <c r="Y44" s="18">
        <v>0</v>
      </c>
      <c r="Z44" s="18">
        <v>0</v>
      </c>
      <c r="AA44" s="18">
        <v>0</v>
      </c>
      <c r="AB44" s="18">
        <v>0</v>
      </c>
      <c r="AC44" s="18">
        <v>0</v>
      </c>
      <c r="AD44" s="18">
        <v>0</v>
      </c>
      <c r="AE44" s="18">
        <v>0</v>
      </c>
      <c r="AF44" s="18">
        <v>0</v>
      </c>
      <c r="AG44" s="18">
        <v>0</v>
      </c>
      <c r="AH44" s="18">
        <v>0</v>
      </c>
      <c r="AI44" s="18">
        <v>0</v>
      </c>
      <c r="AJ44" s="18">
        <v>0</v>
      </c>
      <c r="AK44" s="18">
        <v>0</v>
      </c>
      <c r="AL44" s="18">
        <v>0</v>
      </c>
      <c r="AM44" s="18">
        <v>0</v>
      </c>
      <c r="AN44" s="18">
        <v>0</v>
      </c>
      <c r="AO44" s="18">
        <v>0</v>
      </c>
      <c r="AP44" s="18">
        <v>0</v>
      </c>
      <c r="AQ44" s="18">
        <v>0</v>
      </c>
      <c r="AR44" s="18">
        <v>0</v>
      </c>
      <c r="AS44" s="18">
        <v>0</v>
      </c>
      <c r="AT44" s="18">
        <v>0</v>
      </c>
    </row>
    <row r="45" spans="1:46" ht="30" x14ac:dyDescent="0.25">
      <c r="A45" s="152"/>
      <c r="B45" s="149"/>
      <c r="C45" s="88">
        <v>42</v>
      </c>
      <c r="D45" s="89" t="s">
        <v>330</v>
      </c>
      <c r="E45" s="90" t="s">
        <v>178</v>
      </c>
      <c r="F45" s="20" t="s">
        <v>31</v>
      </c>
      <c r="G45" s="20" t="s">
        <v>91</v>
      </c>
      <c r="H45" s="20" t="s">
        <v>51</v>
      </c>
      <c r="I45" s="91">
        <v>2.88</v>
      </c>
      <c r="J45" s="128">
        <v>50</v>
      </c>
      <c r="K45" s="41">
        <f t="shared" si="0"/>
        <v>50</v>
      </c>
      <c r="L45" s="42" t="str">
        <f t="shared" si="1"/>
        <v>OK</v>
      </c>
      <c r="M45" s="18">
        <v>0</v>
      </c>
      <c r="N45" s="18">
        <v>0</v>
      </c>
      <c r="O45" s="18">
        <v>0</v>
      </c>
      <c r="P45" s="18">
        <v>0</v>
      </c>
      <c r="Q45" s="18">
        <v>0</v>
      </c>
      <c r="R45" s="18">
        <v>0</v>
      </c>
      <c r="S45" s="18">
        <v>0</v>
      </c>
      <c r="T45" s="18">
        <v>0</v>
      </c>
      <c r="U45" s="18">
        <v>0</v>
      </c>
      <c r="V45" s="18">
        <v>0</v>
      </c>
      <c r="W45" s="18">
        <v>0</v>
      </c>
      <c r="X45" s="18">
        <v>0</v>
      </c>
      <c r="Y45" s="18">
        <v>0</v>
      </c>
      <c r="Z45" s="18">
        <v>0</v>
      </c>
      <c r="AA45" s="18">
        <v>0</v>
      </c>
      <c r="AB45" s="18">
        <v>0</v>
      </c>
      <c r="AC45" s="18">
        <v>0</v>
      </c>
      <c r="AD45" s="18">
        <v>0</v>
      </c>
      <c r="AE45" s="18">
        <v>0</v>
      </c>
      <c r="AF45" s="18">
        <v>0</v>
      </c>
      <c r="AG45" s="18">
        <v>0</v>
      </c>
      <c r="AH45" s="18">
        <v>0</v>
      </c>
      <c r="AI45" s="18">
        <v>0</v>
      </c>
      <c r="AJ45" s="18">
        <v>0</v>
      </c>
      <c r="AK45" s="18">
        <v>0</v>
      </c>
      <c r="AL45" s="18">
        <v>0</v>
      </c>
      <c r="AM45" s="18">
        <v>0</v>
      </c>
      <c r="AN45" s="18">
        <v>0</v>
      </c>
      <c r="AO45" s="18">
        <v>0</v>
      </c>
      <c r="AP45" s="18">
        <v>0</v>
      </c>
      <c r="AQ45" s="18">
        <v>0</v>
      </c>
      <c r="AR45" s="18">
        <v>0</v>
      </c>
      <c r="AS45" s="18">
        <v>0</v>
      </c>
      <c r="AT45" s="18">
        <v>0</v>
      </c>
    </row>
    <row r="46" spans="1:46" ht="30" x14ac:dyDescent="0.25">
      <c r="A46" s="152"/>
      <c r="B46" s="150"/>
      <c r="C46" s="92">
        <v>43</v>
      </c>
      <c r="D46" s="89" t="s">
        <v>331</v>
      </c>
      <c r="E46" s="90" t="s">
        <v>179</v>
      </c>
      <c r="F46" s="20" t="s">
        <v>60</v>
      </c>
      <c r="G46" s="20" t="s">
        <v>85</v>
      </c>
      <c r="H46" s="20" t="s">
        <v>50</v>
      </c>
      <c r="I46" s="91">
        <v>8.8000000000000007</v>
      </c>
      <c r="J46" s="128">
        <v>10</v>
      </c>
      <c r="K46" s="41">
        <f t="shared" si="0"/>
        <v>0</v>
      </c>
      <c r="L46" s="42" t="str">
        <f t="shared" si="1"/>
        <v>OK</v>
      </c>
      <c r="M46" s="18">
        <v>0</v>
      </c>
      <c r="N46" s="18">
        <v>0</v>
      </c>
      <c r="O46" s="18">
        <v>0</v>
      </c>
      <c r="P46" s="18">
        <v>0</v>
      </c>
      <c r="Q46" s="18">
        <v>0</v>
      </c>
      <c r="R46" s="18">
        <v>0</v>
      </c>
      <c r="S46" s="18">
        <v>0</v>
      </c>
      <c r="T46" s="18">
        <v>0</v>
      </c>
      <c r="U46" s="18">
        <v>0</v>
      </c>
      <c r="V46" s="18">
        <v>0</v>
      </c>
      <c r="W46" s="18">
        <v>0</v>
      </c>
      <c r="X46" s="18">
        <v>0</v>
      </c>
      <c r="Y46" s="18">
        <v>0</v>
      </c>
      <c r="Z46" s="18">
        <v>0</v>
      </c>
      <c r="AA46" s="18">
        <v>0</v>
      </c>
      <c r="AB46" s="18">
        <v>0</v>
      </c>
      <c r="AC46" s="18">
        <v>0</v>
      </c>
      <c r="AD46" s="18">
        <v>0</v>
      </c>
      <c r="AE46" s="18">
        <v>0</v>
      </c>
      <c r="AF46" s="18">
        <v>0</v>
      </c>
      <c r="AG46" s="18">
        <v>10</v>
      </c>
      <c r="AH46" s="18">
        <v>0</v>
      </c>
      <c r="AI46" s="18">
        <v>0</v>
      </c>
      <c r="AJ46" s="18">
        <v>0</v>
      </c>
      <c r="AK46" s="18">
        <v>0</v>
      </c>
      <c r="AL46" s="18">
        <v>0</v>
      </c>
      <c r="AM46" s="18">
        <v>0</v>
      </c>
      <c r="AN46" s="18">
        <v>0</v>
      </c>
      <c r="AO46" s="18">
        <v>0</v>
      </c>
      <c r="AP46" s="18">
        <v>0</v>
      </c>
      <c r="AQ46" s="18">
        <v>0</v>
      </c>
      <c r="AR46" s="18">
        <v>0</v>
      </c>
      <c r="AS46" s="18">
        <v>0</v>
      </c>
      <c r="AT46" s="18">
        <v>0</v>
      </c>
    </row>
    <row r="47" spans="1:46" ht="45" x14ac:dyDescent="0.25">
      <c r="A47" s="153" t="s">
        <v>280</v>
      </c>
      <c r="B47" s="154">
        <v>16</v>
      </c>
      <c r="C47" s="87">
        <v>44</v>
      </c>
      <c r="D47" s="83" t="s">
        <v>332</v>
      </c>
      <c r="E47" s="84" t="s">
        <v>180</v>
      </c>
      <c r="F47" s="97" t="s">
        <v>60</v>
      </c>
      <c r="G47" s="97" t="s">
        <v>92</v>
      </c>
      <c r="H47" s="97" t="s">
        <v>50</v>
      </c>
      <c r="I47" s="86">
        <v>21.85</v>
      </c>
      <c r="J47" s="124"/>
      <c r="K47" s="41">
        <f t="shared" si="0"/>
        <v>0</v>
      </c>
      <c r="L47" s="42" t="str">
        <f t="shared" si="1"/>
        <v>OK</v>
      </c>
      <c r="M47" s="18">
        <v>0</v>
      </c>
      <c r="N47" s="18">
        <v>0</v>
      </c>
      <c r="O47" s="18">
        <v>0</v>
      </c>
      <c r="P47" s="18">
        <v>0</v>
      </c>
      <c r="Q47" s="18">
        <v>0</v>
      </c>
      <c r="R47" s="18">
        <v>0</v>
      </c>
      <c r="S47" s="18">
        <v>0</v>
      </c>
      <c r="T47" s="18">
        <v>0</v>
      </c>
      <c r="U47" s="18">
        <v>0</v>
      </c>
      <c r="V47" s="18">
        <v>0</v>
      </c>
      <c r="W47" s="18">
        <v>0</v>
      </c>
      <c r="X47" s="18">
        <v>0</v>
      </c>
      <c r="Y47" s="18">
        <v>0</v>
      </c>
      <c r="Z47" s="18">
        <v>0</v>
      </c>
      <c r="AA47" s="18">
        <v>0</v>
      </c>
      <c r="AB47" s="18">
        <v>0</v>
      </c>
      <c r="AC47" s="18">
        <v>0</v>
      </c>
      <c r="AD47" s="18">
        <v>0</v>
      </c>
      <c r="AE47" s="18">
        <v>0</v>
      </c>
      <c r="AF47" s="18">
        <v>0</v>
      </c>
      <c r="AG47" s="18">
        <v>0</v>
      </c>
      <c r="AH47" s="18">
        <v>0</v>
      </c>
      <c r="AI47" s="18">
        <v>0</v>
      </c>
      <c r="AJ47" s="18">
        <v>0</v>
      </c>
      <c r="AK47" s="18">
        <v>0</v>
      </c>
      <c r="AL47" s="18">
        <v>0</v>
      </c>
      <c r="AM47" s="18">
        <v>0</v>
      </c>
      <c r="AN47" s="18">
        <v>0</v>
      </c>
      <c r="AO47" s="18">
        <v>0</v>
      </c>
      <c r="AP47" s="18">
        <v>0</v>
      </c>
      <c r="AQ47" s="18">
        <v>0</v>
      </c>
      <c r="AR47" s="18">
        <v>0</v>
      </c>
      <c r="AS47" s="18">
        <v>0</v>
      </c>
      <c r="AT47" s="18">
        <v>0</v>
      </c>
    </row>
    <row r="48" spans="1:46" ht="60" x14ac:dyDescent="0.25">
      <c r="A48" s="153"/>
      <c r="B48" s="155"/>
      <c r="C48" s="87">
        <v>45</v>
      </c>
      <c r="D48" s="83" t="s">
        <v>333</v>
      </c>
      <c r="E48" s="84" t="s">
        <v>181</v>
      </c>
      <c r="F48" s="85" t="s">
        <v>30</v>
      </c>
      <c r="G48" s="97" t="s">
        <v>92</v>
      </c>
      <c r="H48" s="85" t="s">
        <v>50</v>
      </c>
      <c r="I48" s="86">
        <v>1.76</v>
      </c>
      <c r="J48" s="124">
        <v>500</v>
      </c>
      <c r="K48" s="41">
        <f t="shared" si="0"/>
        <v>500</v>
      </c>
      <c r="L48" s="42" t="str">
        <f t="shared" si="1"/>
        <v>OK</v>
      </c>
      <c r="M48" s="18">
        <v>0</v>
      </c>
      <c r="N48" s="18">
        <v>0</v>
      </c>
      <c r="O48" s="18">
        <v>0</v>
      </c>
      <c r="P48" s="18">
        <v>0</v>
      </c>
      <c r="Q48" s="18">
        <v>0</v>
      </c>
      <c r="R48" s="18">
        <v>0</v>
      </c>
      <c r="S48" s="18">
        <v>0</v>
      </c>
      <c r="T48" s="18">
        <v>0</v>
      </c>
      <c r="U48" s="18">
        <v>0</v>
      </c>
      <c r="V48" s="18">
        <v>0</v>
      </c>
      <c r="W48" s="18">
        <v>0</v>
      </c>
      <c r="X48" s="18">
        <v>0</v>
      </c>
      <c r="Y48" s="18">
        <v>0</v>
      </c>
      <c r="Z48" s="18">
        <v>0</v>
      </c>
      <c r="AA48" s="18">
        <v>0</v>
      </c>
      <c r="AB48" s="18">
        <v>0</v>
      </c>
      <c r="AC48" s="18">
        <v>0</v>
      </c>
      <c r="AD48" s="18">
        <v>0</v>
      </c>
      <c r="AE48" s="18">
        <v>0</v>
      </c>
      <c r="AF48" s="18">
        <v>0</v>
      </c>
      <c r="AG48" s="18">
        <v>0</v>
      </c>
      <c r="AH48" s="18">
        <v>0</v>
      </c>
      <c r="AI48" s="18">
        <v>0</v>
      </c>
      <c r="AJ48" s="18">
        <v>0</v>
      </c>
      <c r="AK48" s="18">
        <v>0</v>
      </c>
      <c r="AL48" s="18">
        <v>0</v>
      </c>
      <c r="AM48" s="18">
        <v>0</v>
      </c>
      <c r="AN48" s="18">
        <v>0</v>
      </c>
      <c r="AO48" s="18">
        <v>0</v>
      </c>
      <c r="AP48" s="18">
        <v>0</v>
      </c>
      <c r="AQ48" s="18">
        <v>0</v>
      </c>
      <c r="AR48" s="18">
        <v>0</v>
      </c>
      <c r="AS48" s="18">
        <v>0</v>
      </c>
      <c r="AT48" s="18">
        <v>0</v>
      </c>
    </row>
    <row r="49" spans="1:46" ht="120" x14ac:dyDescent="0.25">
      <c r="A49" s="153"/>
      <c r="B49" s="155"/>
      <c r="C49" s="87">
        <v>46</v>
      </c>
      <c r="D49" s="83" t="s">
        <v>334</v>
      </c>
      <c r="E49" s="84" t="s">
        <v>182</v>
      </c>
      <c r="F49" s="85" t="s">
        <v>30</v>
      </c>
      <c r="G49" s="97" t="s">
        <v>92</v>
      </c>
      <c r="H49" s="85" t="s">
        <v>51</v>
      </c>
      <c r="I49" s="86">
        <v>2.54</v>
      </c>
      <c r="J49" s="128">
        <v>500</v>
      </c>
      <c r="K49" s="41">
        <f t="shared" si="0"/>
        <v>500</v>
      </c>
      <c r="L49" s="42" t="str">
        <f t="shared" si="1"/>
        <v>OK</v>
      </c>
      <c r="M49" s="18">
        <v>0</v>
      </c>
      <c r="N49" s="18">
        <v>0</v>
      </c>
      <c r="O49" s="18">
        <v>0</v>
      </c>
      <c r="P49" s="18">
        <v>0</v>
      </c>
      <c r="Q49" s="18">
        <v>0</v>
      </c>
      <c r="R49" s="18">
        <v>0</v>
      </c>
      <c r="S49" s="18">
        <v>0</v>
      </c>
      <c r="T49" s="18">
        <v>0</v>
      </c>
      <c r="U49" s="18">
        <v>0</v>
      </c>
      <c r="V49" s="18">
        <v>0</v>
      </c>
      <c r="W49" s="18">
        <v>0</v>
      </c>
      <c r="X49" s="18">
        <v>0</v>
      </c>
      <c r="Y49" s="18">
        <v>0</v>
      </c>
      <c r="Z49" s="18">
        <v>0</v>
      </c>
      <c r="AA49" s="18">
        <v>0</v>
      </c>
      <c r="AB49" s="18">
        <v>0</v>
      </c>
      <c r="AC49" s="18">
        <v>0</v>
      </c>
      <c r="AD49" s="18">
        <v>0</v>
      </c>
      <c r="AE49" s="18">
        <v>0</v>
      </c>
      <c r="AF49" s="18">
        <v>0</v>
      </c>
      <c r="AG49" s="18">
        <v>0</v>
      </c>
      <c r="AH49" s="18">
        <v>0</v>
      </c>
      <c r="AI49" s="18">
        <v>0</v>
      </c>
      <c r="AJ49" s="18">
        <v>0</v>
      </c>
      <c r="AK49" s="18">
        <v>0</v>
      </c>
      <c r="AL49" s="18">
        <v>0</v>
      </c>
      <c r="AM49" s="18">
        <v>0</v>
      </c>
      <c r="AN49" s="18">
        <v>0</v>
      </c>
      <c r="AO49" s="18">
        <v>0</v>
      </c>
      <c r="AP49" s="18">
        <v>0</v>
      </c>
      <c r="AQ49" s="18">
        <v>0</v>
      </c>
      <c r="AR49" s="18">
        <v>0</v>
      </c>
      <c r="AS49" s="18">
        <v>0</v>
      </c>
      <c r="AT49" s="18">
        <v>0</v>
      </c>
    </row>
    <row r="50" spans="1:46" ht="30" x14ac:dyDescent="0.25">
      <c r="A50" s="153"/>
      <c r="B50" s="155"/>
      <c r="C50" s="87">
        <v>47</v>
      </c>
      <c r="D50" s="98" t="s">
        <v>335</v>
      </c>
      <c r="E50" s="84" t="s">
        <v>183</v>
      </c>
      <c r="F50" s="85" t="s">
        <v>58</v>
      </c>
      <c r="G50" s="97" t="s">
        <v>93</v>
      </c>
      <c r="H50" s="85" t="s">
        <v>50</v>
      </c>
      <c r="I50" s="86">
        <v>3.4</v>
      </c>
      <c r="J50" s="128">
        <v>250</v>
      </c>
      <c r="K50" s="41">
        <f t="shared" si="0"/>
        <v>250</v>
      </c>
      <c r="L50" s="42" t="str">
        <f t="shared" si="1"/>
        <v>OK</v>
      </c>
      <c r="M50" s="18">
        <v>0</v>
      </c>
      <c r="N50" s="18">
        <v>0</v>
      </c>
      <c r="O50" s="18">
        <v>0</v>
      </c>
      <c r="P50" s="18">
        <v>0</v>
      </c>
      <c r="Q50" s="18">
        <v>0</v>
      </c>
      <c r="R50" s="18">
        <v>0</v>
      </c>
      <c r="S50" s="18">
        <v>0</v>
      </c>
      <c r="T50" s="18">
        <v>0</v>
      </c>
      <c r="U50" s="18">
        <v>0</v>
      </c>
      <c r="V50" s="18">
        <v>0</v>
      </c>
      <c r="W50" s="18">
        <v>0</v>
      </c>
      <c r="X50" s="18">
        <v>0</v>
      </c>
      <c r="Y50" s="18">
        <v>0</v>
      </c>
      <c r="Z50" s="18">
        <v>0</v>
      </c>
      <c r="AA50" s="18">
        <v>0</v>
      </c>
      <c r="AB50" s="18">
        <v>0</v>
      </c>
      <c r="AC50" s="18">
        <v>0</v>
      </c>
      <c r="AD50" s="18">
        <v>0</v>
      </c>
      <c r="AE50" s="18">
        <v>0</v>
      </c>
      <c r="AF50" s="18">
        <v>0</v>
      </c>
      <c r="AG50" s="18">
        <v>0</v>
      </c>
      <c r="AH50" s="18">
        <v>0</v>
      </c>
      <c r="AI50" s="18">
        <v>0</v>
      </c>
      <c r="AJ50" s="18">
        <v>0</v>
      </c>
      <c r="AK50" s="18">
        <v>0</v>
      </c>
      <c r="AL50" s="18">
        <v>0</v>
      </c>
      <c r="AM50" s="18">
        <v>0</v>
      </c>
      <c r="AN50" s="18">
        <v>0</v>
      </c>
      <c r="AO50" s="18">
        <v>0</v>
      </c>
      <c r="AP50" s="18">
        <v>0</v>
      </c>
      <c r="AQ50" s="18">
        <v>0</v>
      </c>
      <c r="AR50" s="18">
        <v>0</v>
      </c>
      <c r="AS50" s="18">
        <v>0</v>
      </c>
      <c r="AT50" s="18">
        <v>0</v>
      </c>
    </row>
    <row r="51" spans="1:46" ht="135" x14ac:dyDescent="0.25">
      <c r="A51" s="153"/>
      <c r="B51" s="155"/>
      <c r="C51" s="82">
        <v>48</v>
      </c>
      <c r="D51" s="83" t="s">
        <v>336</v>
      </c>
      <c r="E51" s="84" t="s">
        <v>184</v>
      </c>
      <c r="F51" s="97" t="s">
        <v>30</v>
      </c>
      <c r="G51" s="97" t="s">
        <v>92</v>
      </c>
      <c r="H51" s="97" t="s">
        <v>50</v>
      </c>
      <c r="I51" s="86">
        <v>4.4400000000000004</v>
      </c>
      <c r="J51" s="128">
        <v>500</v>
      </c>
      <c r="K51" s="41">
        <f t="shared" si="0"/>
        <v>500</v>
      </c>
      <c r="L51" s="42" t="str">
        <f t="shared" si="1"/>
        <v>OK</v>
      </c>
      <c r="M51" s="18">
        <v>0</v>
      </c>
      <c r="N51" s="18">
        <v>0</v>
      </c>
      <c r="O51" s="18">
        <v>0</v>
      </c>
      <c r="P51" s="18">
        <v>0</v>
      </c>
      <c r="Q51" s="18">
        <v>0</v>
      </c>
      <c r="R51" s="18">
        <v>0</v>
      </c>
      <c r="S51" s="18">
        <v>0</v>
      </c>
      <c r="T51" s="18">
        <v>0</v>
      </c>
      <c r="U51" s="18">
        <v>0</v>
      </c>
      <c r="V51" s="18">
        <v>0</v>
      </c>
      <c r="W51" s="18">
        <v>0</v>
      </c>
      <c r="X51" s="18">
        <v>0</v>
      </c>
      <c r="Y51" s="18">
        <v>0</v>
      </c>
      <c r="Z51" s="18">
        <v>0</v>
      </c>
      <c r="AA51" s="18">
        <v>0</v>
      </c>
      <c r="AB51" s="18">
        <v>0</v>
      </c>
      <c r="AC51" s="18">
        <v>0</v>
      </c>
      <c r="AD51" s="18">
        <v>0</v>
      </c>
      <c r="AE51" s="18">
        <v>0</v>
      </c>
      <c r="AF51" s="18">
        <v>0</v>
      </c>
      <c r="AG51" s="18">
        <v>0</v>
      </c>
      <c r="AH51" s="18">
        <v>0</v>
      </c>
      <c r="AI51" s="18">
        <v>0</v>
      </c>
      <c r="AJ51" s="18">
        <v>0</v>
      </c>
      <c r="AK51" s="18">
        <v>0</v>
      </c>
      <c r="AL51" s="18">
        <v>0</v>
      </c>
      <c r="AM51" s="18">
        <v>0</v>
      </c>
      <c r="AN51" s="18">
        <v>0</v>
      </c>
      <c r="AO51" s="18">
        <v>0</v>
      </c>
      <c r="AP51" s="18">
        <v>0</v>
      </c>
      <c r="AQ51" s="18">
        <v>0</v>
      </c>
      <c r="AR51" s="18">
        <v>0</v>
      </c>
      <c r="AS51" s="18">
        <v>0</v>
      </c>
      <c r="AT51" s="18">
        <v>0</v>
      </c>
    </row>
    <row r="52" spans="1:46" ht="60" x14ac:dyDescent="0.25">
      <c r="A52" s="153"/>
      <c r="B52" s="156"/>
      <c r="C52" s="87">
        <v>49</v>
      </c>
      <c r="D52" s="98" t="s">
        <v>337</v>
      </c>
      <c r="E52" s="84" t="s">
        <v>185</v>
      </c>
      <c r="F52" s="97" t="s">
        <v>30</v>
      </c>
      <c r="G52" s="97" t="s">
        <v>92</v>
      </c>
      <c r="H52" s="97" t="s">
        <v>50</v>
      </c>
      <c r="I52" s="86">
        <v>6.7</v>
      </c>
      <c r="J52" s="128">
        <v>500</v>
      </c>
      <c r="K52" s="41">
        <f t="shared" si="0"/>
        <v>500</v>
      </c>
      <c r="L52" s="42" t="str">
        <f t="shared" si="1"/>
        <v>OK</v>
      </c>
      <c r="M52" s="18">
        <v>0</v>
      </c>
      <c r="N52" s="18">
        <v>0</v>
      </c>
      <c r="O52" s="18">
        <v>0</v>
      </c>
      <c r="P52" s="18">
        <v>0</v>
      </c>
      <c r="Q52" s="18">
        <v>0</v>
      </c>
      <c r="R52" s="18">
        <v>0</v>
      </c>
      <c r="S52" s="18">
        <v>0</v>
      </c>
      <c r="T52" s="18">
        <v>0</v>
      </c>
      <c r="U52" s="18">
        <v>0</v>
      </c>
      <c r="V52" s="18">
        <v>0</v>
      </c>
      <c r="W52" s="18">
        <v>0</v>
      </c>
      <c r="X52" s="18">
        <v>0</v>
      </c>
      <c r="Y52" s="18">
        <v>0</v>
      </c>
      <c r="Z52" s="18">
        <v>0</v>
      </c>
      <c r="AA52" s="18">
        <v>0</v>
      </c>
      <c r="AB52" s="18">
        <v>0</v>
      </c>
      <c r="AC52" s="18">
        <v>0</v>
      </c>
      <c r="AD52" s="18">
        <v>0</v>
      </c>
      <c r="AE52" s="18">
        <v>0</v>
      </c>
      <c r="AF52" s="18">
        <v>0</v>
      </c>
      <c r="AG52" s="18">
        <v>0</v>
      </c>
      <c r="AH52" s="18">
        <v>0</v>
      </c>
      <c r="AI52" s="18">
        <v>0</v>
      </c>
      <c r="AJ52" s="18">
        <v>0</v>
      </c>
      <c r="AK52" s="18">
        <v>0</v>
      </c>
      <c r="AL52" s="18">
        <v>0</v>
      </c>
      <c r="AM52" s="18">
        <v>0</v>
      </c>
      <c r="AN52" s="18">
        <v>0</v>
      </c>
      <c r="AO52" s="18">
        <v>0</v>
      </c>
      <c r="AP52" s="18">
        <v>0</v>
      </c>
      <c r="AQ52" s="18">
        <v>0</v>
      </c>
      <c r="AR52" s="18">
        <v>0</v>
      </c>
      <c r="AS52" s="18">
        <v>0</v>
      </c>
      <c r="AT52" s="18">
        <v>0</v>
      </c>
    </row>
    <row r="53" spans="1:46" ht="105" x14ac:dyDescent="0.25">
      <c r="A53" s="152" t="s">
        <v>281</v>
      </c>
      <c r="B53" s="148">
        <v>17</v>
      </c>
      <c r="C53" s="92">
        <v>50</v>
      </c>
      <c r="D53" s="89" t="s">
        <v>338</v>
      </c>
      <c r="E53" s="90" t="s">
        <v>186</v>
      </c>
      <c r="F53" s="20" t="s">
        <v>30</v>
      </c>
      <c r="G53" s="20" t="s">
        <v>94</v>
      </c>
      <c r="H53" s="20" t="s">
        <v>51</v>
      </c>
      <c r="I53" s="91">
        <v>38.47</v>
      </c>
      <c r="J53" s="128">
        <v>20</v>
      </c>
      <c r="K53" s="41">
        <f t="shared" si="0"/>
        <v>0</v>
      </c>
      <c r="L53" s="42" t="str">
        <f t="shared" si="1"/>
        <v>OK</v>
      </c>
      <c r="M53" s="18">
        <v>0</v>
      </c>
      <c r="N53" s="18">
        <v>0</v>
      </c>
      <c r="O53" s="18">
        <v>0</v>
      </c>
      <c r="P53" s="18">
        <v>0</v>
      </c>
      <c r="Q53" s="18">
        <v>0</v>
      </c>
      <c r="R53" s="18">
        <v>0</v>
      </c>
      <c r="S53" s="18">
        <v>0</v>
      </c>
      <c r="T53" s="18">
        <v>0</v>
      </c>
      <c r="U53" s="18">
        <v>0</v>
      </c>
      <c r="V53" s="18">
        <v>0</v>
      </c>
      <c r="W53" s="18">
        <v>0</v>
      </c>
      <c r="X53" s="18">
        <v>0</v>
      </c>
      <c r="Y53" s="18">
        <v>0</v>
      </c>
      <c r="Z53" s="18">
        <v>0</v>
      </c>
      <c r="AA53" s="18">
        <v>0</v>
      </c>
      <c r="AB53" s="18">
        <v>0</v>
      </c>
      <c r="AC53" s="18">
        <v>0</v>
      </c>
      <c r="AD53" s="18">
        <v>0</v>
      </c>
      <c r="AE53" s="18">
        <v>0</v>
      </c>
      <c r="AF53" s="18">
        <v>0</v>
      </c>
      <c r="AG53" s="18">
        <v>0</v>
      </c>
      <c r="AH53" s="18">
        <v>0</v>
      </c>
      <c r="AI53" s="18">
        <v>0</v>
      </c>
      <c r="AJ53" s="18">
        <v>20</v>
      </c>
      <c r="AK53" s="18">
        <v>0</v>
      </c>
      <c r="AL53" s="18">
        <v>0</v>
      </c>
      <c r="AM53" s="18">
        <v>0</v>
      </c>
      <c r="AN53" s="18">
        <v>0</v>
      </c>
      <c r="AO53" s="18">
        <v>0</v>
      </c>
      <c r="AP53" s="18">
        <v>0</v>
      </c>
      <c r="AQ53" s="18">
        <v>0</v>
      </c>
      <c r="AR53" s="18">
        <v>0</v>
      </c>
      <c r="AS53" s="18">
        <v>0</v>
      </c>
      <c r="AT53" s="18">
        <v>0</v>
      </c>
    </row>
    <row r="54" spans="1:46" ht="105" x14ac:dyDescent="0.25">
      <c r="A54" s="152"/>
      <c r="B54" s="149"/>
      <c r="C54" s="92">
        <v>51</v>
      </c>
      <c r="D54" s="89" t="s">
        <v>339</v>
      </c>
      <c r="E54" s="90" t="s">
        <v>187</v>
      </c>
      <c r="F54" s="20" t="s">
        <v>30</v>
      </c>
      <c r="G54" s="20" t="s">
        <v>94</v>
      </c>
      <c r="H54" s="20" t="s">
        <v>51</v>
      </c>
      <c r="I54" s="91">
        <v>50.8</v>
      </c>
      <c r="J54" s="128">
        <v>30</v>
      </c>
      <c r="K54" s="41">
        <f t="shared" si="0"/>
        <v>20</v>
      </c>
      <c r="L54" s="42" t="str">
        <f t="shared" si="1"/>
        <v>OK</v>
      </c>
      <c r="M54" s="18">
        <v>0</v>
      </c>
      <c r="N54" s="18">
        <v>0</v>
      </c>
      <c r="O54" s="18">
        <v>0</v>
      </c>
      <c r="P54" s="18">
        <v>5</v>
      </c>
      <c r="Q54" s="18">
        <v>0</v>
      </c>
      <c r="R54" s="18">
        <v>0</v>
      </c>
      <c r="S54" s="18">
        <v>0</v>
      </c>
      <c r="T54" s="18">
        <v>0</v>
      </c>
      <c r="U54" s="18">
        <v>0</v>
      </c>
      <c r="V54" s="18">
        <v>0</v>
      </c>
      <c r="W54" s="18">
        <v>0</v>
      </c>
      <c r="X54" s="18">
        <v>0</v>
      </c>
      <c r="Y54" s="18">
        <v>0</v>
      </c>
      <c r="Z54" s="18">
        <v>0</v>
      </c>
      <c r="AA54" s="18">
        <v>0</v>
      </c>
      <c r="AB54" s="18">
        <v>0</v>
      </c>
      <c r="AC54" s="18">
        <v>0</v>
      </c>
      <c r="AD54" s="18">
        <v>0</v>
      </c>
      <c r="AE54" s="18">
        <v>0</v>
      </c>
      <c r="AF54" s="18">
        <v>0</v>
      </c>
      <c r="AG54" s="18">
        <v>0</v>
      </c>
      <c r="AH54" s="18">
        <v>0</v>
      </c>
      <c r="AI54" s="18">
        <v>0</v>
      </c>
      <c r="AJ54" s="18">
        <v>5</v>
      </c>
      <c r="AK54" s="18">
        <v>0</v>
      </c>
      <c r="AL54" s="18">
        <v>0</v>
      </c>
      <c r="AM54" s="18">
        <v>0</v>
      </c>
      <c r="AN54" s="18">
        <v>0</v>
      </c>
      <c r="AO54" s="18">
        <v>0</v>
      </c>
      <c r="AP54" s="18">
        <v>0</v>
      </c>
      <c r="AQ54" s="18">
        <v>0</v>
      </c>
      <c r="AR54" s="18">
        <v>0</v>
      </c>
      <c r="AS54" s="18">
        <v>0</v>
      </c>
      <c r="AT54" s="18">
        <v>0</v>
      </c>
    </row>
    <row r="55" spans="1:46" ht="60" x14ac:dyDescent="0.25">
      <c r="A55" s="152"/>
      <c r="B55" s="150"/>
      <c r="C55" s="88">
        <v>52</v>
      </c>
      <c r="D55" s="89" t="s">
        <v>340</v>
      </c>
      <c r="E55" s="90" t="s">
        <v>188</v>
      </c>
      <c r="F55" s="20" t="s">
        <v>30</v>
      </c>
      <c r="G55" s="20" t="s">
        <v>94</v>
      </c>
      <c r="H55" s="20" t="s">
        <v>51</v>
      </c>
      <c r="I55" s="91">
        <v>94.06</v>
      </c>
      <c r="J55" s="128">
        <v>10</v>
      </c>
      <c r="K55" s="41">
        <f t="shared" si="0"/>
        <v>10</v>
      </c>
      <c r="L55" s="42" t="str">
        <f t="shared" si="1"/>
        <v>OK</v>
      </c>
      <c r="M55" s="18">
        <v>0</v>
      </c>
      <c r="N55" s="18">
        <v>0</v>
      </c>
      <c r="O55" s="18">
        <v>0</v>
      </c>
      <c r="P55" s="18">
        <v>0</v>
      </c>
      <c r="Q55" s="18">
        <v>0</v>
      </c>
      <c r="R55" s="18">
        <v>0</v>
      </c>
      <c r="S55" s="18">
        <v>0</v>
      </c>
      <c r="T55" s="18">
        <v>0</v>
      </c>
      <c r="U55" s="18">
        <v>0</v>
      </c>
      <c r="V55" s="18">
        <v>0</v>
      </c>
      <c r="W55" s="18">
        <v>0</v>
      </c>
      <c r="X55" s="18">
        <v>0</v>
      </c>
      <c r="Y55" s="18">
        <v>0</v>
      </c>
      <c r="Z55" s="18">
        <v>0</v>
      </c>
      <c r="AA55" s="18">
        <v>0</v>
      </c>
      <c r="AB55" s="18">
        <v>0</v>
      </c>
      <c r="AC55" s="18">
        <v>0</v>
      </c>
      <c r="AD55" s="18">
        <v>0</v>
      </c>
      <c r="AE55" s="18">
        <v>0</v>
      </c>
      <c r="AF55" s="18">
        <v>0</v>
      </c>
      <c r="AG55" s="18">
        <v>0</v>
      </c>
      <c r="AH55" s="18">
        <v>0</v>
      </c>
      <c r="AI55" s="18">
        <v>0</v>
      </c>
      <c r="AJ55" s="18">
        <v>0</v>
      </c>
      <c r="AK55" s="18">
        <v>0</v>
      </c>
      <c r="AL55" s="18">
        <v>0</v>
      </c>
      <c r="AM55" s="18">
        <v>0</v>
      </c>
      <c r="AN55" s="18">
        <v>0</v>
      </c>
      <c r="AO55" s="18">
        <v>0</v>
      </c>
      <c r="AP55" s="18">
        <v>0</v>
      </c>
      <c r="AQ55" s="18">
        <v>0</v>
      </c>
      <c r="AR55" s="18">
        <v>0</v>
      </c>
      <c r="AS55" s="18">
        <v>0</v>
      </c>
      <c r="AT55" s="18">
        <v>0</v>
      </c>
    </row>
    <row r="56" spans="1:46" ht="300" x14ac:dyDescent="0.25">
      <c r="A56" s="153" t="s">
        <v>282</v>
      </c>
      <c r="B56" s="145">
        <v>18</v>
      </c>
      <c r="C56" s="87">
        <v>53</v>
      </c>
      <c r="D56" s="83" t="s">
        <v>425</v>
      </c>
      <c r="E56" s="84" t="s">
        <v>189</v>
      </c>
      <c r="F56" s="85" t="s">
        <v>32</v>
      </c>
      <c r="G56" s="85" t="s">
        <v>43</v>
      </c>
      <c r="H56" s="85" t="s">
        <v>50</v>
      </c>
      <c r="I56" s="86">
        <v>2.52</v>
      </c>
      <c r="J56" s="128">
        <v>200</v>
      </c>
      <c r="K56" s="41">
        <f t="shared" si="0"/>
        <v>0</v>
      </c>
      <c r="L56" s="42" t="str">
        <f t="shared" si="1"/>
        <v>OK</v>
      </c>
      <c r="M56" s="18">
        <v>0</v>
      </c>
      <c r="N56" s="18">
        <v>0</v>
      </c>
      <c r="O56" s="18">
        <v>0</v>
      </c>
      <c r="P56" s="18">
        <v>0</v>
      </c>
      <c r="Q56" s="18">
        <v>0</v>
      </c>
      <c r="R56" s="18">
        <v>0</v>
      </c>
      <c r="S56" s="18">
        <v>0</v>
      </c>
      <c r="T56" s="18">
        <v>0</v>
      </c>
      <c r="U56" s="18">
        <v>0</v>
      </c>
      <c r="V56" s="18">
        <v>0</v>
      </c>
      <c r="W56" s="18">
        <v>0</v>
      </c>
      <c r="X56" s="18">
        <v>0</v>
      </c>
      <c r="Y56" s="18">
        <v>0</v>
      </c>
      <c r="Z56" s="18">
        <v>0</v>
      </c>
      <c r="AA56" s="18">
        <v>0</v>
      </c>
      <c r="AB56" s="18">
        <v>0</v>
      </c>
      <c r="AC56" s="18">
        <v>0</v>
      </c>
      <c r="AD56" s="18">
        <v>0</v>
      </c>
      <c r="AE56" s="18">
        <v>0</v>
      </c>
      <c r="AF56" s="18">
        <v>0</v>
      </c>
      <c r="AG56" s="18">
        <v>0</v>
      </c>
      <c r="AH56" s="18">
        <v>0</v>
      </c>
      <c r="AI56" s="18">
        <v>200</v>
      </c>
      <c r="AJ56" s="18">
        <v>0</v>
      </c>
      <c r="AK56" s="18">
        <v>0</v>
      </c>
      <c r="AL56" s="18">
        <v>0</v>
      </c>
      <c r="AM56" s="18">
        <v>0</v>
      </c>
      <c r="AN56" s="18">
        <v>0</v>
      </c>
      <c r="AO56" s="18">
        <v>0</v>
      </c>
      <c r="AP56" s="18">
        <v>0</v>
      </c>
      <c r="AQ56" s="18">
        <v>0</v>
      </c>
      <c r="AR56" s="18">
        <v>0</v>
      </c>
      <c r="AS56" s="18">
        <v>0</v>
      </c>
      <c r="AT56" s="18">
        <v>0</v>
      </c>
    </row>
    <row r="57" spans="1:46" ht="315" x14ac:dyDescent="0.25">
      <c r="A57" s="153"/>
      <c r="B57" s="146"/>
      <c r="C57" s="87">
        <v>54</v>
      </c>
      <c r="D57" s="83" t="s">
        <v>341</v>
      </c>
      <c r="E57" s="84" t="s">
        <v>190</v>
      </c>
      <c r="F57" s="85" t="s">
        <v>32</v>
      </c>
      <c r="G57" s="85" t="s">
        <v>43</v>
      </c>
      <c r="H57" s="85" t="s">
        <v>50</v>
      </c>
      <c r="I57" s="86">
        <v>2.58</v>
      </c>
      <c r="J57" s="128">
        <v>100</v>
      </c>
      <c r="K57" s="41">
        <f t="shared" si="0"/>
        <v>100</v>
      </c>
      <c r="L57" s="42" t="str">
        <f t="shared" si="1"/>
        <v>OK</v>
      </c>
      <c r="M57" s="18">
        <v>0</v>
      </c>
      <c r="N57" s="18">
        <v>0</v>
      </c>
      <c r="O57" s="18">
        <v>0</v>
      </c>
      <c r="P57" s="18">
        <v>0</v>
      </c>
      <c r="Q57" s="18">
        <v>0</v>
      </c>
      <c r="R57" s="18">
        <v>0</v>
      </c>
      <c r="S57" s="18">
        <v>0</v>
      </c>
      <c r="T57" s="18">
        <v>0</v>
      </c>
      <c r="U57" s="18">
        <v>0</v>
      </c>
      <c r="V57" s="18">
        <v>0</v>
      </c>
      <c r="W57" s="18">
        <v>0</v>
      </c>
      <c r="X57" s="18">
        <v>0</v>
      </c>
      <c r="Y57" s="18">
        <v>0</v>
      </c>
      <c r="Z57" s="18">
        <v>0</v>
      </c>
      <c r="AA57" s="18">
        <v>0</v>
      </c>
      <c r="AB57" s="18">
        <v>0</v>
      </c>
      <c r="AC57" s="18">
        <v>0</v>
      </c>
      <c r="AD57" s="18">
        <v>0</v>
      </c>
      <c r="AE57" s="18">
        <v>0</v>
      </c>
      <c r="AF57" s="18">
        <v>0</v>
      </c>
      <c r="AG57" s="18">
        <v>0</v>
      </c>
      <c r="AH57" s="18">
        <v>0</v>
      </c>
      <c r="AI57" s="18">
        <v>0</v>
      </c>
      <c r="AJ57" s="18">
        <v>0</v>
      </c>
      <c r="AK57" s="18">
        <v>0</v>
      </c>
      <c r="AL57" s="18">
        <v>0</v>
      </c>
      <c r="AM57" s="18">
        <v>0</v>
      </c>
      <c r="AN57" s="18">
        <v>0</v>
      </c>
      <c r="AO57" s="18">
        <v>0</v>
      </c>
      <c r="AP57" s="18">
        <v>0</v>
      </c>
      <c r="AQ57" s="18">
        <v>0</v>
      </c>
      <c r="AR57" s="18">
        <v>0</v>
      </c>
      <c r="AS57" s="18">
        <v>0</v>
      </c>
      <c r="AT57" s="18">
        <v>0</v>
      </c>
    </row>
    <row r="58" spans="1:46" ht="255" x14ac:dyDescent="0.25">
      <c r="A58" s="153"/>
      <c r="B58" s="146"/>
      <c r="C58" s="87">
        <v>55</v>
      </c>
      <c r="D58" s="83" t="s">
        <v>342</v>
      </c>
      <c r="E58" s="84" t="s">
        <v>191</v>
      </c>
      <c r="F58" s="85" t="s">
        <v>30</v>
      </c>
      <c r="G58" s="85" t="s">
        <v>45</v>
      </c>
      <c r="H58" s="85" t="s">
        <v>95</v>
      </c>
      <c r="I58" s="86">
        <v>3.31</v>
      </c>
      <c r="J58" s="128">
        <v>24</v>
      </c>
      <c r="K58" s="41">
        <f t="shared" si="0"/>
        <v>0</v>
      </c>
      <c r="L58" s="42" t="str">
        <f t="shared" si="1"/>
        <v>OK</v>
      </c>
      <c r="M58" s="18">
        <v>0</v>
      </c>
      <c r="N58" s="18">
        <v>0</v>
      </c>
      <c r="O58" s="18">
        <v>0</v>
      </c>
      <c r="P58" s="18">
        <v>0</v>
      </c>
      <c r="Q58" s="18">
        <v>0</v>
      </c>
      <c r="R58" s="18">
        <v>0</v>
      </c>
      <c r="S58" s="18">
        <v>0</v>
      </c>
      <c r="T58" s="18">
        <v>0</v>
      </c>
      <c r="U58" s="18">
        <v>0</v>
      </c>
      <c r="V58" s="18">
        <v>24</v>
      </c>
      <c r="W58" s="18">
        <v>0</v>
      </c>
      <c r="X58" s="18">
        <v>0</v>
      </c>
      <c r="Y58" s="18">
        <v>0</v>
      </c>
      <c r="Z58" s="18">
        <v>0</v>
      </c>
      <c r="AA58" s="18">
        <v>0</v>
      </c>
      <c r="AB58" s="18">
        <v>0</v>
      </c>
      <c r="AC58" s="18">
        <v>0</v>
      </c>
      <c r="AD58" s="18">
        <v>0</v>
      </c>
      <c r="AE58" s="18">
        <v>0</v>
      </c>
      <c r="AF58" s="18">
        <v>0</v>
      </c>
      <c r="AG58" s="18">
        <v>0</v>
      </c>
      <c r="AH58" s="18">
        <v>0</v>
      </c>
      <c r="AI58" s="18">
        <v>0</v>
      </c>
      <c r="AJ58" s="18">
        <v>0</v>
      </c>
      <c r="AK58" s="18">
        <v>0</v>
      </c>
      <c r="AL58" s="18">
        <v>0</v>
      </c>
      <c r="AM58" s="18">
        <v>0</v>
      </c>
      <c r="AN58" s="18">
        <v>0</v>
      </c>
      <c r="AO58" s="18">
        <v>0</v>
      </c>
      <c r="AP58" s="18">
        <v>0</v>
      </c>
      <c r="AQ58" s="18">
        <v>0</v>
      </c>
      <c r="AR58" s="18">
        <v>0</v>
      </c>
      <c r="AS58" s="18">
        <v>0</v>
      </c>
      <c r="AT58" s="18">
        <v>0</v>
      </c>
    </row>
    <row r="59" spans="1:46" ht="105" x14ac:dyDescent="0.25">
      <c r="A59" s="153"/>
      <c r="B59" s="147"/>
      <c r="C59" s="87">
        <v>56</v>
      </c>
      <c r="D59" s="83" t="s">
        <v>343</v>
      </c>
      <c r="E59" s="84" t="s">
        <v>192</v>
      </c>
      <c r="F59" s="97" t="s">
        <v>60</v>
      </c>
      <c r="G59" s="97" t="s">
        <v>96</v>
      </c>
      <c r="H59" s="97" t="s">
        <v>50</v>
      </c>
      <c r="I59" s="86">
        <v>5.7</v>
      </c>
      <c r="J59" s="128">
        <v>24</v>
      </c>
      <c r="K59" s="41">
        <f t="shared" si="0"/>
        <v>0</v>
      </c>
      <c r="L59" s="42" t="str">
        <f t="shared" si="1"/>
        <v>OK</v>
      </c>
      <c r="M59" s="18">
        <v>0</v>
      </c>
      <c r="N59" s="18">
        <v>0</v>
      </c>
      <c r="O59" s="18">
        <v>0</v>
      </c>
      <c r="P59" s="18">
        <v>0</v>
      </c>
      <c r="Q59" s="18">
        <v>0</v>
      </c>
      <c r="R59" s="18">
        <v>0</v>
      </c>
      <c r="S59" s="18">
        <v>0</v>
      </c>
      <c r="T59" s="18">
        <v>0</v>
      </c>
      <c r="U59" s="18">
        <v>0</v>
      </c>
      <c r="V59" s="18">
        <v>24</v>
      </c>
      <c r="W59" s="18">
        <v>0</v>
      </c>
      <c r="X59" s="18">
        <v>0</v>
      </c>
      <c r="Y59" s="18">
        <v>0</v>
      </c>
      <c r="Z59" s="18">
        <v>0</v>
      </c>
      <c r="AA59" s="18">
        <v>0</v>
      </c>
      <c r="AB59" s="18">
        <v>0</v>
      </c>
      <c r="AC59" s="18">
        <v>0</v>
      </c>
      <c r="AD59" s="18">
        <v>0</v>
      </c>
      <c r="AE59" s="18">
        <v>0</v>
      </c>
      <c r="AF59" s="18">
        <v>0</v>
      </c>
      <c r="AG59" s="18">
        <v>0</v>
      </c>
      <c r="AH59" s="18">
        <v>0</v>
      </c>
      <c r="AI59" s="18">
        <v>0</v>
      </c>
      <c r="AJ59" s="18">
        <v>0</v>
      </c>
      <c r="AK59" s="18">
        <v>0</v>
      </c>
      <c r="AL59" s="18">
        <v>0</v>
      </c>
      <c r="AM59" s="18">
        <v>0</v>
      </c>
      <c r="AN59" s="18">
        <v>0</v>
      </c>
      <c r="AO59" s="18">
        <v>0</v>
      </c>
      <c r="AP59" s="18">
        <v>0</v>
      </c>
      <c r="AQ59" s="18">
        <v>0</v>
      </c>
      <c r="AR59" s="18">
        <v>0</v>
      </c>
      <c r="AS59" s="18">
        <v>0</v>
      </c>
      <c r="AT59" s="18">
        <v>0</v>
      </c>
    </row>
    <row r="60" spans="1:46" ht="45" x14ac:dyDescent="0.25">
      <c r="A60" s="152" t="s">
        <v>283</v>
      </c>
      <c r="B60" s="148">
        <v>19</v>
      </c>
      <c r="C60" s="88">
        <v>57</v>
      </c>
      <c r="D60" s="50" t="s">
        <v>344</v>
      </c>
      <c r="E60" s="90" t="s">
        <v>193</v>
      </c>
      <c r="F60" s="94" t="s">
        <v>60</v>
      </c>
      <c r="G60" s="94" t="s">
        <v>97</v>
      </c>
      <c r="H60" s="94" t="s">
        <v>50</v>
      </c>
      <c r="I60" s="91">
        <v>23</v>
      </c>
      <c r="J60" s="128">
        <v>50</v>
      </c>
      <c r="K60" s="41">
        <f t="shared" si="0"/>
        <v>40</v>
      </c>
      <c r="L60" s="42" t="str">
        <f t="shared" si="1"/>
        <v>OK</v>
      </c>
      <c r="M60" s="18">
        <v>10</v>
      </c>
      <c r="N60" s="18">
        <v>0</v>
      </c>
      <c r="O60" s="18">
        <v>0</v>
      </c>
      <c r="P60" s="18">
        <v>0</v>
      </c>
      <c r="Q60" s="18">
        <v>0</v>
      </c>
      <c r="R60" s="18">
        <v>0</v>
      </c>
      <c r="S60" s="18">
        <v>0</v>
      </c>
      <c r="T60" s="18">
        <v>0</v>
      </c>
      <c r="U60" s="18">
        <v>0</v>
      </c>
      <c r="V60" s="18">
        <v>0</v>
      </c>
      <c r="W60" s="18">
        <v>0</v>
      </c>
      <c r="X60" s="18">
        <v>0</v>
      </c>
      <c r="Y60" s="18">
        <v>0</v>
      </c>
      <c r="Z60" s="18">
        <v>0</v>
      </c>
      <c r="AA60" s="18">
        <v>0</v>
      </c>
      <c r="AB60" s="18">
        <v>0</v>
      </c>
      <c r="AC60" s="18">
        <v>0</v>
      </c>
      <c r="AD60" s="18">
        <v>0</v>
      </c>
      <c r="AE60" s="18">
        <v>0</v>
      </c>
      <c r="AF60" s="18">
        <v>0</v>
      </c>
      <c r="AG60" s="18">
        <v>0</v>
      </c>
      <c r="AH60" s="18">
        <v>0</v>
      </c>
      <c r="AI60" s="18">
        <v>0</v>
      </c>
      <c r="AJ60" s="18">
        <v>0</v>
      </c>
      <c r="AK60" s="18">
        <v>0</v>
      </c>
      <c r="AL60" s="18">
        <v>0</v>
      </c>
      <c r="AM60" s="18">
        <v>0</v>
      </c>
      <c r="AN60" s="18">
        <v>0</v>
      </c>
      <c r="AO60" s="18">
        <v>0</v>
      </c>
      <c r="AP60" s="18">
        <v>0</v>
      </c>
      <c r="AQ60" s="18">
        <v>0</v>
      </c>
      <c r="AR60" s="18">
        <v>0</v>
      </c>
      <c r="AS60" s="18">
        <v>0</v>
      </c>
      <c r="AT60" s="18">
        <v>0</v>
      </c>
    </row>
    <row r="61" spans="1:46" ht="30" x14ac:dyDescent="0.25">
      <c r="A61" s="152"/>
      <c r="B61" s="149"/>
      <c r="C61" s="92">
        <v>58</v>
      </c>
      <c r="D61" s="50" t="s">
        <v>345</v>
      </c>
      <c r="E61" s="90" t="s">
        <v>194</v>
      </c>
      <c r="F61" s="94" t="s">
        <v>60</v>
      </c>
      <c r="G61" s="94" t="s">
        <v>98</v>
      </c>
      <c r="H61" s="94" t="s">
        <v>50</v>
      </c>
      <c r="I61" s="91">
        <v>42.6</v>
      </c>
      <c r="J61" s="128">
        <v>30</v>
      </c>
      <c r="K61" s="41">
        <f t="shared" si="0"/>
        <v>30</v>
      </c>
      <c r="L61" s="42" t="str">
        <f t="shared" si="1"/>
        <v>OK</v>
      </c>
      <c r="M61" s="18">
        <v>0</v>
      </c>
      <c r="N61" s="18">
        <v>0</v>
      </c>
      <c r="O61" s="18">
        <v>0</v>
      </c>
      <c r="P61" s="18">
        <v>0</v>
      </c>
      <c r="Q61" s="18">
        <v>0</v>
      </c>
      <c r="R61" s="18">
        <v>0</v>
      </c>
      <c r="S61" s="18">
        <v>0</v>
      </c>
      <c r="T61" s="18">
        <v>0</v>
      </c>
      <c r="U61" s="18">
        <v>0</v>
      </c>
      <c r="V61" s="18">
        <v>0</v>
      </c>
      <c r="W61" s="18">
        <v>0</v>
      </c>
      <c r="X61" s="18">
        <v>0</v>
      </c>
      <c r="Y61" s="18">
        <v>0</v>
      </c>
      <c r="Z61" s="18">
        <v>0</v>
      </c>
      <c r="AA61" s="18">
        <v>0</v>
      </c>
      <c r="AB61" s="18">
        <v>0</v>
      </c>
      <c r="AC61" s="18">
        <v>0</v>
      </c>
      <c r="AD61" s="18">
        <v>0</v>
      </c>
      <c r="AE61" s="18">
        <v>0</v>
      </c>
      <c r="AF61" s="18">
        <v>0</v>
      </c>
      <c r="AG61" s="18">
        <v>0</v>
      </c>
      <c r="AH61" s="18">
        <v>0</v>
      </c>
      <c r="AI61" s="18">
        <v>0</v>
      </c>
      <c r="AJ61" s="18">
        <v>0</v>
      </c>
      <c r="AK61" s="18">
        <v>0</v>
      </c>
      <c r="AL61" s="18">
        <v>0</v>
      </c>
      <c r="AM61" s="18">
        <v>0</v>
      </c>
      <c r="AN61" s="18">
        <v>0</v>
      </c>
      <c r="AO61" s="18">
        <v>0</v>
      </c>
      <c r="AP61" s="18">
        <v>0</v>
      </c>
      <c r="AQ61" s="18">
        <v>0</v>
      </c>
      <c r="AR61" s="18">
        <v>0</v>
      </c>
      <c r="AS61" s="18">
        <v>0</v>
      </c>
      <c r="AT61" s="18">
        <v>0</v>
      </c>
    </row>
    <row r="62" spans="1:46" ht="45" x14ac:dyDescent="0.25">
      <c r="A62" s="152"/>
      <c r="B62" s="149"/>
      <c r="C62" s="92">
        <v>59</v>
      </c>
      <c r="D62" s="50" t="s">
        <v>346</v>
      </c>
      <c r="E62" s="90" t="s">
        <v>195</v>
      </c>
      <c r="F62" s="94" t="s">
        <v>60</v>
      </c>
      <c r="G62" s="94" t="s">
        <v>99</v>
      </c>
      <c r="H62" s="94" t="s">
        <v>50</v>
      </c>
      <c r="I62" s="91">
        <v>16.5</v>
      </c>
      <c r="J62" s="128">
        <v>120</v>
      </c>
      <c r="K62" s="41">
        <f t="shared" si="0"/>
        <v>120</v>
      </c>
      <c r="L62" s="42" t="str">
        <f t="shared" si="1"/>
        <v>OK</v>
      </c>
      <c r="M62" s="18">
        <v>0</v>
      </c>
      <c r="N62" s="18">
        <v>0</v>
      </c>
      <c r="O62" s="18">
        <v>0</v>
      </c>
      <c r="P62" s="18">
        <v>0</v>
      </c>
      <c r="Q62" s="18">
        <v>0</v>
      </c>
      <c r="R62" s="18">
        <v>0</v>
      </c>
      <c r="S62" s="18">
        <v>0</v>
      </c>
      <c r="T62" s="18">
        <v>0</v>
      </c>
      <c r="U62" s="18">
        <v>0</v>
      </c>
      <c r="V62" s="18">
        <v>0</v>
      </c>
      <c r="W62" s="18">
        <v>0</v>
      </c>
      <c r="X62" s="18">
        <v>0</v>
      </c>
      <c r="Y62" s="18">
        <v>0</v>
      </c>
      <c r="Z62" s="18">
        <v>0</v>
      </c>
      <c r="AA62" s="18">
        <v>0</v>
      </c>
      <c r="AB62" s="18">
        <v>0</v>
      </c>
      <c r="AC62" s="18">
        <v>0</v>
      </c>
      <c r="AD62" s="18">
        <v>0</v>
      </c>
      <c r="AE62" s="18">
        <v>0</v>
      </c>
      <c r="AF62" s="18">
        <v>0</v>
      </c>
      <c r="AG62" s="18">
        <v>0</v>
      </c>
      <c r="AH62" s="18">
        <v>0</v>
      </c>
      <c r="AI62" s="18">
        <v>0</v>
      </c>
      <c r="AJ62" s="18">
        <v>0</v>
      </c>
      <c r="AK62" s="18">
        <v>0</v>
      </c>
      <c r="AL62" s="18">
        <v>0</v>
      </c>
      <c r="AM62" s="18">
        <v>0</v>
      </c>
      <c r="AN62" s="18">
        <v>0</v>
      </c>
      <c r="AO62" s="18">
        <v>0</v>
      </c>
      <c r="AP62" s="18">
        <v>0</v>
      </c>
      <c r="AQ62" s="18">
        <v>0</v>
      </c>
      <c r="AR62" s="18">
        <v>0</v>
      </c>
      <c r="AS62" s="18">
        <v>0</v>
      </c>
      <c r="AT62" s="18">
        <v>0</v>
      </c>
    </row>
    <row r="63" spans="1:46" ht="30" x14ac:dyDescent="0.25">
      <c r="A63" s="152"/>
      <c r="B63" s="150"/>
      <c r="C63" s="88">
        <v>60</v>
      </c>
      <c r="D63" s="50" t="s">
        <v>347</v>
      </c>
      <c r="E63" s="90" t="s">
        <v>196</v>
      </c>
      <c r="F63" s="94" t="s">
        <v>60</v>
      </c>
      <c r="G63" s="94" t="s">
        <v>97</v>
      </c>
      <c r="H63" s="94" t="s">
        <v>50</v>
      </c>
      <c r="I63" s="91">
        <v>52.84</v>
      </c>
      <c r="J63" s="128">
        <v>30</v>
      </c>
      <c r="K63" s="41">
        <f t="shared" si="0"/>
        <v>30</v>
      </c>
      <c r="L63" s="42" t="str">
        <f t="shared" si="1"/>
        <v>OK</v>
      </c>
      <c r="M63" s="18">
        <v>0</v>
      </c>
      <c r="N63" s="18">
        <v>0</v>
      </c>
      <c r="O63" s="18">
        <v>0</v>
      </c>
      <c r="P63" s="18">
        <v>0</v>
      </c>
      <c r="Q63" s="18">
        <v>0</v>
      </c>
      <c r="R63" s="18">
        <v>0</v>
      </c>
      <c r="S63" s="18">
        <v>0</v>
      </c>
      <c r="T63" s="18">
        <v>0</v>
      </c>
      <c r="U63" s="18">
        <v>0</v>
      </c>
      <c r="V63" s="18">
        <v>0</v>
      </c>
      <c r="W63" s="18">
        <v>0</v>
      </c>
      <c r="X63" s="18">
        <v>0</v>
      </c>
      <c r="Y63" s="18">
        <v>0</v>
      </c>
      <c r="Z63" s="18">
        <v>0</v>
      </c>
      <c r="AA63" s="18">
        <v>0</v>
      </c>
      <c r="AB63" s="18">
        <v>0</v>
      </c>
      <c r="AC63" s="18">
        <v>0</v>
      </c>
      <c r="AD63" s="18">
        <v>0</v>
      </c>
      <c r="AE63" s="18">
        <v>0</v>
      </c>
      <c r="AF63" s="18">
        <v>0</v>
      </c>
      <c r="AG63" s="18">
        <v>0</v>
      </c>
      <c r="AH63" s="18">
        <v>0</v>
      </c>
      <c r="AI63" s="18">
        <v>0</v>
      </c>
      <c r="AJ63" s="18">
        <v>0</v>
      </c>
      <c r="AK63" s="18">
        <v>0</v>
      </c>
      <c r="AL63" s="18">
        <v>0</v>
      </c>
      <c r="AM63" s="18">
        <v>0</v>
      </c>
      <c r="AN63" s="18">
        <v>0</v>
      </c>
      <c r="AO63" s="18">
        <v>0</v>
      </c>
      <c r="AP63" s="18">
        <v>0</v>
      </c>
      <c r="AQ63" s="18">
        <v>0</v>
      </c>
      <c r="AR63" s="18">
        <v>0</v>
      </c>
      <c r="AS63" s="18">
        <v>0</v>
      </c>
      <c r="AT63" s="18">
        <v>0</v>
      </c>
    </row>
    <row r="64" spans="1:46" ht="30" x14ac:dyDescent="0.25">
      <c r="A64" s="153" t="s">
        <v>283</v>
      </c>
      <c r="B64" s="145">
        <v>20</v>
      </c>
      <c r="C64" s="87">
        <v>61</v>
      </c>
      <c r="D64" s="98" t="s">
        <v>348</v>
      </c>
      <c r="E64" s="84" t="s">
        <v>197</v>
      </c>
      <c r="F64" s="97" t="s">
        <v>60</v>
      </c>
      <c r="G64" s="97" t="s">
        <v>98</v>
      </c>
      <c r="H64" s="97" t="s">
        <v>50</v>
      </c>
      <c r="I64" s="86">
        <v>110</v>
      </c>
      <c r="J64" s="128">
        <v>10</v>
      </c>
      <c r="K64" s="41">
        <f t="shared" si="0"/>
        <v>6</v>
      </c>
      <c r="L64" s="42" t="str">
        <f t="shared" si="1"/>
        <v>OK</v>
      </c>
      <c r="M64" s="18">
        <v>4</v>
      </c>
      <c r="N64" s="18">
        <v>0</v>
      </c>
      <c r="O64" s="18">
        <v>0</v>
      </c>
      <c r="P64" s="18">
        <v>0</v>
      </c>
      <c r="Q64" s="18">
        <v>0</v>
      </c>
      <c r="R64" s="18">
        <v>0</v>
      </c>
      <c r="S64" s="18">
        <v>0</v>
      </c>
      <c r="T64" s="18">
        <v>0</v>
      </c>
      <c r="U64" s="18">
        <v>0</v>
      </c>
      <c r="V64" s="18">
        <v>0</v>
      </c>
      <c r="W64" s="18">
        <v>0</v>
      </c>
      <c r="X64" s="18">
        <v>0</v>
      </c>
      <c r="Y64" s="18">
        <v>0</v>
      </c>
      <c r="Z64" s="18">
        <v>0</v>
      </c>
      <c r="AA64" s="18">
        <v>0</v>
      </c>
      <c r="AB64" s="18">
        <v>0</v>
      </c>
      <c r="AC64" s="18">
        <v>0</v>
      </c>
      <c r="AD64" s="18">
        <v>0</v>
      </c>
      <c r="AE64" s="18">
        <v>0</v>
      </c>
      <c r="AF64" s="18">
        <v>0</v>
      </c>
      <c r="AG64" s="18">
        <v>0</v>
      </c>
      <c r="AH64" s="18">
        <v>0</v>
      </c>
      <c r="AI64" s="18">
        <v>0</v>
      </c>
      <c r="AJ64" s="18">
        <v>0</v>
      </c>
      <c r="AK64" s="18">
        <v>0</v>
      </c>
      <c r="AL64" s="18">
        <v>0</v>
      </c>
      <c r="AM64" s="18">
        <v>0</v>
      </c>
      <c r="AN64" s="18">
        <v>0</v>
      </c>
      <c r="AO64" s="18">
        <v>0</v>
      </c>
      <c r="AP64" s="18">
        <v>0</v>
      </c>
      <c r="AQ64" s="18">
        <v>0</v>
      </c>
      <c r="AR64" s="18">
        <v>0</v>
      </c>
      <c r="AS64" s="18">
        <v>0</v>
      </c>
      <c r="AT64" s="18">
        <v>0</v>
      </c>
    </row>
    <row r="65" spans="1:46" ht="60" x14ac:dyDescent="0.25">
      <c r="A65" s="153"/>
      <c r="B65" s="146"/>
      <c r="C65" s="87">
        <v>62</v>
      </c>
      <c r="D65" s="98" t="s">
        <v>349</v>
      </c>
      <c r="E65" s="84" t="s">
        <v>198</v>
      </c>
      <c r="F65" s="97" t="s">
        <v>60</v>
      </c>
      <c r="G65" s="97" t="s">
        <v>87</v>
      </c>
      <c r="H65" s="97" t="s">
        <v>50</v>
      </c>
      <c r="I65" s="86">
        <v>50</v>
      </c>
      <c r="J65" s="128"/>
      <c r="K65" s="41">
        <f t="shared" si="0"/>
        <v>0</v>
      </c>
      <c r="L65" s="42" t="str">
        <f t="shared" si="1"/>
        <v>OK</v>
      </c>
      <c r="M65" s="18">
        <v>0</v>
      </c>
      <c r="N65" s="18">
        <v>0</v>
      </c>
      <c r="O65" s="18">
        <v>0</v>
      </c>
      <c r="P65" s="18">
        <v>0</v>
      </c>
      <c r="Q65" s="18">
        <v>0</v>
      </c>
      <c r="R65" s="18">
        <v>0</v>
      </c>
      <c r="S65" s="18">
        <v>0</v>
      </c>
      <c r="T65" s="18">
        <v>0</v>
      </c>
      <c r="U65" s="18">
        <v>0</v>
      </c>
      <c r="V65" s="18">
        <v>0</v>
      </c>
      <c r="W65" s="18">
        <v>0</v>
      </c>
      <c r="X65" s="18">
        <v>0</v>
      </c>
      <c r="Y65" s="18">
        <v>0</v>
      </c>
      <c r="Z65" s="18">
        <v>0</v>
      </c>
      <c r="AA65" s="18">
        <v>0</v>
      </c>
      <c r="AB65" s="18">
        <v>0</v>
      </c>
      <c r="AC65" s="18">
        <v>0</v>
      </c>
      <c r="AD65" s="18">
        <v>0</v>
      </c>
      <c r="AE65" s="18">
        <v>0</v>
      </c>
      <c r="AF65" s="18">
        <v>0</v>
      </c>
      <c r="AG65" s="18">
        <v>0</v>
      </c>
      <c r="AH65" s="18">
        <v>0</v>
      </c>
      <c r="AI65" s="18">
        <v>0</v>
      </c>
      <c r="AJ65" s="18">
        <v>0</v>
      </c>
      <c r="AK65" s="18">
        <v>0</v>
      </c>
      <c r="AL65" s="18">
        <v>0</v>
      </c>
      <c r="AM65" s="18">
        <v>0</v>
      </c>
      <c r="AN65" s="18">
        <v>0</v>
      </c>
      <c r="AO65" s="18">
        <v>0</v>
      </c>
      <c r="AP65" s="18">
        <v>0</v>
      </c>
      <c r="AQ65" s="18">
        <v>0</v>
      </c>
      <c r="AR65" s="18">
        <v>0</v>
      </c>
      <c r="AS65" s="18">
        <v>0</v>
      </c>
      <c r="AT65" s="18">
        <v>0</v>
      </c>
    </row>
    <row r="66" spans="1:46" ht="60" x14ac:dyDescent="0.25">
      <c r="A66" s="153"/>
      <c r="B66" s="146"/>
      <c r="C66" s="82">
        <v>63</v>
      </c>
      <c r="D66" s="98" t="s">
        <v>350</v>
      </c>
      <c r="E66" s="84" t="s">
        <v>199</v>
      </c>
      <c r="F66" s="97" t="s">
        <v>60</v>
      </c>
      <c r="G66" s="97" t="s">
        <v>100</v>
      </c>
      <c r="H66" s="97" t="s">
        <v>50</v>
      </c>
      <c r="I66" s="86">
        <v>59.65</v>
      </c>
      <c r="J66" s="128">
        <v>50</v>
      </c>
      <c r="K66" s="41">
        <f t="shared" si="0"/>
        <v>50</v>
      </c>
      <c r="L66" s="42" t="str">
        <f t="shared" si="1"/>
        <v>OK</v>
      </c>
      <c r="M66" s="18">
        <v>0</v>
      </c>
      <c r="N66" s="18">
        <v>0</v>
      </c>
      <c r="O66" s="18">
        <v>0</v>
      </c>
      <c r="P66" s="18">
        <v>0</v>
      </c>
      <c r="Q66" s="18">
        <v>0</v>
      </c>
      <c r="R66" s="18">
        <v>0</v>
      </c>
      <c r="S66" s="18">
        <v>0</v>
      </c>
      <c r="T66" s="18">
        <v>0</v>
      </c>
      <c r="U66" s="18">
        <v>0</v>
      </c>
      <c r="V66" s="18">
        <v>0</v>
      </c>
      <c r="W66" s="18">
        <v>0</v>
      </c>
      <c r="X66" s="18">
        <v>0</v>
      </c>
      <c r="Y66" s="18">
        <v>0</v>
      </c>
      <c r="Z66" s="18">
        <v>0</v>
      </c>
      <c r="AA66" s="18">
        <v>0</v>
      </c>
      <c r="AB66" s="18">
        <v>0</v>
      </c>
      <c r="AC66" s="18">
        <v>0</v>
      </c>
      <c r="AD66" s="18">
        <v>0</v>
      </c>
      <c r="AE66" s="18">
        <v>0</v>
      </c>
      <c r="AF66" s="18">
        <v>0</v>
      </c>
      <c r="AG66" s="18">
        <v>0</v>
      </c>
      <c r="AH66" s="18">
        <v>0</v>
      </c>
      <c r="AI66" s="18">
        <v>0</v>
      </c>
      <c r="AJ66" s="18">
        <v>0</v>
      </c>
      <c r="AK66" s="18">
        <v>0</v>
      </c>
      <c r="AL66" s="18">
        <v>0</v>
      </c>
      <c r="AM66" s="18">
        <v>0</v>
      </c>
      <c r="AN66" s="18">
        <v>0</v>
      </c>
      <c r="AO66" s="18">
        <v>0</v>
      </c>
      <c r="AP66" s="18">
        <v>0</v>
      </c>
      <c r="AQ66" s="18">
        <v>0</v>
      </c>
      <c r="AR66" s="18">
        <v>0</v>
      </c>
      <c r="AS66" s="18">
        <v>0</v>
      </c>
      <c r="AT66" s="18">
        <v>0</v>
      </c>
    </row>
    <row r="67" spans="1:46" ht="45" x14ac:dyDescent="0.25">
      <c r="A67" s="153"/>
      <c r="B67" s="147"/>
      <c r="C67" s="87">
        <v>64</v>
      </c>
      <c r="D67" s="98" t="s">
        <v>351</v>
      </c>
      <c r="E67" s="84" t="s">
        <v>200</v>
      </c>
      <c r="F67" s="97" t="s">
        <v>60</v>
      </c>
      <c r="G67" s="97" t="s">
        <v>97</v>
      </c>
      <c r="H67" s="97" t="s">
        <v>50</v>
      </c>
      <c r="I67" s="86">
        <v>15</v>
      </c>
      <c r="J67" s="128">
        <v>100</v>
      </c>
      <c r="K67" s="41">
        <f t="shared" si="0"/>
        <v>70</v>
      </c>
      <c r="L67" s="42" t="str">
        <f t="shared" si="1"/>
        <v>OK</v>
      </c>
      <c r="M67" s="18">
        <v>0</v>
      </c>
      <c r="N67" s="18">
        <v>0</v>
      </c>
      <c r="O67" s="18">
        <v>0</v>
      </c>
      <c r="P67" s="18">
        <v>0</v>
      </c>
      <c r="Q67" s="18">
        <v>0</v>
      </c>
      <c r="R67" s="18">
        <v>0</v>
      </c>
      <c r="S67" s="18">
        <v>0</v>
      </c>
      <c r="T67" s="18">
        <v>0</v>
      </c>
      <c r="U67" s="18">
        <v>0</v>
      </c>
      <c r="V67" s="18">
        <v>0</v>
      </c>
      <c r="W67" s="18">
        <v>0</v>
      </c>
      <c r="X67" s="18">
        <v>0</v>
      </c>
      <c r="Y67" s="18">
        <v>0</v>
      </c>
      <c r="Z67" s="18">
        <v>0</v>
      </c>
      <c r="AA67" s="18">
        <v>0</v>
      </c>
      <c r="AB67" s="18">
        <v>0</v>
      </c>
      <c r="AC67" s="18">
        <v>0</v>
      </c>
      <c r="AD67" s="18">
        <v>0</v>
      </c>
      <c r="AE67" s="18">
        <v>0</v>
      </c>
      <c r="AF67" s="18">
        <v>0</v>
      </c>
      <c r="AG67" s="18">
        <v>0</v>
      </c>
      <c r="AH67" s="18">
        <v>0</v>
      </c>
      <c r="AI67" s="18">
        <v>0</v>
      </c>
      <c r="AJ67" s="18">
        <v>0</v>
      </c>
      <c r="AK67" s="18">
        <v>30</v>
      </c>
      <c r="AL67" s="18">
        <v>0</v>
      </c>
      <c r="AM67" s="18">
        <v>0</v>
      </c>
      <c r="AN67" s="18">
        <v>0</v>
      </c>
      <c r="AO67" s="18">
        <v>0</v>
      </c>
      <c r="AP67" s="18">
        <v>0</v>
      </c>
      <c r="AQ67" s="18">
        <v>0</v>
      </c>
      <c r="AR67" s="18">
        <v>0</v>
      </c>
      <c r="AS67" s="18">
        <v>0</v>
      </c>
      <c r="AT67" s="18">
        <v>0</v>
      </c>
    </row>
    <row r="68" spans="1:46" ht="105" x14ac:dyDescent="0.25">
      <c r="A68" s="152" t="s">
        <v>282</v>
      </c>
      <c r="B68" s="148">
        <v>21</v>
      </c>
      <c r="C68" s="88">
        <v>65</v>
      </c>
      <c r="D68" s="89" t="s">
        <v>352</v>
      </c>
      <c r="E68" s="90" t="s">
        <v>201</v>
      </c>
      <c r="F68" s="20" t="s">
        <v>41</v>
      </c>
      <c r="G68" s="20" t="s">
        <v>101</v>
      </c>
      <c r="H68" s="20" t="s">
        <v>50</v>
      </c>
      <c r="I68" s="91">
        <v>2.34</v>
      </c>
      <c r="J68" s="128">
        <v>100</v>
      </c>
      <c r="K68" s="41">
        <f t="shared" si="0"/>
        <v>0</v>
      </c>
      <c r="L68" s="42" t="str">
        <f t="shared" si="1"/>
        <v>OK</v>
      </c>
      <c r="M68" s="18">
        <v>0</v>
      </c>
      <c r="N68" s="18">
        <v>0</v>
      </c>
      <c r="O68" s="18">
        <v>0</v>
      </c>
      <c r="P68" s="18">
        <v>0</v>
      </c>
      <c r="Q68" s="18">
        <v>0</v>
      </c>
      <c r="R68" s="18">
        <v>0</v>
      </c>
      <c r="S68" s="18">
        <v>0</v>
      </c>
      <c r="T68" s="18">
        <v>0</v>
      </c>
      <c r="U68" s="18">
        <v>0</v>
      </c>
      <c r="V68" s="18">
        <v>100</v>
      </c>
      <c r="W68" s="18">
        <v>0</v>
      </c>
      <c r="X68" s="18">
        <v>0</v>
      </c>
      <c r="Y68" s="18">
        <v>0</v>
      </c>
      <c r="Z68" s="18">
        <v>0</v>
      </c>
      <c r="AA68" s="18">
        <v>0</v>
      </c>
      <c r="AB68" s="18">
        <v>0</v>
      </c>
      <c r="AC68" s="18">
        <v>0</v>
      </c>
      <c r="AD68" s="18">
        <v>0</v>
      </c>
      <c r="AE68" s="18">
        <v>0</v>
      </c>
      <c r="AF68" s="18">
        <v>0</v>
      </c>
      <c r="AG68" s="18">
        <v>0</v>
      </c>
      <c r="AH68" s="18">
        <v>0</v>
      </c>
      <c r="AI68" s="18">
        <v>0</v>
      </c>
      <c r="AJ68" s="18">
        <v>0</v>
      </c>
      <c r="AK68" s="18">
        <v>0</v>
      </c>
      <c r="AL68" s="18">
        <v>0</v>
      </c>
      <c r="AM68" s="18">
        <v>0</v>
      </c>
      <c r="AN68" s="18">
        <v>0</v>
      </c>
      <c r="AO68" s="18">
        <v>0</v>
      </c>
      <c r="AP68" s="18">
        <v>0</v>
      </c>
      <c r="AQ68" s="18">
        <v>0</v>
      </c>
      <c r="AR68" s="18">
        <v>0</v>
      </c>
      <c r="AS68" s="18">
        <v>0</v>
      </c>
      <c r="AT68" s="18">
        <v>0</v>
      </c>
    </row>
    <row r="69" spans="1:46" ht="105" x14ac:dyDescent="0.25">
      <c r="A69" s="152"/>
      <c r="B69" s="149"/>
      <c r="C69" s="92">
        <v>66</v>
      </c>
      <c r="D69" s="89" t="s">
        <v>353</v>
      </c>
      <c r="E69" s="90" t="s">
        <v>202</v>
      </c>
      <c r="F69" s="20" t="s">
        <v>41</v>
      </c>
      <c r="G69" s="20" t="s">
        <v>101</v>
      </c>
      <c r="H69" s="20" t="s">
        <v>50</v>
      </c>
      <c r="I69" s="91">
        <v>2.33</v>
      </c>
      <c r="J69" s="128">
        <v>100</v>
      </c>
      <c r="K69" s="41">
        <f t="shared" ref="K69:K132" si="2">J69-(SUM(M69:AT69))</f>
        <v>0</v>
      </c>
      <c r="L69" s="42" t="str">
        <f t="shared" ref="L69:L136" si="3">IF(K69&lt;0,"ATENÇÃO","OK")</f>
        <v>OK</v>
      </c>
      <c r="M69" s="18">
        <v>0</v>
      </c>
      <c r="N69" s="18">
        <v>0</v>
      </c>
      <c r="O69" s="18">
        <v>0</v>
      </c>
      <c r="P69" s="18">
        <v>0</v>
      </c>
      <c r="Q69" s="18">
        <v>0</v>
      </c>
      <c r="R69" s="18">
        <v>0</v>
      </c>
      <c r="S69" s="18">
        <v>0</v>
      </c>
      <c r="T69" s="18">
        <v>0</v>
      </c>
      <c r="U69" s="18">
        <v>0</v>
      </c>
      <c r="V69" s="18">
        <v>100</v>
      </c>
      <c r="W69" s="18">
        <v>0</v>
      </c>
      <c r="X69" s="18">
        <v>0</v>
      </c>
      <c r="Y69" s="18">
        <v>0</v>
      </c>
      <c r="Z69" s="18">
        <v>0</v>
      </c>
      <c r="AA69" s="18">
        <v>0</v>
      </c>
      <c r="AB69" s="18">
        <v>0</v>
      </c>
      <c r="AC69" s="18">
        <v>0</v>
      </c>
      <c r="AD69" s="18">
        <v>0</v>
      </c>
      <c r="AE69" s="18">
        <v>0</v>
      </c>
      <c r="AF69" s="18">
        <v>0</v>
      </c>
      <c r="AG69" s="18">
        <v>0</v>
      </c>
      <c r="AH69" s="18">
        <v>0</v>
      </c>
      <c r="AI69" s="18">
        <v>0</v>
      </c>
      <c r="AJ69" s="18">
        <v>0</v>
      </c>
      <c r="AK69" s="18">
        <v>0</v>
      </c>
      <c r="AL69" s="18">
        <v>0</v>
      </c>
      <c r="AM69" s="18">
        <v>0</v>
      </c>
      <c r="AN69" s="18">
        <v>0</v>
      </c>
      <c r="AO69" s="18">
        <v>0</v>
      </c>
      <c r="AP69" s="18">
        <v>0</v>
      </c>
      <c r="AQ69" s="18">
        <v>0</v>
      </c>
      <c r="AR69" s="18">
        <v>0</v>
      </c>
      <c r="AS69" s="18">
        <v>0</v>
      </c>
      <c r="AT69" s="18">
        <v>0</v>
      </c>
    </row>
    <row r="70" spans="1:46" ht="105" x14ac:dyDescent="0.25">
      <c r="A70" s="152"/>
      <c r="B70" s="149"/>
      <c r="C70" s="92">
        <v>67</v>
      </c>
      <c r="D70" s="89" t="s">
        <v>354</v>
      </c>
      <c r="E70" s="90" t="s">
        <v>203</v>
      </c>
      <c r="F70" s="20" t="s">
        <v>41</v>
      </c>
      <c r="G70" s="20" t="s">
        <v>101</v>
      </c>
      <c r="H70" s="20" t="s">
        <v>50</v>
      </c>
      <c r="I70" s="91">
        <v>2.34</v>
      </c>
      <c r="J70" s="128">
        <v>150</v>
      </c>
      <c r="K70" s="41">
        <f t="shared" si="2"/>
        <v>0</v>
      </c>
      <c r="L70" s="42" t="str">
        <f t="shared" si="3"/>
        <v>OK</v>
      </c>
      <c r="M70" s="18">
        <v>0</v>
      </c>
      <c r="N70" s="18">
        <v>0</v>
      </c>
      <c r="O70" s="18">
        <v>0</v>
      </c>
      <c r="P70" s="18">
        <v>0</v>
      </c>
      <c r="Q70" s="18">
        <v>0</v>
      </c>
      <c r="R70" s="18">
        <v>0</v>
      </c>
      <c r="S70" s="18">
        <v>0</v>
      </c>
      <c r="T70" s="18">
        <v>0</v>
      </c>
      <c r="U70" s="18">
        <v>0</v>
      </c>
      <c r="V70" s="18">
        <v>50</v>
      </c>
      <c r="W70" s="18">
        <v>0</v>
      </c>
      <c r="X70" s="18">
        <v>0</v>
      </c>
      <c r="Y70" s="18">
        <v>0</v>
      </c>
      <c r="Z70" s="18">
        <v>0</v>
      </c>
      <c r="AA70" s="18">
        <v>0</v>
      </c>
      <c r="AB70" s="18">
        <v>0</v>
      </c>
      <c r="AC70" s="18">
        <v>0</v>
      </c>
      <c r="AD70" s="18">
        <v>0</v>
      </c>
      <c r="AE70" s="18">
        <v>0</v>
      </c>
      <c r="AF70" s="18">
        <v>0</v>
      </c>
      <c r="AG70" s="18">
        <v>0</v>
      </c>
      <c r="AH70" s="18">
        <v>0</v>
      </c>
      <c r="AI70" s="18">
        <v>100</v>
      </c>
      <c r="AJ70" s="18">
        <v>0</v>
      </c>
      <c r="AK70" s="18">
        <v>0</v>
      </c>
      <c r="AL70" s="18">
        <v>0</v>
      </c>
      <c r="AM70" s="18">
        <v>0</v>
      </c>
      <c r="AN70" s="18">
        <v>0</v>
      </c>
      <c r="AO70" s="18">
        <v>0</v>
      </c>
      <c r="AP70" s="18">
        <v>0</v>
      </c>
      <c r="AQ70" s="18">
        <v>0</v>
      </c>
      <c r="AR70" s="18">
        <v>0</v>
      </c>
      <c r="AS70" s="18">
        <v>0</v>
      </c>
      <c r="AT70" s="18">
        <v>0</v>
      </c>
    </row>
    <row r="71" spans="1:46" ht="45" x14ac:dyDescent="0.25">
      <c r="A71" s="152"/>
      <c r="B71" s="149"/>
      <c r="C71" s="88">
        <v>68</v>
      </c>
      <c r="D71" s="50" t="s">
        <v>355</v>
      </c>
      <c r="E71" s="90" t="s">
        <v>204</v>
      </c>
      <c r="F71" s="94" t="s">
        <v>58</v>
      </c>
      <c r="G71" s="94" t="s">
        <v>102</v>
      </c>
      <c r="H71" s="94" t="s">
        <v>103</v>
      </c>
      <c r="I71" s="91">
        <v>20.350000000000001</v>
      </c>
      <c r="J71" s="128">
        <v>80</v>
      </c>
      <c r="K71" s="41">
        <f t="shared" si="2"/>
        <v>50</v>
      </c>
      <c r="L71" s="42" t="str">
        <f t="shared" si="3"/>
        <v>OK</v>
      </c>
      <c r="M71" s="18">
        <v>0</v>
      </c>
      <c r="N71" s="18">
        <v>0</v>
      </c>
      <c r="O71" s="18">
        <v>0</v>
      </c>
      <c r="P71" s="18">
        <v>0</v>
      </c>
      <c r="Q71" s="18">
        <v>0</v>
      </c>
      <c r="R71" s="18">
        <v>0</v>
      </c>
      <c r="S71" s="18">
        <v>0</v>
      </c>
      <c r="T71" s="18">
        <v>0</v>
      </c>
      <c r="U71" s="18">
        <v>0</v>
      </c>
      <c r="V71" s="18">
        <v>10</v>
      </c>
      <c r="W71" s="18">
        <v>0</v>
      </c>
      <c r="X71" s="18">
        <v>0</v>
      </c>
      <c r="Y71" s="18">
        <v>0</v>
      </c>
      <c r="Z71" s="18">
        <v>0</v>
      </c>
      <c r="AA71" s="18">
        <v>0</v>
      </c>
      <c r="AB71" s="18">
        <v>0</v>
      </c>
      <c r="AC71" s="18">
        <v>0</v>
      </c>
      <c r="AD71" s="18">
        <v>0</v>
      </c>
      <c r="AE71" s="18">
        <v>0</v>
      </c>
      <c r="AF71" s="18">
        <v>0</v>
      </c>
      <c r="AG71" s="18">
        <v>0</v>
      </c>
      <c r="AH71" s="18">
        <v>0</v>
      </c>
      <c r="AI71" s="18">
        <v>20</v>
      </c>
      <c r="AJ71" s="18">
        <v>0</v>
      </c>
      <c r="AK71" s="18">
        <v>0</v>
      </c>
      <c r="AL71" s="18">
        <v>0</v>
      </c>
      <c r="AM71" s="18">
        <v>0</v>
      </c>
      <c r="AN71" s="18">
        <v>0</v>
      </c>
      <c r="AO71" s="18">
        <v>0</v>
      </c>
      <c r="AP71" s="18">
        <v>0</v>
      </c>
      <c r="AQ71" s="18">
        <v>0</v>
      </c>
      <c r="AR71" s="18">
        <v>0</v>
      </c>
      <c r="AS71" s="18">
        <v>0</v>
      </c>
      <c r="AT71" s="18">
        <v>0</v>
      </c>
    </row>
    <row r="72" spans="1:46" ht="45" x14ac:dyDescent="0.25">
      <c r="A72" s="152"/>
      <c r="B72" s="149"/>
      <c r="C72" s="92">
        <v>69</v>
      </c>
      <c r="D72" s="50" t="s">
        <v>356</v>
      </c>
      <c r="E72" s="90" t="s">
        <v>205</v>
      </c>
      <c r="F72" s="94" t="s">
        <v>58</v>
      </c>
      <c r="G72" s="94" t="s">
        <v>102</v>
      </c>
      <c r="H72" s="94" t="s">
        <v>103</v>
      </c>
      <c r="I72" s="91">
        <v>20.350000000000001</v>
      </c>
      <c r="J72" s="128">
        <v>120</v>
      </c>
      <c r="K72" s="41">
        <f t="shared" si="2"/>
        <v>90</v>
      </c>
      <c r="L72" s="42" t="str">
        <f t="shared" si="3"/>
        <v>OK</v>
      </c>
      <c r="M72" s="18">
        <v>0</v>
      </c>
      <c r="N72" s="18">
        <v>0</v>
      </c>
      <c r="O72" s="18">
        <v>0</v>
      </c>
      <c r="P72" s="18">
        <v>0</v>
      </c>
      <c r="Q72" s="18">
        <v>0</v>
      </c>
      <c r="R72" s="18">
        <v>0</v>
      </c>
      <c r="S72" s="18">
        <v>0</v>
      </c>
      <c r="T72" s="18">
        <v>0</v>
      </c>
      <c r="U72" s="18">
        <v>0</v>
      </c>
      <c r="V72" s="18">
        <v>10</v>
      </c>
      <c r="W72" s="18">
        <v>0</v>
      </c>
      <c r="X72" s="18">
        <v>0</v>
      </c>
      <c r="Y72" s="18">
        <v>0</v>
      </c>
      <c r="Z72" s="18">
        <v>0</v>
      </c>
      <c r="AA72" s="18">
        <v>0</v>
      </c>
      <c r="AB72" s="18">
        <v>0</v>
      </c>
      <c r="AC72" s="18">
        <v>0</v>
      </c>
      <c r="AD72" s="18">
        <v>0</v>
      </c>
      <c r="AE72" s="18">
        <v>0</v>
      </c>
      <c r="AF72" s="18">
        <v>0</v>
      </c>
      <c r="AG72" s="18">
        <v>0</v>
      </c>
      <c r="AH72" s="18">
        <v>0</v>
      </c>
      <c r="AI72" s="18">
        <v>20</v>
      </c>
      <c r="AJ72" s="18">
        <v>0</v>
      </c>
      <c r="AK72" s="18">
        <v>0</v>
      </c>
      <c r="AL72" s="18">
        <v>0</v>
      </c>
      <c r="AM72" s="18">
        <v>0</v>
      </c>
      <c r="AN72" s="18">
        <v>0</v>
      </c>
      <c r="AO72" s="18">
        <v>0</v>
      </c>
      <c r="AP72" s="18">
        <v>0</v>
      </c>
      <c r="AQ72" s="18">
        <v>0</v>
      </c>
      <c r="AR72" s="18">
        <v>0</v>
      </c>
      <c r="AS72" s="18">
        <v>0</v>
      </c>
      <c r="AT72" s="18">
        <v>0</v>
      </c>
    </row>
    <row r="73" spans="1:46" ht="45" x14ac:dyDescent="0.25">
      <c r="A73" s="152"/>
      <c r="B73" s="149"/>
      <c r="C73" s="92">
        <v>70</v>
      </c>
      <c r="D73" s="50" t="s">
        <v>357</v>
      </c>
      <c r="E73" s="90" t="s">
        <v>206</v>
      </c>
      <c r="F73" s="94" t="s">
        <v>65</v>
      </c>
      <c r="G73" s="94" t="s">
        <v>102</v>
      </c>
      <c r="H73" s="94" t="s">
        <v>103</v>
      </c>
      <c r="I73" s="91">
        <v>20.350000000000001</v>
      </c>
      <c r="J73" s="128">
        <v>80</v>
      </c>
      <c r="K73" s="41">
        <f t="shared" si="2"/>
        <v>60</v>
      </c>
      <c r="L73" s="42" t="str">
        <f t="shared" si="3"/>
        <v>OK</v>
      </c>
      <c r="M73" s="18">
        <v>0</v>
      </c>
      <c r="N73" s="18">
        <v>0</v>
      </c>
      <c r="O73" s="18">
        <v>0</v>
      </c>
      <c r="P73" s="18">
        <v>0</v>
      </c>
      <c r="Q73" s="18">
        <v>0</v>
      </c>
      <c r="R73" s="18">
        <v>0</v>
      </c>
      <c r="S73" s="18">
        <v>0</v>
      </c>
      <c r="T73" s="18">
        <v>0</v>
      </c>
      <c r="U73" s="18">
        <v>0</v>
      </c>
      <c r="V73" s="18">
        <v>0</v>
      </c>
      <c r="W73" s="18">
        <v>0</v>
      </c>
      <c r="X73" s="18">
        <v>0</v>
      </c>
      <c r="Y73" s="18">
        <v>0</v>
      </c>
      <c r="Z73" s="18">
        <v>0</v>
      </c>
      <c r="AA73" s="18">
        <v>0</v>
      </c>
      <c r="AB73" s="18">
        <v>0</v>
      </c>
      <c r="AC73" s="18">
        <v>0</v>
      </c>
      <c r="AD73" s="18">
        <v>0</v>
      </c>
      <c r="AE73" s="18">
        <v>0</v>
      </c>
      <c r="AF73" s="18">
        <v>0</v>
      </c>
      <c r="AG73" s="18">
        <v>0</v>
      </c>
      <c r="AH73" s="18">
        <v>0</v>
      </c>
      <c r="AI73" s="18">
        <v>20</v>
      </c>
      <c r="AJ73" s="18">
        <v>0</v>
      </c>
      <c r="AK73" s="18">
        <v>0</v>
      </c>
      <c r="AL73" s="18">
        <v>0</v>
      </c>
      <c r="AM73" s="18">
        <v>0</v>
      </c>
      <c r="AN73" s="18">
        <v>0</v>
      </c>
      <c r="AO73" s="18">
        <v>0</v>
      </c>
      <c r="AP73" s="18">
        <v>0</v>
      </c>
      <c r="AQ73" s="18">
        <v>0</v>
      </c>
      <c r="AR73" s="18">
        <v>0</v>
      </c>
      <c r="AS73" s="18">
        <v>0</v>
      </c>
      <c r="AT73" s="18">
        <v>0</v>
      </c>
    </row>
    <row r="74" spans="1:46" ht="30" x14ac:dyDescent="0.25">
      <c r="A74" s="152"/>
      <c r="B74" s="150"/>
      <c r="C74" s="88">
        <v>71</v>
      </c>
      <c r="D74" s="50" t="s">
        <v>358</v>
      </c>
      <c r="E74" s="90" t="s">
        <v>207</v>
      </c>
      <c r="F74" s="94" t="s">
        <v>60</v>
      </c>
      <c r="G74" s="94" t="s">
        <v>102</v>
      </c>
      <c r="H74" s="94" t="s">
        <v>104</v>
      </c>
      <c r="I74" s="91">
        <v>0.31</v>
      </c>
      <c r="J74" s="128">
        <v>500</v>
      </c>
      <c r="K74" s="41">
        <f t="shared" si="2"/>
        <v>500</v>
      </c>
      <c r="L74" s="42" t="str">
        <f t="shared" si="3"/>
        <v>OK</v>
      </c>
      <c r="M74" s="18">
        <v>0</v>
      </c>
      <c r="N74" s="18">
        <v>0</v>
      </c>
      <c r="O74" s="18">
        <v>0</v>
      </c>
      <c r="P74" s="18">
        <v>0</v>
      </c>
      <c r="Q74" s="18">
        <v>0</v>
      </c>
      <c r="R74" s="18">
        <v>0</v>
      </c>
      <c r="S74" s="18">
        <v>0</v>
      </c>
      <c r="T74" s="18">
        <v>0</v>
      </c>
      <c r="U74" s="18">
        <v>0</v>
      </c>
      <c r="V74" s="18">
        <v>0</v>
      </c>
      <c r="W74" s="18">
        <v>0</v>
      </c>
      <c r="X74" s="18">
        <v>0</v>
      </c>
      <c r="Y74" s="18">
        <v>0</v>
      </c>
      <c r="Z74" s="18">
        <v>0</v>
      </c>
      <c r="AA74" s="18">
        <v>0</v>
      </c>
      <c r="AB74" s="18">
        <v>0</v>
      </c>
      <c r="AC74" s="18">
        <v>0</v>
      </c>
      <c r="AD74" s="18">
        <v>0</v>
      </c>
      <c r="AE74" s="18">
        <v>0</v>
      </c>
      <c r="AF74" s="18">
        <v>0</v>
      </c>
      <c r="AG74" s="18">
        <v>0</v>
      </c>
      <c r="AH74" s="18">
        <v>0</v>
      </c>
      <c r="AI74" s="18">
        <v>0</v>
      </c>
      <c r="AJ74" s="18">
        <v>0</v>
      </c>
      <c r="AK74" s="18">
        <v>0</v>
      </c>
      <c r="AL74" s="18">
        <v>0</v>
      </c>
      <c r="AM74" s="18">
        <v>0</v>
      </c>
      <c r="AN74" s="18">
        <v>0</v>
      </c>
      <c r="AO74" s="18">
        <v>0</v>
      </c>
      <c r="AP74" s="18">
        <v>0</v>
      </c>
      <c r="AQ74" s="18">
        <v>0</v>
      </c>
      <c r="AR74" s="18">
        <v>0</v>
      </c>
      <c r="AS74" s="18">
        <v>0</v>
      </c>
      <c r="AT74" s="18">
        <v>0</v>
      </c>
    </row>
    <row r="75" spans="1:46" ht="45" x14ac:dyDescent="0.25">
      <c r="A75" s="153" t="s">
        <v>283</v>
      </c>
      <c r="B75" s="145">
        <v>22</v>
      </c>
      <c r="C75" s="87">
        <v>72</v>
      </c>
      <c r="D75" s="100" t="s">
        <v>359</v>
      </c>
      <c r="E75" s="84" t="s">
        <v>208</v>
      </c>
      <c r="F75" s="85" t="s">
        <v>30</v>
      </c>
      <c r="G75" s="85" t="s">
        <v>87</v>
      </c>
      <c r="H75" s="85" t="s">
        <v>50</v>
      </c>
      <c r="I75" s="86">
        <v>250</v>
      </c>
      <c r="J75" s="125"/>
      <c r="K75" s="41">
        <f t="shared" si="2"/>
        <v>0</v>
      </c>
      <c r="L75" s="42" t="str">
        <f t="shared" si="3"/>
        <v>OK</v>
      </c>
      <c r="M75" s="18">
        <v>0</v>
      </c>
      <c r="N75" s="18">
        <v>0</v>
      </c>
      <c r="O75" s="18">
        <v>0</v>
      </c>
      <c r="P75" s="18">
        <v>0</v>
      </c>
      <c r="Q75" s="18">
        <v>0</v>
      </c>
      <c r="R75" s="18">
        <v>0</v>
      </c>
      <c r="S75" s="18">
        <v>0</v>
      </c>
      <c r="T75" s="18">
        <v>0</v>
      </c>
      <c r="U75" s="18">
        <v>0</v>
      </c>
      <c r="V75" s="18">
        <v>0</v>
      </c>
      <c r="W75" s="18">
        <v>0</v>
      </c>
      <c r="X75" s="18">
        <v>0</v>
      </c>
      <c r="Y75" s="18">
        <v>0</v>
      </c>
      <c r="Z75" s="18">
        <v>0</v>
      </c>
      <c r="AA75" s="18">
        <v>0</v>
      </c>
      <c r="AB75" s="18">
        <v>0</v>
      </c>
      <c r="AC75" s="18">
        <v>0</v>
      </c>
      <c r="AD75" s="18">
        <v>0</v>
      </c>
      <c r="AE75" s="18">
        <v>0</v>
      </c>
      <c r="AF75" s="18">
        <v>0</v>
      </c>
      <c r="AG75" s="18">
        <v>0</v>
      </c>
      <c r="AH75" s="18">
        <v>0</v>
      </c>
      <c r="AI75" s="18">
        <v>0</v>
      </c>
      <c r="AJ75" s="18">
        <v>0</v>
      </c>
      <c r="AK75" s="18">
        <v>0</v>
      </c>
      <c r="AL75" s="18">
        <v>0</v>
      </c>
      <c r="AM75" s="18">
        <v>0</v>
      </c>
      <c r="AN75" s="18">
        <v>0</v>
      </c>
      <c r="AO75" s="18">
        <v>0</v>
      </c>
      <c r="AP75" s="18">
        <v>0</v>
      </c>
      <c r="AQ75" s="18">
        <v>0</v>
      </c>
      <c r="AR75" s="18">
        <v>0</v>
      </c>
      <c r="AS75" s="18">
        <v>0</v>
      </c>
      <c r="AT75" s="18">
        <v>0</v>
      </c>
    </row>
    <row r="76" spans="1:46" ht="75" x14ac:dyDescent="0.25">
      <c r="A76" s="153"/>
      <c r="B76" s="146"/>
      <c r="C76" s="87">
        <v>73</v>
      </c>
      <c r="D76" s="98" t="s">
        <v>360</v>
      </c>
      <c r="E76" s="84" t="s">
        <v>209</v>
      </c>
      <c r="F76" s="97" t="s">
        <v>60</v>
      </c>
      <c r="G76" s="85" t="s">
        <v>87</v>
      </c>
      <c r="H76" s="97" t="s">
        <v>50</v>
      </c>
      <c r="I76" s="86">
        <v>30</v>
      </c>
      <c r="J76" s="128">
        <v>20</v>
      </c>
      <c r="K76" s="41">
        <f t="shared" si="2"/>
        <v>20</v>
      </c>
      <c r="L76" s="42" t="str">
        <f t="shared" si="3"/>
        <v>OK</v>
      </c>
      <c r="M76" s="18">
        <v>0</v>
      </c>
      <c r="N76" s="18">
        <v>0</v>
      </c>
      <c r="O76" s="18">
        <v>0</v>
      </c>
      <c r="P76" s="18">
        <v>0</v>
      </c>
      <c r="Q76" s="18">
        <v>0</v>
      </c>
      <c r="R76" s="18">
        <v>0</v>
      </c>
      <c r="S76" s="18">
        <v>0</v>
      </c>
      <c r="T76" s="18">
        <v>0</v>
      </c>
      <c r="U76" s="18">
        <v>0</v>
      </c>
      <c r="V76" s="18">
        <v>0</v>
      </c>
      <c r="W76" s="18">
        <v>0</v>
      </c>
      <c r="X76" s="18">
        <v>0</v>
      </c>
      <c r="Y76" s="18">
        <v>0</v>
      </c>
      <c r="Z76" s="18">
        <v>0</v>
      </c>
      <c r="AA76" s="18">
        <v>0</v>
      </c>
      <c r="AB76" s="18">
        <v>0</v>
      </c>
      <c r="AC76" s="18">
        <v>0</v>
      </c>
      <c r="AD76" s="18">
        <v>0</v>
      </c>
      <c r="AE76" s="18">
        <v>0</v>
      </c>
      <c r="AF76" s="18">
        <v>0</v>
      </c>
      <c r="AG76" s="18">
        <v>0</v>
      </c>
      <c r="AH76" s="18">
        <v>0</v>
      </c>
      <c r="AI76" s="18">
        <v>0</v>
      </c>
      <c r="AJ76" s="18">
        <v>0</v>
      </c>
      <c r="AK76" s="18">
        <v>0</v>
      </c>
      <c r="AL76" s="18">
        <v>0</v>
      </c>
      <c r="AM76" s="18">
        <v>0</v>
      </c>
      <c r="AN76" s="18">
        <v>0</v>
      </c>
      <c r="AO76" s="18">
        <v>0</v>
      </c>
      <c r="AP76" s="18">
        <v>0</v>
      </c>
      <c r="AQ76" s="18">
        <v>0</v>
      </c>
      <c r="AR76" s="18">
        <v>0</v>
      </c>
      <c r="AS76" s="18">
        <v>0</v>
      </c>
      <c r="AT76" s="18">
        <v>0</v>
      </c>
    </row>
    <row r="77" spans="1:46" ht="30" x14ac:dyDescent="0.25">
      <c r="A77" s="153"/>
      <c r="B77" s="146"/>
      <c r="C77" s="82">
        <v>74</v>
      </c>
      <c r="D77" s="98" t="s">
        <v>361</v>
      </c>
      <c r="E77" s="84" t="s">
        <v>210</v>
      </c>
      <c r="F77" s="97" t="s">
        <v>60</v>
      </c>
      <c r="G77" s="85" t="s">
        <v>87</v>
      </c>
      <c r="H77" s="97" t="s">
        <v>50</v>
      </c>
      <c r="I77" s="86">
        <v>15</v>
      </c>
      <c r="J77" s="128">
        <v>60</v>
      </c>
      <c r="K77" s="41">
        <f t="shared" si="2"/>
        <v>60</v>
      </c>
      <c r="L77" s="42" t="str">
        <f t="shared" si="3"/>
        <v>OK</v>
      </c>
      <c r="M77" s="18">
        <v>0</v>
      </c>
      <c r="N77" s="18">
        <v>0</v>
      </c>
      <c r="O77" s="18">
        <v>0</v>
      </c>
      <c r="P77" s="18">
        <v>0</v>
      </c>
      <c r="Q77" s="18">
        <v>0</v>
      </c>
      <c r="R77" s="18">
        <v>0</v>
      </c>
      <c r="S77" s="18">
        <v>0</v>
      </c>
      <c r="T77" s="18">
        <v>0</v>
      </c>
      <c r="U77" s="18">
        <v>0</v>
      </c>
      <c r="V77" s="18">
        <v>0</v>
      </c>
      <c r="W77" s="18">
        <v>0</v>
      </c>
      <c r="X77" s="18">
        <v>0</v>
      </c>
      <c r="Y77" s="18">
        <v>0</v>
      </c>
      <c r="Z77" s="18">
        <v>0</v>
      </c>
      <c r="AA77" s="18">
        <v>0</v>
      </c>
      <c r="AB77" s="18">
        <v>0</v>
      </c>
      <c r="AC77" s="18">
        <v>0</v>
      </c>
      <c r="AD77" s="18">
        <v>0</v>
      </c>
      <c r="AE77" s="18">
        <v>0</v>
      </c>
      <c r="AF77" s="18">
        <v>0</v>
      </c>
      <c r="AG77" s="18">
        <v>0</v>
      </c>
      <c r="AH77" s="18">
        <v>0</v>
      </c>
      <c r="AI77" s="18">
        <v>0</v>
      </c>
      <c r="AJ77" s="18">
        <v>0</v>
      </c>
      <c r="AK77" s="18">
        <v>0</v>
      </c>
      <c r="AL77" s="18">
        <v>0</v>
      </c>
      <c r="AM77" s="18">
        <v>0</v>
      </c>
      <c r="AN77" s="18">
        <v>0</v>
      </c>
      <c r="AO77" s="18">
        <v>0</v>
      </c>
      <c r="AP77" s="18">
        <v>0</v>
      </c>
      <c r="AQ77" s="18">
        <v>0</v>
      </c>
      <c r="AR77" s="18">
        <v>0</v>
      </c>
      <c r="AS77" s="18">
        <v>0</v>
      </c>
      <c r="AT77" s="18">
        <v>0</v>
      </c>
    </row>
    <row r="78" spans="1:46" x14ac:dyDescent="0.25">
      <c r="A78" s="153"/>
      <c r="B78" s="146"/>
      <c r="C78" s="87">
        <v>75</v>
      </c>
      <c r="D78" s="98" t="s">
        <v>362</v>
      </c>
      <c r="E78" s="84" t="s">
        <v>211</v>
      </c>
      <c r="F78" s="97" t="s">
        <v>60</v>
      </c>
      <c r="G78" s="85" t="s">
        <v>87</v>
      </c>
      <c r="H78" s="97" t="s">
        <v>50</v>
      </c>
      <c r="I78" s="86">
        <v>10</v>
      </c>
      <c r="J78" s="128">
        <v>20</v>
      </c>
      <c r="K78" s="41">
        <f t="shared" si="2"/>
        <v>20</v>
      </c>
      <c r="L78" s="42" t="str">
        <f t="shared" si="3"/>
        <v>OK</v>
      </c>
      <c r="M78" s="18">
        <v>0</v>
      </c>
      <c r="N78" s="18">
        <v>0</v>
      </c>
      <c r="O78" s="18">
        <v>0</v>
      </c>
      <c r="P78" s="18">
        <v>0</v>
      </c>
      <c r="Q78" s="18">
        <v>0</v>
      </c>
      <c r="R78" s="18">
        <v>0</v>
      </c>
      <c r="S78" s="18">
        <v>0</v>
      </c>
      <c r="T78" s="18">
        <v>0</v>
      </c>
      <c r="U78" s="18">
        <v>0</v>
      </c>
      <c r="V78" s="18">
        <v>0</v>
      </c>
      <c r="W78" s="18">
        <v>0</v>
      </c>
      <c r="X78" s="18">
        <v>0</v>
      </c>
      <c r="Y78" s="18">
        <v>0</v>
      </c>
      <c r="Z78" s="18">
        <v>0</v>
      </c>
      <c r="AA78" s="18">
        <v>0</v>
      </c>
      <c r="AB78" s="18">
        <v>0</v>
      </c>
      <c r="AC78" s="18">
        <v>0</v>
      </c>
      <c r="AD78" s="18">
        <v>0</v>
      </c>
      <c r="AE78" s="18">
        <v>0</v>
      </c>
      <c r="AF78" s="18">
        <v>0</v>
      </c>
      <c r="AG78" s="18">
        <v>0</v>
      </c>
      <c r="AH78" s="18">
        <v>0</v>
      </c>
      <c r="AI78" s="18">
        <v>0</v>
      </c>
      <c r="AJ78" s="18">
        <v>0</v>
      </c>
      <c r="AK78" s="18">
        <v>0</v>
      </c>
      <c r="AL78" s="18">
        <v>0</v>
      </c>
      <c r="AM78" s="18">
        <v>0</v>
      </c>
      <c r="AN78" s="18">
        <v>0</v>
      </c>
      <c r="AO78" s="18">
        <v>0</v>
      </c>
      <c r="AP78" s="18">
        <v>0</v>
      </c>
      <c r="AQ78" s="18">
        <v>0</v>
      </c>
      <c r="AR78" s="18">
        <v>0</v>
      </c>
      <c r="AS78" s="18">
        <v>0</v>
      </c>
      <c r="AT78" s="18">
        <v>0</v>
      </c>
    </row>
    <row r="79" spans="1:46" ht="60" x14ac:dyDescent="0.25">
      <c r="A79" s="153"/>
      <c r="B79" s="146"/>
      <c r="C79" s="87">
        <v>76</v>
      </c>
      <c r="D79" s="98" t="s">
        <v>363</v>
      </c>
      <c r="E79" s="84" t="s">
        <v>212</v>
      </c>
      <c r="F79" s="97" t="s">
        <v>60</v>
      </c>
      <c r="G79" s="85" t="s">
        <v>87</v>
      </c>
      <c r="H79" s="97" t="s">
        <v>50</v>
      </c>
      <c r="I79" s="86">
        <v>50</v>
      </c>
      <c r="J79" s="128">
        <v>30</v>
      </c>
      <c r="K79" s="41">
        <f t="shared" si="2"/>
        <v>30</v>
      </c>
      <c r="L79" s="42" t="str">
        <f t="shared" si="3"/>
        <v>OK</v>
      </c>
      <c r="M79" s="18">
        <v>0</v>
      </c>
      <c r="N79" s="18">
        <v>0</v>
      </c>
      <c r="O79" s="18">
        <v>0</v>
      </c>
      <c r="P79" s="18">
        <v>0</v>
      </c>
      <c r="Q79" s="18">
        <v>0</v>
      </c>
      <c r="R79" s="18">
        <v>0</v>
      </c>
      <c r="S79" s="18">
        <v>0</v>
      </c>
      <c r="T79" s="18">
        <v>0</v>
      </c>
      <c r="U79" s="18">
        <v>0</v>
      </c>
      <c r="V79" s="18">
        <v>0</v>
      </c>
      <c r="W79" s="18">
        <v>0</v>
      </c>
      <c r="X79" s="18">
        <v>0</v>
      </c>
      <c r="Y79" s="18">
        <v>0</v>
      </c>
      <c r="Z79" s="18">
        <v>0</v>
      </c>
      <c r="AA79" s="18">
        <v>0</v>
      </c>
      <c r="AB79" s="18">
        <v>0</v>
      </c>
      <c r="AC79" s="18">
        <v>0</v>
      </c>
      <c r="AD79" s="18">
        <v>0</v>
      </c>
      <c r="AE79" s="18">
        <v>0</v>
      </c>
      <c r="AF79" s="18">
        <v>0</v>
      </c>
      <c r="AG79" s="18">
        <v>0</v>
      </c>
      <c r="AH79" s="18">
        <v>0</v>
      </c>
      <c r="AI79" s="18">
        <v>0</v>
      </c>
      <c r="AJ79" s="18">
        <v>0</v>
      </c>
      <c r="AK79" s="18">
        <v>0</v>
      </c>
      <c r="AL79" s="18">
        <v>0</v>
      </c>
      <c r="AM79" s="18">
        <v>0</v>
      </c>
      <c r="AN79" s="18">
        <v>0</v>
      </c>
      <c r="AO79" s="18">
        <v>0</v>
      </c>
      <c r="AP79" s="18">
        <v>0</v>
      </c>
      <c r="AQ79" s="18">
        <v>0</v>
      </c>
      <c r="AR79" s="18">
        <v>0</v>
      </c>
      <c r="AS79" s="18">
        <v>0</v>
      </c>
      <c r="AT79" s="18">
        <v>0</v>
      </c>
    </row>
    <row r="80" spans="1:46" ht="30" x14ac:dyDescent="0.25">
      <c r="A80" s="153"/>
      <c r="B80" s="147"/>
      <c r="C80" s="82">
        <v>77</v>
      </c>
      <c r="D80" s="98" t="s">
        <v>364</v>
      </c>
      <c r="E80" s="84" t="s">
        <v>213</v>
      </c>
      <c r="F80" s="97" t="s">
        <v>60</v>
      </c>
      <c r="G80" s="85" t="s">
        <v>87</v>
      </c>
      <c r="H80" s="97" t="s">
        <v>50</v>
      </c>
      <c r="I80" s="86">
        <v>25</v>
      </c>
      <c r="J80" s="128">
        <v>90</v>
      </c>
      <c r="K80" s="41">
        <f t="shared" si="2"/>
        <v>90</v>
      </c>
      <c r="L80" s="42" t="str">
        <f t="shared" si="3"/>
        <v>OK</v>
      </c>
      <c r="M80" s="18">
        <v>0</v>
      </c>
      <c r="N80" s="18">
        <v>0</v>
      </c>
      <c r="O80" s="18">
        <v>0</v>
      </c>
      <c r="P80" s="18">
        <v>0</v>
      </c>
      <c r="Q80" s="18">
        <v>0</v>
      </c>
      <c r="R80" s="18">
        <v>0</v>
      </c>
      <c r="S80" s="18">
        <v>0</v>
      </c>
      <c r="T80" s="18">
        <v>0</v>
      </c>
      <c r="U80" s="18">
        <v>0</v>
      </c>
      <c r="V80" s="18">
        <v>0</v>
      </c>
      <c r="W80" s="18">
        <v>0</v>
      </c>
      <c r="X80" s="18">
        <v>0</v>
      </c>
      <c r="Y80" s="18">
        <v>0</v>
      </c>
      <c r="Z80" s="18">
        <v>0</v>
      </c>
      <c r="AA80" s="18">
        <v>0</v>
      </c>
      <c r="AB80" s="18">
        <v>0</v>
      </c>
      <c r="AC80" s="18">
        <v>0</v>
      </c>
      <c r="AD80" s="18">
        <v>0</v>
      </c>
      <c r="AE80" s="18">
        <v>0</v>
      </c>
      <c r="AF80" s="18">
        <v>0</v>
      </c>
      <c r="AG80" s="18">
        <v>0</v>
      </c>
      <c r="AH80" s="18">
        <v>0</v>
      </c>
      <c r="AI80" s="18">
        <v>0</v>
      </c>
      <c r="AJ80" s="18">
        <v>0</v>
      </c>
      <c r="AK80" s="18">
        <v>0</v>
      </c>
      <c r="AL80" s="18">
        <v>0</v>
      </c>
      <c r="AM80" s="18">
        <v>0</v>
      </c>
      <c r="AN80" s="18">
        <v>0</v>
      </c>
      <c r="AO80" s="18">
        <v>0</v>
      </c>
      <c r="AP80" s="18">
        <v>0</v>
      </c>
      <c r="AQ80" s="18">
        <v>0</v>
      </c>
      <c r="AR80" s="18">
        <v>0</v>
      </c>
      <c r="AS80" s="18">
        <v>0</v>
      </c>
      <c r="AT80" s="18">
        <v>0</v>
      </c>
    </row>
    <row r="81" spans="1:46" ht="180" x14ac:dyDescent="0.25">
      <c r="A81" s="72" t="s">
        <v>280</v>
      </c>
      <c r="B81" s="92">
        <v>23</v>
      </c>
      <c r="C81" s="92">
        <v>78</v>
      </c>
      <c r="D81" s="89" t="s">
        <v>426</v>
      </c>
      <c r="E81" s="90" t="s">
        <v>214</v>
      </c>
      <c r="F81" s="20" t="s">
        <v>58</v>
      </c>
      <c r="G81" s="20" t="s">
        <v>105</v>
      </c>
      <c r="H81" s="20" t="s">
        <v>50</v>
      </c>
      <c r="I81" s="91">
        <v>3.79</v>
      </c>
      <c r="J81" s="128">
        <v>96</v>
      </c>
      <c r="K81" s="41">
        <f t="shared" si="2"/>
        <v>80</v>
      </c>
      <c r="L81" s="42" t="str">
        <f t="shared" si="3"/>
        <v>OK</v>
      </c>
      <c r="M81" s="18">
        <v>0</v>
      </c>
      <c r="N81" s="18">
        <v>0</v>
      </c>
      <c r="O81" s="18">
        <v>0</v>
      </c>
      <c r="P81" s="18">
        <v>0</v>
      </c>
      <c r="Q81" s="18">
        <v>0</v>
      </c>
      <c r="R81" s="18">
        <v>0</v>
      </c>
      <c r="S81" s="18">
        <v>0</v>
      </c>
      <c r="T81" s="18">
        <v>0</v>
      </c>
      <c r="U81" s="18">
        <v>0</v>
      </c>
      <c r="V81" s="18">
        <v>0</v>
      </c>
      <c r="W81" s="18">
        <v>0</v>
      </c>
      <c r="X81" s="18">
        <v>0</v>
      </c>
      <c r="Y81" s="18">
        <v>16</v>
      </c>
      <c r="Z81" s="18">
        <v>0</v>
      </c>
      <c r="AA81" s="18">
        <v>0</v>
      </c>
      <c r="AB81" s="18">
        <v>0</v>
      </c>
      <c r="AC81" s="18">
        <v>0</v>
      </c>
      <c r="AD81" s="18">
        <v>0</v>
      </c>
      <c r="AE81" s="18">
        <v>0</v>
      </c>
      <c r="AF81" s="18">
        <v>0</v>
      </c>
      <c r="AG81" s="18">
        <v>0</v>
      </c>
      <c r="AH81" s="18">
        <v>0</v>
      </c>
      <c r="AI81" s="18">
        <v>0</v>
      </c>
      <c r="AJ81" s="18">
        <v>0</v>
      </c>
      <c r="AK81" s="18">
        <v>0</v>
      </c>
      <c r="AL81" s="18">
        <v>0</v>
      </c>
      <c r="AM81" s="18">
        <v>0</v>
      </c>
      <c r="AN81" s="18">
        <v>0</v>
      </c>
      <c r="AO81" s="18">
        <v>0</v>
      </c>
      <c r="AP81" s="18">
        <v>0</v>
      </c>
      <c r="AQ81" s="18">
        <v>0</v>
      </c>
      <c r="AR81" s="18">
        <v>0</v>
      </c>
      <c r="AS81" s="18">
        <v>0</v>
      </c>
      <c r="AT81" s="18">
        <v>0</v>
      </c>
    </row>
    <row r="82" spans="1:46" ht="225" x14ac:dyDescent="0.25">
      <c r="A82" s="153" t="s">
        <v>276</v>
      </c>
      <c r="B82" s="145">
        <v>24</v>
      </c>
      <c r="C82" s="87">
        <v>79</v>
      </c>
      <c r="D82" s="83" t="s">
        <v>365</v>
      </c>
      <c r="E82" s="84" t="s">
        <v>215</v>
      </c>
      <c r="F82" s="85" t="s">
        <v>30</v>
      </c>
      <c r="G82" s="85" t="s">
        <v>46</v>
      </c>
      <c r="H82" s="85" t="s">
        <v>50</v>
      </c>
      <c r="I82" s="86">
        <v>1.08</v>
      </c>
      <c r="J82" s="128">
        <v>320</v>
      </c>
      <c r="K82" s="41">
        <f t="shared" si="2"/>
        <v>0</v>
      </c>
      <c r="L82" s="42" t="str">
        <f t="shared" si="3"/>
        <v>OK</v>
      </c>
      <c r="M82" s="18">
        <v>50</v>
      </c>
      <c r="N82" s="18">
        <v>0</v>
      </c>
      <c r="O82" s="18">
        <v>0</v>
      </c>
      <c r="P82" s="18">
        <v>0</v>
      </c>
      <c r="Q82" s="18">
        <v>0</v>
      </c>
      <c r="R82" s="18">
        <v>0</v>
      </c>
      <c r="S82" s="18">
        <v>100</v>
      </c>
      <c r="T82" s="18">
        <v>0</v>
      </c>
      <c r="U82" s="18">
        <v>0</v>
      </c>
      <c r="V82" s="18">
        <v>0</v>
      </c>
      <c r="W82" s="18">
        <v>0</v>
      </c>
      <c r="X82" s="18">
        <v>0</v>
      </c>
      <c r="Y82" s="18">
        <v>0</v>
      </c>
      <c r="Z82" s="18">
        <v>0</v>
      </c>
      <c r="AA82" s="18">
        <v>0</v>
      </c>
      <c r="AB82" s="18">
        <v>0</v>
      </c>
      <c r="AC82" s="18">
        <v>0</v>
      </c>
      <c r="AD82" s="18">
        <v>0</v>
      </c>
      <c r="AE82" s="18">
        <v>170</v>
      </c>
      <c r="AF82" s="18">
        <v>0</v>
      </c>
      <c r="AG82" s="18">
        <v>0</v>
      </c>
      <c r="AH82" s="18">
        <v>0</v>
      </c>
      <c r="AI82" s="18">
        <v>0</v>
      </c>
      <c r="AJ82" s="18">
        <v>0</v>
      </c>
      <c r="AK82" s="18">
        <v>0</v>
      </c>
      <c r="AL82" s="18">
        <v>0</v>
      </c>
      <c r="AM82" s="18">
        <v>0</v>
      </c>
      <c r="AN82" s="18">
        <v>0</v>
      </c>
      <c r="AO82" s="18">
        <v>0</v>
      </c>
      <c r="AP82" s="18">
        <v>0</v>
      </c>
      <c r="AQ82" s="18">
        <v>0</v>
      </c>
      <c r="AR82" s="18">
        <v>0</v>
      </c>
      <c r="AS82" s="18">
        <v>0</v>
      </c>
      <c r="AT82" s="18">
        <v>0</v>
      </c>
    </row>
    <row r="83" spans="1:46" ht="165" x14ac:dyDescent="0.25">
      <c r="A83" s="153"/>
      <c r="B83" s="146"/>
      <c r="C83" s="82">
        <v>80</v>
      </c>
      <c r="D83" s="83" t="s">
        <v>366</v>
      </c>
      <c r="E83" s="84" t="s">
        <v>216</v>
      </c>
      <c r="F83" s="85" t="s">
        <v>30</v>
      </c>
      <c r="G83" s="85" t="s">
        <v>46</v>
      </c>
      <c r="H83" s="85" t="s">
        <v>50</v>
      </c>
      <c r="I83" s="86">
        <v>1.35</v>
      </c>
      <c r="J83" s="128"/>
      <c r="K83" s="41">
        <f t="shared" si="2"/>
        <v>0</v>
      </c>
      <c r="L83" s="42" t="str">
        <f t="shared" si="3"/>
        <v>OK</v>
      </c>
      <c r="M83" s="18">
        <v>0</v>
      </c>
      <c r="N83" s="18">
        <v>0</v>
      </c>
      <c r="O83" s="18">
        <v>0</v>
      </c>
      <c r="P83" s="18">
        <v>0</v>
      </c>
      <c r="Q83" s="18">
        <v>0</v>
      </c>
      <c r="R83" s="18">
        <v>0</v>
      </c>
      <c r="S83" s="18">
        <v>0</v>
      </c>
      <c r="T83" s="18">
        <v>0</v>
      </c>
      <c r="U83" s="18">
        <v>0</v>
      </c>
      <c r="V83" s="18">
        <v>0</v>
      </c>
      <c r="W83" s="18">
        <v>0</v>
      </c>
      <c r="X83" s="18">
        <v>0</v>
      </c>
      <c r="Y83" s="18">
        <v>0</v>
      </c>
      <c r="Z83" s="18">
        <v>0</v>
      </c>
      <c r="AA83" s="18">
        <v>0</v>
      </c>
      <c r="AB83" s="18">
        <v>0</v>
      </c>
      <c r="AC83" s="18">
        <v>0</v>
      </c>
      <c r="AD83" s="18">
        <v>0</v>
      </c>
      <c r="AE83" s="18">
        <v>0</v>
      </c>
      <c r="AF83" s="18">
        <v>0</v>
      </c>
      <c r="AG83" s="18">
        <v>0</v>
      </c>
      <c r="AH83" s="18">
        <v>0</v>
      </c>
      <c r="AI83" s="18">
        <v>0</v>
      </c>
      <c r="AJ83" s="18">
        <v>0</v>
      </c>
      <c r="AK83" s="18">
        <v>0</v>
      </c>
      <c r="AL83" s="18">
        <v>0</v>
      </c>
      <c r="AM83" s="18">
        <v>0</v>
      </c>
      <c r="AN83" s="18">
        <v>0</v>
      </c>
      <c r="AO83" s="18">
        <v>0</v>
      </c>
      <c r="AP83" s="18">
        <v>0</v>
      </c>
      <c r="AQ83" s="18">
        <v>0</v>
      </c>
      <c r="AR83" s="18">
        <v>0</v>
      </c>
      <c r="AS83" s="18">
        <v>0</v>
      </c>
      <c r="AT83" s="18">
        <v>0</v>
      </c>
    </row>
    <row r="84" spans="1:46" ht="195" x14ac:dyDescent="0.25">
      <c r="A84" s="153"/>
      <c r="B84" s="146"/>
      <c r="C84" s="87">
        <v>81</v>
      </c>
      <c r="D84" s="102" t="s">
        <v>367</v>
      </c>
      <c r="E84" s="84" t="s">
        <v>217</v>
      </c>
      <c r="F84" s="85" t="s">
        <v>30</v>
      </c>
      <c r="G84" s="85" t="s">
        <v>47</v>
      </c>
      <c r="H84" s="85" t="s">
        <v>50</v>
      </c>
      <c r="I84" s="86">
        <v>4.75</v>
      </c>
      <c r="J84" s="128">
        <v>200</v>
      </c>
      <c r="K84" s="41">
        <f t="shared" si="2"/>
        <v>0</v>
      </c>
      <c r="L84" s="42" t="str">
        <f t="shared" si="3"/>
        <v>OK</v>
      </c>
      <c r="M84" s="18">
        <v>0</v>
      </c>
      <c r="N84" s="18">
        <v>0</v>
      </c>
      <c r="O84" s="18">
        <v>0</v>
      </c>
      <c r="P84" s="18">
        <v>0</v>
      </c>
      <c r="Q84" s="18">
        <v>0</v>
      </c>
      <c r="R84" s="18">
        <v>0</v>
      </c>
      <c r="S84" s="18">
        <v>200</v>
      </c>
      <c r="T84" s="18">
        <v>0</v>
      </c>
      <c r="U84" s="18">
        <v>0</v>
      </c>
      <c r="V84" s="18">
        <v>0</v>
      </c>
      <c r="W84" s="18">
        <v>0</v>
      </c>
      <c r="X84" s="18">
        <v>0</v>
      </c>
      <c r="Y84" s="18">
        <v>0</v>
      </c>
      <c r="Z84" s="18">
        <v>0</v>
      </c>
      <c r="AA84" s="18">
        <v>0</v>
      </c>
      <c r="AB84" s="18">
        <v>0</v>
      </c>
      <c r="AC84" s="18">
        <v>0</v>
      </c>
      <c r="AD84" s="18">
        <v>0</v>
      </c>
      <c r="AE84" s="18">
        <v>0</v>
      </c>
      <c r="AF84" s="18">
        <v>0</v>
      </c>
      <c r="AG84" s="18">
        <v>0</v>
      </c>
      <c r="AH84" s="18">
        <v>0</v>
      </c>
      <c r="AI84" s="18">
        <v>0</v>
      </c>
      <c r="AJ84" s="18">
        <v>0</v>
      </c>
      <c r="AK84" s="18">
        <v>0</v>
      </c>
      <c r="AL84" s="18">
        <v>0</v>
      </c>
      <c r="AM84" s="18">
        <v>0</v>
      </c>
      <c r="AN84" s="18">
        <v>0</v>
      </c>
      <c r="AO84" s="18">
        <v>0</v>
      </c>
      <c r="AP84" s="18">
        <v>0</v>
      </c>
      <c r="AQ84" s="18">
        <v>0</v>
      </c>
      <c r="AR84" s="18">
        <v>0</v>
      </c>
      <c r="AS84" s="18">
        <v>0</v>
      </c>
      <c r="AT84" s="18">
        <v>0</v>
      </c>
    </row>
    <row r="85" spans="1:46" ht="75" x14ac:dyDescent="0.25">
      <c r="A85" s="153"/>
      <c r="B85" s="147"/>
      <c r="C85" s="87">
        <v>82</v>
      </c>
      <c r="D85" s="83" t="s">
        <v>368</v>
      </c>
      <c r="E85" s="84" t="s">
        <v>218</v>
      </c>
      <c r="F85" s="85" t="s">
        <v>30</v>
      </c>
      <c r="G85" s="85" t="s">
        <v>106</v>
      </c>
      <c r="H85" s="85" t="s">
        <v>50</v>
      </c>
      <c r="I85" s="86">
        <v>1.25</v>
      </c>
      <c r="J85" s="128"/>
      <c r="K85" s="41">
        <f t="shared" si="2"/>
        <v>0</v>
      </c>
      <c r="L85" s="42" t="str">
        <f t="shared" si="3"/>
        <v>OK</v>
      </c>
      <c r="M85" s="18">
        <v>0</v>
      </c>
      <c r="N85" s="18">
        <v>0</v>
      </c>
      <c r="O85" s="18">
        <v>0</v>
      </c>
      <c r="P85" s="18">
        <v>0</v>
      </c>
      <c r="Q85" s="18">
        <v>0</v>
      </c>
      <c r="R85" s="18">
        <v>0</v>
      </c>
      <c r="S85" s="18">
        <v>0</v>
      </c>
      <c r="T85" s="18">
        <v>0</v>
      </c>
      <c r="U85" s="18">
        <v>0</v>
      </c>
      <c r="V85" s="18">
        <v>0</v>
      </c>
      <c r="W85" s="18">
        <v>0</v>
      </c>
      <c r="X85" s="18">
        <v>0</v>
      </c>
      <c r="Y85" s="18">
        <v>0</v>
      </c>
      <c r="Z85" s="18">
        <v>0</v>
      </c>
      <c r="AA85" s="18">
        <v>0</v>
      </c>
      <c r="AB85" s="18">
        <v>0</v>
      </c>
      <c r="AC85" s="18">
        <v>0</v>
      </c>
      <c r="AD85" s="18">
        <v>0</v>
      </c>
      <c r="AE85" s="18">
        <v>0</v>
      </c>
      <c r="AF85" s="18">
        <v>0</v>
      </c>
      <c r="AG85" s="18">
        <v>0</v>
      </c>
      <c r="AH85" s="18">
        <v>0</v>
      </c>
      <c r="AI85" s="18">
        <v>0</v>
      </c>
      <c r="AJ85" s="18">
        <v>0</v>
      </c>
      <c r="AK85" s="18">
        <v>0</v>
      </c>
      <c r="AL85" s="18">
        <v>0</v>
      </c>
      <c r="AM85" s="18">
        <v>0</v>
      </c>
      <c r="AN85" s="18">
        <v>0</v>
      </c>
      <c r="AO85" s="18">
        <v>0</v>
      </c>
      <c r="AP85" s="18">
        <v>0</v>
      </c>
      <c r="AQ85" s="18">
        <v>0</v>
      </c>
      <c r="AR85" s="18">
        <v>0</v>
      </c>
      <c r="AS85" s="18">
        <v>0</v>
      </c>
      <c r="AT85" s="18">
        <v>0</v>
      </c>
    </row>
    <row r="86" spans="1:46" ht="135" x14ac:dyDescent="0.25">
      <c r="A86" s="152" t="s">
        <v>282</v>
      </c>
      <c r="B86" s="158">
        <v>25</v>
      </c>
      <c r="C86" s="103">
        <v>83</v>
      </c>
      <c r="D86" s="77" t="s">
        <v>369</v>
      </c>
      <c r="E86" s="78" t="s">
        <v>219</v>
      </c>
      <c r="F86" s="79" t="s">
        <v>38</v>
      </c>
      <c r="G86" s="79" t="s">
        <v>43</v>
      </c>
      <c r="H86" s="79" t="s">
        <v>50</v>
      </c>
      <c r="I86" s="80">
        <v>17.55</v>
      </c>
      <c r="J86" s="128">
        <v>120</v>
      </c>
      <c r="K86" s="41">
        <f t="shared" si="2"/>
        <v>8</v>
      </c>
      <c r="L86" s="42" t="str">
        <f t="shared" si="3"/>
        <v>OK</v>
      </c>
      <c r="M86" s="18">
        <v>0</v>
      </c>
      <c r="N86" s="18">
        <v>0</v>
      </c>
      <c r="O86" s="18">
        <v>0</v>
      </c>
      <c r="P86" s="18">
        <v>0</v>
      </c>
      <c r="Q86" s="18">
        <v>0</v>
      </c>
      <c r="R86" s="18">
        <v>0</v>
      </c>
      <c r="S86" s="18">
        <v>0</v>
      </c>
      <c r="T86" s="18">
        <v>0</v>
      </c>
      <c r="U86" s="18">
        <v>0</v>
      </c>
      <c r="V86" s="18">
        <v>60</v>
      </c>
      <c r="W86" s="18">
        <v>0</v>
      </c>
      <c r="X86" s="18">
        <v>0</v>
      </c>
      <c r="Y86" s="18">
        <v>0</v>
      </c>
      <c r="Z86" s="18">
        <v>0</v>
      </c>
      <c r="AA86" s="18">
        <v>0</v>
      </c>
      <c r="AB86" s="18">
        <v>0</v>
      </c>
      <c r="AC86" s="18">
        <v>0</v>
      </c>
      <c r="AD86" s="18">
        <v>0</v>
      </c>
      <c r="AE86" s="18">
        <v>0</v>
      </c>
      <c r="AF86" s="18">
        <v>0</v>
      </c>
      <c r="AG86" s="18">
        <v>0</v>
      </c>
      <c r="AH86" s="18">
        <v>0</v>
      </c>
      <c r="AI86" s="18">
        <v>40</v>
      </c>
      <c r="AJ86" s="18">
        <v>0</v>
      </c>
      <c r="AK86" s="18">
        <v>0</v>
      </c>
      <c r="AL86" s="18">
        <v>0</v>
      </c>
      <c r="AM86" s="18">
        <v>0</v>
      </c>
      <c r="AN86" s="18">
        <v>0</v>
      </c>
      <c r="AO86" s="18">
        <v>0</v>
      </c>
      <c r="AP86" s="18">
        <v>0</v>
      </c>
      <c r="AQ86" s="18">
        <v>0</v>
      </c>
      <c r="AR86" s="18">
        <v>0</v>
      </c>
      <c r="AS86" s="18">
        <v>12</v>
      </c>
      <c r="AT86" s="18">
        <v>0</v>
      </c>
    </row>
    <row r="87" spans="1:46" ht="150" x14ac:dyDescent="0.25">
      <c r="A87" s="152"/>
      <c r="B87" s="159"/>
      <c r="C87" s="76">
        <v>84</v>
      </c>
      <c r="D87" s="77" t="s">
        <v>427</v>
      </c>
      <c r="E87" s="78" t="s">
        <v>220</v>
      </c>
      <c r="F87" s="104" t="s">
        <v>30</v>
      </c>
      <c r="G87" s="104" t="s">
        <v>43</v>
      </c>
      <c r="H87" s="78" t="s">
        <v>107</v>
      </c>
      <c r="I87" s="80">
        <v>13.02</v>
      </c>
      <c r="J87" s="128"/>
      <c r="K87" s="41">
        <f t="shared" si="2"/>
        <v>0</v>
      </c>
      <c r="L87" s="42" t="str">
        <f t="shared" si="3"/>
        <v>OK</v>
      </c>
      <c r="M87" s="18">
        <v>0</v>
      </c>
      <c r="N87" s="18">
        <v>0</v>
      </c>
      <c r="O87" s="18">
        <v>0</v>
      </c>
      <c r="P87" s="18">
        <v>0</v>
      </c>
      <c r="Q87" s="18">
        <v>0</v>
      </c>
      <c r="R87" s="18">
        <v>0</v>
      </c>
      <c r="S87" s="18">
        <v>0</v>
      </c>
      <c r="T87" s="18">
        <v>0</v>
      </c>
      <c r="U87" s="18">
        <v>0</v>
      </c>
      <c r="V87" s="18"/>
      <c r="W87" s="18">
        <v>0</v>
      </c>
      <c r="X87" s="18">
        <v>0</v>
      </c>
      <c r="Y87" s="18">
        <v>0</v>
      </c>
      <c r="Z87" s="18">
        <v>0</v>
      </c>
      <c r="AA87" s="18">
        <v>0</v>
      </c>
      <c r="AB87" s="18">
        <v>0</v>
      </c>
      <c r="AC87" s="18">
        <v>0</v>
      </c>
      <c r="AD87" s="18">
        <v>0</v>
      </c>
      <c r="AE87" s="18">
        <v>0</v>
      </c>
      <c r="AF87" s="18">
        <v>0</v>
      </c>
      <c r="AG87" s="18">
        <v>0</v>
      </c>
      <c r="AH87" s="18">
        <v>0</v>
      </c>
      <c r="AI87" s="18">
        <v>0</v>
      </c>
      <c r="AJ87" s="18">
        <v>0</v>
      </c>
      <c r="AK87" s="18">
        <v>0</v>
      </c>
      <c r="AL87" s="18">
        <v>0</v>
      </c>
      <c r="AM87" s="18">
        <v>0</v>
      </c>
      <c r="AN87" s="18">
        <v>0</v>
      </c>
      <c r="AO87" s="18">
        <v>0</v>
      </c>
      <c r="AP87" s="18">
        <v>0</v>
      </c>
      <c r="AQ87" s="18">
        <v>0</v>
      </c>
      <c r="AR87" s="18">
        <v>0</v>
      </c>
      <c r="AS87" s="18">
        <v>0</v>
      </c>
      <c r="AT87" s="18">
        <v>0</v>
      </c>
    </row>
    <row r="88" spans="1:46" ht="75" x14ac:dyDescent="0.25">
      <c r="A88" s="152"/>
      <c r="B88" s="160"/>
      <c r="C88" s="76">
        <v>85</v>
      </c>
      <c r="D88" s="77" t="s">
        <v>428</v>
      </c>
      <c r="E88" s="78" t="s">
        <v>221</v>
      </c>
      <c r="F88" s="104" t="s">
        <v>30</v>
      </c>
      <c r="G88" s="104" t="s">
        <v>48</v>
      </c>
      <c r="H88" s="78" t="s">
        <v>108</v>
      </c>
      <c r="I88" s="80">
        <v>25.04</v>
      </c>
      <c r="J88" s="128"/>
      <c r="K88" s="41">
        <f t="shared" si="2"/>
        <v>0</v>
      </c>
      <c r="L88" s="42" t="str">
        <f t="shared" si="3"/>
        <v>OK</v>
      </c>
      <c r="M88" s="18">
        <v>0</v>
      </c>
      <c r="N88" s="18">
        <v>0</v>
      </c>
      <c r="O88" s="18">
        <v>0</v>
      </c>
      <c r="P88" s="18">
        <v>0</v>
      </c>
      <c r="Q88" s="18">
        <v>0</v>
      </c>
      <c r="R88" s="18">
        <v>0</v>
      </c>
      <c r="S88" s="18">
        <v>0</v>
      </c>
      <c r="T88" s="18">
        <v>0</v>
      </c>
      <c r="U88" s="18">
        <v>0</v>
      </c>
      <c r="V88" s="18">
        <v>0</v>
      </c>
      <c r="W88" s="18">
        <v>0</v>
      </c>
      <c r="X88" s="18">
        <v>0</v>
      </c>
      <c r="Y88" s="18">
        <v>0</v>
      </c>
      <c r="Z88" s="18">
        <v>0</v>
      </c>
      <c r="AA88" s="18">
        <v>0</v>
      </c>
      <c r="AB88" s="18">
        <v>0</v>
      </c>
      <c r="AC88" s="18">
        <v>0</v>
      </c>
      <c r="AD88" s="18">
        <v>0</v>
      </c>
      <c r="AE88" s="18">
        <v>0</v>
      </c>
      <c r="AF88" s="18">
        <v>0</v>
      </c>
      <c r="AG88" s="18">
        <v>0</v>
      </c>
      <c r="AH88" s="18">
        <v>0</v>
      </c>
      <c r="AI88" s="18">
        <v>0</v>
      </c>
      <c r="AJ88" s="18">
        <v>0</v>
      </c>
      <c r="AK88" s="18">
        <v>0</v>
      </c>
      <c r="AL88" s="18">
        <v>0</v>
      </c>
      <c r="AM88" s="18">
        <v>0</v>
      </c>
      <c r="AN88" s="18">
        <v>0</v>
      </c>
      <c r="AO88" s="18">
        <v>0</v>
      </c>
      <c r="AP88" s="18">
        <v>0</v>
      </c>
      <c r="AQ88" s="18">
        <v>0</v>
      </c>
      <c r="AR88" s="18">
        <v>0</v>
      </c>
      <c r="AS88" s="18">
        <v>0</v>
      </c>
      <c r="AT88" s="18">
        <v>0</v>
      </c>
    </row>
    <row r="89" spans="1:46" ht="150" x14ac:dyDescent="0.25">
      <c r="A89" s="153" t="s">
        <v>282</v>
      </c>
      <c r="B89" s="145">
        <v>26</v>
      </c>
      <c r="C89" s="82">
        <v>86</v>
      </c>
      <c r="D89" s="83" t="s">
        <v>370</v>
      </c>
      <c r="E89" s="84" t="s">
        <v>222</v>
      </c>
      <c r="F89" s="97" t="s">
        <v>30</v>
      </c>
      <c r="G89" s="97" t="s">
        <v>43</v>
      </c>
      <c r="H89" s="85" t="s">
        <v>50</v>
      </c>
      <c r="I89" s="86">
        <v>13.52</v>
      </c>
      <c r="J89" s="128">
        <v>1000</v>
      </c>
      <c r="K89" s="41">
        <f t="shared" si="2"/>
        <v>580</v>
      </c>
      <c r="L89" s="42" t="str">
        <f t="shared" si="3"/>
        <v>OK</v>
      </c>
      <c r="M89" s="18">
        <v>250</v>
      </c>
      <c r="N89" s="18">
        <v>0</v>
      </c>
      <c r="O89" s="18">
        <v>0</v>
      </c>
      <c r="P89" s="18">
        <v>0</v>
      </c>
      <c r="Q89" s="18">
        <v>0</v>
      </c>
      <c r="R89" s="18">
        <v>0</v>
      </c>
      <c r="S89" s="18">
        <v>0</v>
      </c>
      <c r="T89" s="18">
        <v>0</v>
      </c>
      <c r="U89" s="18">
        <v>0</v>
      </c>
      <c r="V89" s="18">
        <v>50</v>
      </c>
      <c r="W89" s="18">
        <v>0</v>
      </c>
      <c r="X89" s="18">
        <v>0</v>
      </c>
      <c r="Y89" s="18">
        <v>0</v>
      </c>
      <c r="Z89" s="18">
        <v>0</v>
      </c>
      <c r="AA89" s="18">
        <v>0</v>
      </c>
      <c r="AB89" s="18">
        <v>0</v>
      </c>
      <c r="AC89" s="18">
        <v>0</v>
      </c>
      <c r="AD89" s="18">
        <v>0</v>
      </c>
      <c r="AE89" s="18">
        <v>0</v>
      </c>
      <c r="AF89" s="18">
        <v>0</v>
      </c>
      <c r="AG89" s="18">
        <v>0</v>
      </c>
      <c r="AH89" s="18">
        <v>0</v>
      </c>
      <c r="AI89" s="18">
        <v>60</v>
      </c>
      <c r="AJ89" s="18">
        <v>0</v>
      </c>
      <c r="AK89" s="18">
        <v>0</v>
      </c>
      <c r="AL89" s="18">
        <v>0</v>
      </c>
      <c r="AM89" s="18">
        <v>0</v>
      </c>
      <c r="AN89" s="18">
        <v>0</v>
      </c>
      <c r="AO89" s="18">
        <v>0</v>
      </c>
      <c r="AP89" s="18">
        <v>0</v>
      </c>
      <c r="AQ89" s="18">
        <v>0</v>
      </c>
      <c r="AR89" s="18">
        <v>0</v>
      </c>
      <c r="AS89" s="18">
        <v>60</v>
      </c>
      <c r="AT89" s="18">
        <v>0</v>
      </c>
    </row>
    <row r="90" spans="1:46" ht="30" x14ac:dyDescent="0.25">
      <c r="A90" s="153"/>
      <c r="B90" s="147"/>
      <c r="C90" s="87">
        <v>87</v>
      </c>
      <c r="D90" s="98" t="s">
        <v>371</v>
      </c>
      <c r="E90" s="84" t="s">
        <v>223</v>
      </c>
      <c r="F90" s="97" t="s">
        <v>30</v>
      </c>
      <c r="G90" s="97" t="s">
        <v>109</v>
      </c>
      <c r="H90" s="85" t="s">
        <v>110</v>
      </c>
      <c r="I90" s="86">
        <v>25.3</v>
      </c>
      <c r="J90" s="128">
        <v>100</v>
      </c>
      <c r="K90" s="41">
        <f t="shared" si="2"/>
        <v>100</v>
      </c>
      <c r="L90" s="42" t="str">
        <f t="shared" si="3"/>
        <v>OK</v>
      </c>
      <c r="M90" s="18">
        <v>0</v>
      </c>
      <c r="N90" s="18">
        <v>0</v>
      </c>
      <c r="O90" s="18">
        <v>0</v>
      </c>
      <c r="P90" s="18">
        <v>0</v>
      </c>
      <c r="Q90" s="18">
        <v>0</v>
      </c>
      <c r="R90" s="18">
        <v>0</v>
      </c>
      <c r="S90" s="18">
        <v>0</v>
      </c>
      <c r="T90" s="18">
        <v>0</v>
      </c>
      <c r="U90" s="18">
        <v>0</v>
      </c>
      <c r="V90" s="18">
        <v>0</v>
      </c>
      <c r="W90" s="18">
        <v>0</v>
      </c>
      <c r="X90" s="18">
        <v>0</v>
      </c>
      <c r="Y90" s="18">
        <v>0</v>
      </c>
      <c r="Z90" s="18">
        <v>0</v>
      </c>
      <c r="AA90" s="18">
        <v>0</v>
      </c>
      <c r="AB90" s="18">
        <v>0</v>
      </c>
      <c r="AC90" s="18">
        <v>0</v>
      </c>
      <c r="AD90" s="18">
        <v>0</v>
      </c>
      <c r="AE90" s="18">
        <v>0</v>
      </c>
      <c r="AF90" s="18">
        <v>0</v>
      </c>
      <c r="AG90" s="18">
        <v>0</v>
      </c>
      <c r="AH90" s="18">
        <v>0</v>
      </c>
      <c r="AI90" s="18">
        <v>0</v>
      </c>
      <c r="AJ90" s="18">
        <v>0</v>
      </c>
      <c r="AK90" s="18">
        <v>0</v>
      </c>
      <c r="AL90" s="18">
        <v>0</v>
      </c>
      <c r="AM90" s="18">
        <v>0</v>
      </c>
      <c r="AN90" s="18">
        <v>0</v>
      </c>
      <c r="AO90" s="18">
        <v>0</v>
      </c>
      <c r="AP90" s="18">
        <v>0</v>
      </c>
      <c r="AQ90" s="18">
        <v>0</v>
      </c>
      <c r="AR90" s="18">
        <v>0</v>
      </c>
      <c r="AS90" s="18">
        <v>0</v>
      </c>
      <c r="AT90" s="18">
        <v>0</v>
      </c>
    </row>
    <row r="91" spans="1:46" ht="165" x14ac:dyDescent="0.25">
      <c r="A91" s="72" t="s">
        <v>272</v>
      </c>
      <c r="B91" s="76">
        <v>27</v>
      </c>
      <c r="C91" s="76">
        <v>88</v>
      </c>
      <c r="D91" s="77" t="s">
        <v>429</v>
      </c>
      <c r="E91" s="78" t="s">
        <v>224</v>
      </c>
      <c r="F91" s="104" t="s">
        <v>33</v>
      </c>
      <c r="G91" s="104" t="s">
        <v>111</v>
      </c>
      <c r="H91" s="104" t="s">
        <v>50</v>
      </c>
      <c r="I91" s="80">
        <v>59.1</v>
      </c>
      <c r="J91" s="128">
        <v>50</v>
      </c>
      <c r="K91" s="41">
        <f t="shared" si="2"/>
        <v>33</v>
      </c>
      <c r="L91" s="42" t="str">
        <f t="shared" si="3"/>
        <v>OK</v>
      </c>
      <c r="M91" s="18">
        <v>0</v>
      </c>
      <c r="N91" s="18">
        <v>0</v>
      </c>
      <c r="O91" s="18">
        <v>0</v>
      </c>
      <c r="P91" s="18">
        <v>0</v>
      </c>
      <c r="Q91" s="18">
        <v>0</v>
      </c>
      <c r="R91" s="18">
        <v>0</v>
      </c>
      <c r="S91" s="18">
        <v>0</v>
      </c>
      <c r="T91" s="18">
        <v>0</v>
      </c>
      <c r="U91" s="18">
        <v>0</v>
      </c>
      <c r="V91" s="18">
        <v>0</v>
      </c>
      <c r="W91" s="18">
        <v>0</v>
      </c>
      <c r="X91" s="18">
        <v>0</v>
      </c>
      <c r="Y91" s="18">
        <v>0</v>
      </c>
      <c r="Z91" s="18">
        <v>0</v>
      </c>
      <c r="AA91" s="18">
        <v>0</v>
      </c>
      <c r="AB91" s="18">
        <v>0</v>
      </c>
      <c r="AC91" s="18">
        <v>0</v>
      </c>
      <c r="AD91" s="18">
        <v>0</v>
      </c>
      <c r="AE91" s="18">
        <v>0</v>
      </c>
      <c r="AF91" s="18">
        <v>0</v>
      </c>
      <c r="AG91" s="18">
        <v>0</v>
      </c>
      <c r="AH91" s="18">
        <v>0</v>
      </c>
      <c r="AI91" s="18">
        <v>0</v>
      </c>
      <c r="AJ91" s="18">
        <v>0</v>
      </c>
      <c r="AK91" s="18">
        <v>0</v>
      </c>
      <c r="AL91" s="18">
        <v>0</v>
      </c>
      <c r="AM91" s="18">
        <v>0</v>
      </c>
      <c r="AN91" s="18">
        <v>0</v>
      </c>
      <c r="AO91" s="18">
        <v>0</v>
      </c>
      <c r="AP91" s="18">
        <v>0</v>
      </c>
      <c r="AQ91" s="18">
        <v>0</v>
      </c>
      <c r="AR91" s="18">
        <v>0</v>
      </c>
      <c r="AS91" s="18">
        <v>0</v>
      </c>
      <c r="AT91" s="18">
        <v>17</v>
      </c>
    </row>
    <row r="92" spans="1:46" ht="165" x14ac:dyDescent="0.25">
      <c r="A92" s="153" t="s">
        <v>284</v>
      </c>
      <c r="B92" s="145">
        <v>28</v>
      </c>
      <c r="C92" s="82">
        <v>89</v>
      </c>
      <c r="D92" s="83" t="s">
        <v>430</v>
      </c>
      <c r="E92" s="84" t="s">
        <v>225</v>
      </c>
      <c r="F92" s="97" t="s">
        <v>33</v>
      </c>
      <c r="G92" s="97" t="s">
        <v>112</v>
      </c>
      <c r="H92" s="97" t="s">
        <v>50</v>
      </c>
      <c r="I92" s="86">
        <v>9.5</v>
      </c>
      <c r="J92" s="128">
        <v>20</v>
      </c>
      <c r="K92" s="41">
        <f t="shared" si="2"/>
        <v>20</v>
      </c>
      <c r="L92" s="42" t="str">
        <f t="shared" si="3"/>
        <v>OK</v>
      </c>
      <c r="M92" s="18">
        <v>0</v>
      </c>
      <c r="N92" s="18">
        <v>0</v>
      </c>
      <c r="O92" s="18">
        <v>0</v>
      </c>
      <c r="P92" s="18">
        <v>0</v>
      </c>
      <c r="Q92" s="18">
        <v>0</v>
      </c>
      <c r="R92" s="18">
        <v>0</v>
      </c>
      <c r="S92" s="18">
        <v>0</v>
      </c>
      <c r="T92" s="18">
        <v>0</v>
      </c>
      <c r="U92" s="18">
        <v>0</v>
      </c>
      <c r="V92" s="18">
        <v>0</v>
      </c>
      <c r="W92" s="18">
        <v>0</v>
      </c>
      <c r="X92" s="18">
        <v>0</v>
      </c>
      <c r="Y92" s="18">
        <v>0</v>
      </c>
      <c r="Z92" s="18">
        <v>0</v>
      </c>
      <c r="AA92" s="18">
        <v>0</v>
      </c>
      <c r="AB92" s="18">
        <v>0</v>
      </c>
      <c r="AC92" s="18">
        <v>0</v>
      </c>
      <c r="AD92" s="18">
        <v>0</v>
      </c>
      <c r="AE92" s="18">
        <v>0</v>
      </c>
      <c r="AF92" s="18">
        <v>0</v>
      </c>
      <c r="AG92" s="18">
        <v>0</v>
      </c>
      <c r="AH92" s="18">
        <v>0</v>
      </c>
      <c r="AI92" s="18">
        <v>0</v>
      </c>
      <c r="AJ92" s="18">
        <v>0</v>
      </c>
      <c r="AK92" s="18">
        <v>0</v>
      </c>
      <c r="AL92" s="18">
        <v>0</v>
      </c>
      <c r="AM92" s="18">
        <v>0</v>
      </c>
      <c r="AN92" s="18">
        <v>0</v>
      </c>
      <c r="AO92" s="18">
        <v>0</v>
      </c>
      <c r="AP92" s="18">
        <v>0</v>
      </c>
      <c r="AQ92" s="18">
        <v>0</v>
      </c>
      <c r="AR92" s="18">
        <v>0</v>
      </c>
      <c r="AS92" s="18">
        <v>0</v>
      </c>
      <c r="AT92" s="18">
        <v>0</v>
      </c>
    </row>
    <row r="93" spans="1:46" ht="150" x14ac:dyDescent="0.25">
      <c r="A93" s="153"/>
      <c r="B93" s="146"/>
      <c r="C93" s="87">
        <v>90</v>
      </c>
      <c r="D93" s="83" t="s">
        <v>431</v>
      </c>
      <c r="E93" s="84" t="s">
        <v>226</v>
      </c>
      <c r="F93" s="97" t="s">
        <v>33</v>
      </c>
      <c r="G93" s="97" t="s">
        <v>112</v>
      </c>
      <c r="H93" s="97" t="s">
        <v>50</v>
      </c>
      <c r="I93" s="86">
        <v>15.36</v>
      </c>
      <c r="J93" s="128">
        <v>30</v>
      </c>
      <c r="K93" s="41">
        <f t="shared" si="2"/>
        <v>30</v>
      </c>
      <c r="L93" s="42" t="str">
        <f t="shared" si="3"/>
        <v>OK</v>
      </c>
      <c r="M93" s="18">
        <v>0</v>
      </c>
      <c r="N93" s="18">
        <v>0</v>
      </c>
      <c r="O93" s="18">
        <v>0</v>
      </c>
      <c r="P93" s="18">
        <v>0</v>
      </c>
      <c r="Q93" s="18">
        <v>0</v>
      </c>
      <c r="R93" s="18">
        <v>0</v>
      </c>
      <c r="S93" s="18">
        <v>0</v>
      </c>
      <c r="T93" s="18">
        <v>0</v>
      </c>
      <c r="U93" s="18">
        <v>0</v>
      </c>
      <c r="V93" s="18">
        <v>0</v>
      </c>
      <c r="W93" s="18">
        <v>0</v>
      </c>
      <c r="X93" s="18">
        <v>0</v>
      </c>
      <c r="Y93" s="18">
        <v>0</v>
      </c>
      <c r="Z93" s="18">
        <v>0</v>
      </c>
      <c r="AA93" s="18">
        <v>0</v>
      </c>
      <c r="AB93" s="18">
        <v>0</v>
      </c>
      <c r="AC93" s="18">
        <v>0</v>
      </c>
      <c r="AD93" s="18">
        <v>0</v>
      </c>
      <c r="AE93" s="18">
        <v>0</v>
      </c>
      <c r="AF93" s="18">
        <v>0</v>
      </c>
      <c r="AG93" s="18">
        <v>0</v>
      </c>
      <c r="AH93" s="18">
        <v>0</v>
      </c>
      <c r="AI93" s="18">
        <v>0</v>
      </c>
      <c r="AJ93" s="18">
        <v>0</v>
      </c>
      <c r="AK93" s="18">
        <v>0</v>
      </c>
      <c r="AL93" s="18">
        <v>0</v>
      </c>
      <c r="AM93" s="18">
        <v>0</v>
      </c>
      <c r="AN93" s="18">
        <v>0</v>
      </c>
      <c r="AO93" s="18">
        <v>0</v>
      </c>
      <c r="AP93" s="18">
        <v>0</v>
      </c>
      <c r="AQ93" s="18">
        <v>0</v>
      </c>
      <c r="AR93" s="18">
        <v>0</v>
      </c>
      <c r="AS93" s="18">
        <v>0</v>
      </c>
      <c r="AT93" s="18">
        <v>0</v>
      </c>
    </row>
    <row r="94" spans="1:46" ht="165" x14ac:dyDescent="0.25">
      <c r="A94" s="153"/>
      <c r="B94" s="147"/>
      <c r="C94" s="87">
        <v>91</v>
      </c>
      <c r="D94" s="98" t="s">
        <v>432</v>
      </c>
      <c r="E94" s="84" t="s">
        <v>227</v>
      </c>
      <c r="F94" s="97" t="s">
        <v>33</v>
      </c>
      <c r="G94" s="97" t="s">
        <v>112</v>
      </c>
      <c r="H94" s="97" t="s">
        <v>50</v>
      </c>
      <c r="I94" s="86">
        <v>24.69</v>
      </c>
      <c r="J94" s="124">
        <v>30</v>
      </c>
      <c r="K94" s="41">
        <f t="shared" si="2"/>
        <v>0</v>
      </c>
      <c r="L94" s="42" t="str">
        <f t="shared" si="3"/>
        <v>OK</v>
      </c>
      <c r="M94" s="18">
        <v>0</v>
      </c>
      <c r="N94" s="18">
        <v>0</v>
      </c>
      <c r="O94" s="18">
        <v>0</v>
      </c>
      <c r="P94" s="18">
        <v>0</v>
      </c>
      <c r="Q94" s="18">
        <v>0</v>
      </c>
      <c r="R94" s="18">
        <v>0</v>
      </c>
      <c r="S94" s="18">
        <v>0</v>
      </c>
      <c r="T94" s="18">
        <v>0</v>
      </c>
      <c r="U94" s="18">
        <v>0</v>
      </c>
      <c r="V94" s="18">
        <v>0</v>
      </c>
      <c r="W94" s="18">
        <v>0</v>
      </c>
      <c r="X94" s="18">
        <v>0</v>
      </c>
      <c r="Y94" s="18">
        <v>0</v>
      </c>
      <c r="Z94" s="18">
        <v>0</v>
      </c>
      <c r="AA94" s="18">
        <v>0</v>
      </c>
      <c r="AB94" s="18">
        <v>0</v>
      </c>
      <c r="AC94" s="18">
        <v>0</v>
      </c>
      <c r="AD94" s="18">
        <v>0</v>
      </c>
      <c r="AE94" s="18">
        <v>0</v>
      </c>
      <c r="AF94" s="18">
        <v>0</v>
      </c>
      <c r="AG94" s="18">
        <v>0</v>
      </c>
      <c r="AH94" s="18">
        <v>0</v>
      </c>
      <c r="AI94" s="18">
        <v>0</v>
      </c>
      <c r="AJ94" s="18">
        <v>0</v>
      </c>
      <c r="AK94" s="18">
        <v>0</v>
      </c>
      <c r="AL94" s="18">
        <v>0</v>
      </c>
      <c r="AM94" s="18">
        <v>0</v>
      </c>
      <c r="AN94" s="18">
        <v>30</v>
      </c>
      <c r="AO94" s="18">
        <v>0</v>
      </c>
      <c r="AP94" s="18">
        <v>0</v>
      </c>
      <c r="AQ94" s="18">
        <v>0</v>
      </c>
      <c r="AR94" s="18">
        <v>0</v>
      </c>
      <c r="AS94" s="18">
        <v>0</v>
      </c>
      <c r="AT94" s="18">
        <v>0</v>
      </c>
    </row>
    <row r="95" spans="1:46" ht="225" x14ac:dyDescent="0.25">
      <c r="A95" s="105" t="s">
        <v>272</v>
      </c>
      <c r="B95" s="76">
        <v>29</v>
      </c>
      <c r="C95" s="103">
        <v>92</v>
      </c>
      <c r="D95" s="77" t="s">
        <v>372</v>
      </c>
      <c r="E95" s="78" t="s">
        <v>228</v>
      </c>
      <c r="F95" s="104" t="s">
        <v>59</v>
      </c>
      <c r="G95" s="104" t="s">
        <v>111</v>
      </c>
      <c r="H95" s="104" t="s">
        <v>50</v>
      </c>
      <c r="I95" s="80">
        <v>129.19999999999999</v>
      </c>
      <c r="J95" s="128">
        <v>15</v>
      </c>
      <c r="K95" s="41">
        <f t="shared" si="2"/>
        <v>10</v>
      </c>
      <c r="L95" s="42" t="str">
        <f t="shared" si="3"/>
        <v>OK</v>
      </c>
      <c r="M95" s="18">
        <v>5</v>
      </c>
      <c r="N95" s="18">
        <v>0</v>
      </c>
      <c r="O95" s="18">
        <v>0</v>
      </c>
      <c r="P95" s="18">
        <v>0</v>
      </c>
      <c r="Q95" s="18">
        <v>0</v>
      </c>
      <c r="R95" s="18">
        <v>0</v>
      </c>
      <c r="S95" s="18">
        <v>0</v>
      </c>
      <c r="T95" s="18">
        <v>0</v>
      </c>
      <c r="U95" s="18">
        <v>0</v>
      </c>
      <c r="V95" s="18">
        <v>0</v>
      </c>
      <c r="W95" s="18">
        <v>0</v>
      </c>
      <c r="X95" s="18">
        <v>0</v>
      </c>
      <c r="Y95" s="18">
        <v>0</v>
      </c>
      <c r="Z95" s="18">
        <v>0</v>
      </c>
      <c r="AA95" s="18">
        <v>0</v>
      </c>
      <c r="AB95" s="18">
        <v>0</v>
      </c>
      <c r="AC95" s="18">
        <v>0</v>
      </c>
      <c r="AD95" s="18">
        <v>0</v>
      </c>
      <c r="AE95" s="18">
        <v>0</v>
      </c>
      <c r="AF95" s="18">
        <v>0</v>
      </c>
      <c r="AG95" s="18">
        <v>0</v>
      </c>
      <c r="AH95" s="18">
        <v>0</v>
      </c>
      <c r="AI95" s="18">
        <v>0</v>
      </c>
      <c r="AJ95" s="18">
        <v>0</v>
      </c>
      <c r="AK95" s="18">
        <v>0</v>
      </c>
      <c r="AL95" s="18">
        <v>0</v>
      </c>
      <c r="AM95" s="18">
        <v>0</v>
      </c>
      <c r="AN95" s="18">
        <v>0</v>
      </c>
      <c r="AO95" s="18">
        <v>0</v>
      </c>
      <c r="AP95" s="18">
        <v>0</v>
      </c>
      <c r="AQ95" s="18">
        <v>0</v>
      </c>
      <c r="AR95" s="18">
        <v>0</v>
      </c>
      <c r="AS95" s="18">
        <v>0</v>
      </c>
      <c r="AT95" s="18">
        <v>0</v>
      </c>
    </row>
    <row r="96" spans="1:46" ht="120" x14ac:dyDescent="0.25">
      <c r="A96" s="153" t="s">
        <v>277</v>
      </c>
      <c r="B96" s="145">
        <v>30</v>
      </c>
      <c r="C96" s="87">
        <v>93</v>
      </c>
      <c r="D96" s="83" t="s">
        <v>373</v>
      </c>
      <c r="E96" s="84" t="s">
        <v>229</v>
      </c>
      <c r="F96" s="85" t="s">
        <v>64</v>
      </c>
      <c r="G96" s="85" t="s">
        <v>113</v>
      </c>
      <c r="H96" s="85" t="s">
        <v>50</v>
      </c>
      <c r="I96" s="86">
        <v>2.97</v>
      </c>
      <c r="J96" s="128">
        <v>450</v>
      </c>
      <c r="K96" s="41">
        <f t="shared" si="2"/>
        <v>0</v>
      </c>
      <c r="L96" s="42" t="str">
        <f t="shared" si="3"/>
        <v>OK</v>
      </c>
      <c r="M96" s="18">
        <v>100</v>
      </c>
      <c r="N96" s="18">
        <v>0</v>
      </c>
      <c r="O96" s="18">
        <v>0</v>
      </c>
      <c r="P96" s="18">
        <v>0</v>
      </c>
      <c r="Q96" s="18">
        <v>0</v>
      </c>
      <c r="R96" s="18">
        <v>0</v>
      </c>
      <c r="S96" s="18">
        <v>0</v>
      </c>
      <c r="T96" s="18">
        <v>0</v>
      </c>
      <c r="U96" s="18">
        <v>0</v>
      </c>
      <c r="V96" s="18">
        <v>0</v>
      </c>
      <c r="W96" s="18">
        <v>0</v>
      </c>
      <c r="X96" s="18">
        <v>0</v>
      </c>
      <c r="Y96" s="18">
        <v>0</v>
      </c>
      <c r="Z96" s="18">
        <v>0</v>
      </c>
      <c r="AA96" s="18">
        <v>120</v>
      </c>
      <c r="AB96" s="18">
        <v>0</v>
      </c>
      <c r="AC96" s="18">
        <v>230</v>
      </c>
      <c r="AD96" s="18">
        <v>0</v>
      </c>
      <c r="AE96" s="18">
        <v>0</v>
      </c>
      <c r="AF96" s="18">
        <v>0</v>
      </c>
      <c r="AG96" s="18">
        <v>0</v>
      </c>
      <c r="AH96" s="18">
        <v>0</v>
      </c>
      <c r="AI96" s="18">
        <v>0</v>
      </c>
      <c r="AJ96" s="18">
        <v>0</v>
      </c>
      <c r="AK96" s="18">
        <v>0</v>
      </c>
      <c r="AL96" s="18">
        <v>0</v>
      </c>
      <c r="AM96" s="18">
        <v>0</v>
      </c>
      <c r="AN96" s="18">
        <v>0</v>
      </c>
      <c r="AO96" s="18">
        <v>0</v>
      </c>
      <c r="AP96" s="18">
        <v>0</v>
      </c>
      <c r="AQ96" s="18">
        <v>0</v>
      </c>
      <c r="AR96" s="18">
        <v>0</v>
      </c>
      <c r="AS96" s="18">
        <v>0</v>
      </c>
      <c r="AT96" s="18">
        <v>0</v>
      </c>
    </row>
    <row r="97" spans="1:46" ht="210" x14ac:dyDescent="0.25">
      <c r="A97" s="153"/>
      <c r="B97" s="147"/>
      <c r="C97" s="87">
        <v>94</v>
      </c>
      <c r="D97" s="83" t="s">
        <v>374</v>
      </c>
      <c r="E97" s="84" t="s">
        <v>230</v>
      </c>
      <c r="F97" s="85" t="s">
        <v>64</v>
      </c>
      <c r="G97" s="85" t="s">
        <v>44</v>
      </c>
      <c r="H97" s="85" t="s">
        <v>50</v>
      </c>
      <c r="I97" s="86">
        <v>1.56</v>
      </c>
      <c r="J97" s="128"/>
      <c r="K97" s="41">
        <f t="shared" si="2"/>
        <v>0</v>
      </c>
      <c r="L97" s="42" t="str">
        <f t="shared" si="3"/>
        <v>OK</v>
      </c>
      <c r="M97" s="18">
        <v>0</v>
      </c>
      <c r="N97" s="18">
        <v>0</v>
      </c>
      <c r="O97" s="18">
        <v>0</v>
      </c>
      <c r="P97" s="18">
        <v>0</v>
      </c>
      <c r="Q97" s="18">
        <v>0</v>
      </c>
      <c r="R97" s="18">
        <v>0</v>
      </c>
      <c r="S97" s="18">
        <v>0</v>
      </c>
      <c r="T97" s="18">
        <v>0</v>
      </c>
      <c r="U97" s="18">
        <v>0</v>
      </c>
      <c r="V97" s="18">
        <v>0</v>
      </c>
      <c r="W97" s="18">
        <v>0</v>
      </c>
      <c r="X97" s="18">
        <v>0</v>
      </c>
      <c r="Y97" s="18">
        <v>0</v>
      </c>
      <c r="Z97" s="18">
        <v>0</v>
      </c>
      <c r="AA97" s="18">
        <v>0</v>
      </c>
      <c r="AB97" s="18">
        <v>0</v>
      </c>
      <c r="AC97" s="18">
        <v>0</v>
      </c>
      <c r="AD97" s="18">
        <v>0</v>
      </c>
      <c r="AE97" s="18">
        <v>0</v>
      </c>
      <c r="AF97" s="18">
        <v>0</v>
      </c>
      <c r="AG97" s="18">
        <v>0</v>
      </c>
      <c r="AH97" s="18">
        <v>0</v>
      </c>
      <c r="AI97" s="18">
        <v>0</v>
      </c>
      <c r="AJ97" s="18">
        <v>0</v>
      </c>
      <c r="AK97" s="18">
        <v>0</v>
      </c>
      <c r="AL97" s="18">
        <v>0</v>
      </c>
      <c r="AM97" s="18">
        <v>0</v>
      </c>
      <c r="AN97" s="18">
        <v>0</v>
      </c>
      <c r="AO97" s="18">
        <v>0</v>
      </c>
      <c r="AP97" s="18">
        <v>0</v>
      </c>
      <c r="AQ97" s="18">
        <v>0</v>
      </c>
      <c r="AR97" s="18">
        <v>0</v>
      </c>
      <c r="AS97" s="18">
        <v>0</v>
      </c>
      <c r="AT97" s="18">
        <v>0</v>
      </c>
    </row>
    <row r="98" spans="1:46" ht="75" x14ac:dyDescent="0.25">
      <c r="A98" s="152" t="s">
        <v>279</v>
      </c>
      <c r="B98" s="158">
        <v>31</v>
      </c>
      <c r="C98" s="103">
        <v>95</v>
      </c>
      <c r="D98" s="77" t="s">
        <v>375</v>
      </c>
      <c r="E98" s="78" t="s">
        <v>231</v>
      </c>
      <c r="F98" s="104" t="s">
        <v>30</v>
      </c>
      <c r="G98" s="104" t="s">
        <v>84</v>
      </c>
      <c r="H98" s="104" t="s">
        <v>50</v>
      </c>
      <c r="I98" s="80">
        <v>7.92</v>
      </c>
      <c r="J98" s="128">
        <v>130</v>
      </c>
      <c r="K98" s="41">
        <f t="shared" si="2"/>
        <v>130</v>
      </c>
      <c r="L98" s="42" t="str">
        <f t="shared" si="3"/>
        <v>OK</v>
      </c>
      <c r="M98" s="18">
        <v>0</v>
      </c>
      <c r="N98" s="18">
        <v>0</v>
      </c>
      <c r="O98" s="18">
        <v>0</v>
      </c>
      <c r="P98" s="18">
        <v>0</v>
      </c>
      <c r="Q98" s="18">
        <v>0</v>
      </c>
      <c r="R98" s="18">
        <v>0</v>
      </c>
      <c r="S98" s="18">
        <v>0</v>
      </c>
      <c r="T98" s="18">
        <v>0</v>
      </c>
      <c r="U98" s="18">
        <v>0</v>
      </c>
      <c r="V98" s="18">
        <v>0</v>
      </c>
      <c r="W98" s="18">
        <v>0</v>
      </c>
      <c r="X98" s="18">
        <v>0</v>
      </c>
      <c r="Y98" s="18">
        <v>0</v>
      </c>
      <c r="Z98" s="18">
        <v>0</v>
      </c>
      <c r="AA98" s="18">
        <v>0</v>
      </c>
      <c r="AB98" s="18">
        <v>0</v>
      </c>
      <c r="AC98" s="18">
        <v>0</v>
      </c>
      <c r="AD98" s="18">
        <v>0</v>
      </c>
      <c r="AE98" s="18">
        <v>0</v>
      </c>
      <c r="AF98" s="18">
        <v>0</v>
      </c>
      <c r="AG98" s="18">
        <v>0</v>
      </c>
      <c r="AH98" s="18">
        <v>0</v>
      </c>
      <c r="AI98" s="18">
        <v>0</v>
      </c>
      <c r="AJ98" s="18">
        <v>0</v>
      </c>
      <c r="AK98" s="18">
        <v>0</v>
      </c>
      <c r="AL98" s="18">
        <v>0</v>
      </c>
      <c r="AM98" s="18">
        <v>0</v>
      </c>
      <c r="AN98" s="18">
        <v>0</v>
      </c>
      <c r="AO98" s="18">
        <v>0</v>
      </c>
      <c r="AP98" s="18">
        <v>0</v>
      </c>
      <c r="AQ98" s="18">
        <v>0</v>
      </c>
      <c r="AR98" s="18">
        <v>0</v>
      </c>
      <c r="AS98" s="18">
        <v>0</v>
      </c>
      <c r="AT98" s="18">
        <v>0</v>
      </c>
    </row>
    <row r="99" spans="1:46" ht="30" x14ac:dyDescent="0.25">
      <c r="A99" s="152"/>
      <c r="B99" s="160"/>
      <c r="C99" s="76">
        <v>96</v>
      </c>
      <c r="D99" s="77" t="s">
        <v>376</v>
      </c>
      <c r="E99" s="78" t="s">
        <v>232</v>
      </c>
      <c r="F99" s="104" t="s">
        <v>30</v>
      </c>
      <c r="G99" s="104" t="s">
        <v>85</v>
      </c>
      <c r="H99" s="104" t="s">
        <v>50</v>
      </c>
      <c r="I99" s="80">
        <v>12.51</v>
      </c>
      <c r="J99" s="128">
        <v>120</v>
      </c>
      <c r="K99" s="41">
        <f t="shared" si="2"/>
        <v>120</v>
      </c>
      <c r="L99" s="42" t="str">
        <f t="shared" si="3"/>
        <v>OK</v>
      </c>
      <c r="M99" s="18">
        <v>0</v>
      </c>
      <c r="N99" s="18">
        <v>0</v>
      </c>
      <c r="O99" s="18">
        <v>0</v>
      </c>
      <c r="P99" s="18">
        <v>0</v>
      </c>
      <c r="Q99" s="18">
        <v>0</v>
      </c>
      <c r="R99" s="18">
        <v>0</v>
      </c>
      <c r="S99" s="18">
        <v>0</v>
      </c>
      <c r="T99" s="18">
        <v>0</v>
      </c>
      <c r="U99" s="18">
        <v>0</v>
      </c>
      <c r="V99" s="18">
        <v>0</v>
      </c>
      <c r="W99" s="18">
        <v>0</v>
      </c>
      <c r="X99" s="18">
        <v>0</v>
      </c>
      <c r="Y99" s="18">
        <v>0</v>
      </c>
      <c r="Z99" s="18">
        <v>0</v>
      </c>
      <c r="AA99" s="18">
        <v>0</v>
      </c>
      <c r="AB99" s="18">
        <v>0</v>
      </c>
      <c r="AC99" s="18">
        <v>0</v>
      </c>
      <c r="AD99" s="18">
        <v>0</v>
      </c>
      <c r="AE99" s="18">
        <v>0</v>
      </c>
      <c r="AF99" s="18">
        <v>0</v>
      </c>
      <c r="AG99" s="18">
        <v>0</v>
      </c>
      <c r="AH99" s="18">
        <v>0</v>
      </c>
      <c r="AI99" s="18">
        <v>0</v>
      </c>
      <c r="AJ99" s="18">
        <v>0</v>
      </c>
      <c r="AK99" s="18">
        <v>0</v>
      </c>
      <c r="AL99" s="18">
        <v>0</v>
      </c>
      <c r="AM99" s="18">
        <v>0</v>
      </c>
      <c r="AN99" s="18">
        <v>0</v>
      </c>
      <c r="AO99" s="18">
        <v>0</v>
      </c>
      <c r="AP99" s="18">
        <v>0</v>
      </c>
      <c r="AQ99" s="18">
        <v>0</v>
      </c>
      <c r="AR99" s="18">
        <v>0</v>
      </c>
      <c r="AS99" s="18">
        <v>0</v>
      </c>
      <c r="AT99" s="18">
        <v>0</v>
      </c>
    </row>
    <row r="100" spans="1:46" ht="30" x14ac:dyDescent="0.25">
      <c r="A100" s="153" t="s">
        <v>279</v>
      </c>
      <c r="B100" s="145">
        <v>32</v>
      </c>
      <c r="C100" s="87">
        <v>97</v>
      </c>
      <c r="D100" s="100" t="s">
        <v>377</v>
      </c>
      <c r="E100" s="84" t="s">
        <v>233</v>
      </c>
      <c r="F100" s="97" t="s">
        <v>60</v>
      </c>
      <c r="G100" s="97" t="s">
        <v>99</v>
      </c>
      <c r="H100" s="97" t="s">
        <v>51</v>
      </c>
      <c r="I100" s="86">
        <v>27.01</v>
      </c>
      <c r="J100" s="128"/>
      <c r="K100" s="41">
        <f t="shared" si="2"/>
        <v>0</v>
      </c>
      <c r="L100" s="42" t="str">
        <f t="shared" si="3"/>
        <v>OK</v>
      </c>
      <c r="M100" s="18">
        <v>0</v>
      </c>
      <c r="N100" s="18">
        <v>0</v>
      </c>
      <c r="O100" s="18">
        <v>0</v>
      </c>
      <c r="P100" s="18">
        <v>0</v>
      </c>
      <c r="Q100" s="18">
        <v>0</v>
      </c>
      <c r="R100" s="18">
        <v>0</v>
      </c>
      <c r="S100" s="18">
        <v>0</v>
      </c>
      <c r="T100" s="18">
        <v>0</v>
      </c>
      <c r="U100" s="18">
        <v>0</v>
      </c>
      <c r="V100" s="18">
        <v>0</v>
      </c>
      <c r="W100" s="18">
        <v>0</v>
      </c>
      <c r="X100" s="18">
        <v>0</v>
      </c>
      <c r="Y100" s="18">
        <v>0</v>
      </c>
      <c r="Z100" s="18">
        <v>0</v>
      </c>
      <c r="AA100" s="18">
        <v>0</v>
      </c>
      <c r="AB100" s="18">
        <v>0</v>
      </c>
      <c r="AC100" s="18">
        <v>0</v>
      </c>
      <c r="AD100" s="18">
        <v>0</v>
      </c>
      <c r="AE100" s="18">
        <v>0</v>
      </c>
      <c r="AF100" s="18">
        <v>0</v>
      </c>
      <c r="AG100" s="18">
        <v>0</v>
      </c>
      <c r="AH100" s="18">
        <v>0</v>
      </c>
      <c r="AI100" s="18">
        <v>0</v>
      </c>
      <c r="AJ100" s="18">
        <v>0</v>
      </c>
      <c r="AK100" s="18">
        <v>0</v>
      </c>
      <c r="AL100" s="18">
        <v>0</v>
      </c>
      <c r="AM100" s="18">
        <v>0</v>
      </c>
      <c r="AN100" s="18">
        <v>0</v>
      </c>
      <c r="AO100" s="18">
        <v>0</v>
      </c>
      <c r="AP100" s="18">
        <v>0</v>
      </c>
      <c r="AQ100" s="18">
        <v>0</v>
      </c>
      <c r="AR100" s="18">
        <v>0</v>
      </c>
      <c r="AS100" s="18">
        <v>0</v>
      </c>
      <c r="AT100" s="18">
        <v>0</v>
      </c>
    </row>
    <row r="101" spans="1:46" x14ac:dyDescent="0.25">
      <c r="A101" s="153"/>
      <c r="B101" s="146"/>
      <c r="C101" s="82">
        <v>98</v>
      </c>
      <c r="D101" s="83" t="s">
        <v>378</v>
      </c>
      <c r="E101" s="84" t="s">
        <v>234</v>
      </c>
      <c r="F101" s="97" t="s">
        <v>60</v>
      </c>
      <c r="G101" s="97" t="s">
        <v>114</v>
      </c>
      <c r="H101" s="97" t="s">
        <v>51</v>
      </c>
      <c r="I101" s="86">
        <v>45.44</v>
      </c>
      <c r="J101" s="128">
        <v>20</v>
      </c>
      <c r="K101" s="41">
        <f t="shared" si="2"/>
        <v>20</v>
      </c>
      <c r="L101" s="42" t="str">
        <f t="shared" si="3"/>
        <v>OK</v>
      </c>
      <c r="M101" s="18">
        <v>0</v>
      </c>
      <c r="N101" s="18">
        <v>0</v>
      </c>
      <c r="O101" s="18">
        <v>0</v>
      </c>
      <c r="P101" s="18">
        <v>0</v>
      </c>
      <c r="Q101" s="18">
        <v>0</v>
      </c>
      <c r="R101" s="18">
        <v>0</v>
      </c>
      <c r="S101" s="18">
        <v>0</v>
      </c>
      <c r="T101" s="18">
        <v>0</v>
      </c>
      <c r="U101" s="18">
        <v>0</v>
      </c>
      <c r="V101" s="18">
        <v>0</v>
      </c>
      <c r="W101" s="18">
        <v>0</v>
      </c>
      <c r="X101" s="18">
        <v>0</v>
      </c>
      <c r="Y101" s="18">
        <v>0</v>
      </c>
      <c r="Z101" s="18">
        <v>0</v>
      </c>
      <c r="AA101" s="18">
        <v>0</v>
      </c>
      <c r="AB101" s="18">
        <v>0</v>
      </c>
      <c r="AC101" s="18">
        <v>0</v>
      </c>
      <c r="AD101" s="18">
        <v>0</v>
      </c>
      <c r="AE101" s="18">
        <v>0</v>
      </c>
      <c r="AF101" s="18">
        <v>0</v>
      </c>
      <c r="AG101" s="18">
        <v>0</v>
      </c>
      <c r="AH101" s="18">
        <v>0</v>
      </c>
      <c r="AI101" s="18">
        <v>0</v>
      </c>
      <c r="AJ101" s="18">
        <v>0</v>
      </c>
      <c r="AK101" s="18">
        <v>0</v>
      </c>
      <c r="AL101" s="18">
        <v>0</v>
      </c>
      <c r="AM101" s="18">
        <v>0</v>
      </c>
      <c r="AN101" s="18">
        <v>0</v>
      </c>
      <c r="AO101" s="18">
        <v>0</v>
      </c>
      <c r="AP101" s="18">
        <v>0</v>
      </c>
      <c r="AQ101" s="18">
        <v>0</v>
      </c>
      <c r="AR101" s="18">
        <v>0</v>
      </c>
      <c r="AS101" s="18">
        <v>0</v>
      </c>
      <c r="AT101" s="18">
        <v>0</v>
      </c>
    </row>
    <row r="102" spans="1:46" x14ac:dyDescent="0.25">
      <c r="A102" s="153"/>
      <c r="B102" s="146"/>
      <c r="C102" s="87">
        <v>99</v>
      </c>
      <c r="D102" s="83" t="s">
        <v>379</v>
      </c>
      <c r="E102" s="84" t="s">
        <v>235</v>
      </c>
      <c r="F102" s="97" t="s">
        <v>30</v>
      </c>
      <c r="G102" s="97" t="s">
        <v>114</v>
      </c>
      <c r="H102" s="97" t="s">
        <v>51</v>
      </c>
      <c r="I102" s="86">
        <v>89</v>
      </c>
      <c r="J102" s="128">
        <v>12</v>
      </c>
      <c r="K102" s="41">
        <f t="shared" si="2"/>
        <v>12</v>
      </c>
      <c r="L102" s="42" t="str">
        <f t="shared" si="3"/>
        <v>OK</v>
      </c>
      <c r="M102" s="18">
        <v>0</v>
      </c>
      <c r="N102" s="18">
        <v>0</v>
      </c>
      <c r="O102" s="18">
        <v>0</v>
      </c>
      <c r="P102" s="18">
        <v>0</v>
      </c>
      <c r="Q102" s="18">
        <v>0</v>
      </c>
      <c r="R102" s="18">
        <v>0</v>
      </c>
      <c r="S102" s="18">
        <v>0</v>
      </c>
      <c r="T102" s="18">
        <v>0</v>
      </c>
      <c r="U102" s="18">
        <v>0</v>
      </c>
      <c r="V102" s="18">
        <v>0</v>
      </c>
      <c r="W102" s="18">
        <v>0</v>
      </c>
      <c r="X102" s="18">
        <v>0</v>
      </c>
      <c r="Y102" s="18">
        <v>0</v>
      </c>
      <c r="Z102" s="18">
        <v>0</v>
      </c>
      <c r="AA102" s="18">
        <v>0</v>
      </c>
      <c r="AB102" s="18">
        <v>0</v>
      </c>
      <c r="AC102" s="18">
        <v>0</v>
      </c>
      <c r="AD102" s="18">
        <v>0</v>
      </c>
      <c r="AE102" s="18">
        <v>0</v>
      </c>
      <c r="AF102" s="18">
        <v>0</v>
      </c>
      <c r="AG102" s="18">
        <v>0</v>
      </c>
      <c r="AH102" s="18">
        <v>0</v>
      </c>
      <c r="AI102" s="18">
        <v>0</v>
      </c>
      <c r="AJ102" s="18">
        <v>0</v>
      </c>
      <c r="AK102" s="18">
        <v>0</v>
      </c>
      <c r="AL102" s="18">
        <v>0</v>
      </c>
      <c r="AM102" s="18">
        <v>0</v>
      </c>
      <c r="AN102" s="18">
        <v>0</v>
      </c>
      <c r="AO102" s="18">
        <v>0</v>
      </c>
      <c r="AP102" s="18">
        <v>0</v>
      </c>
      <c r="AQ102" s="18">
        <v>0</v>
      </c>
      <c r="AR102" s="18">
        <v>0</v>
      </c>
      <c r="AS102" s="18">
        <v>0</v>
      </c>
      <c r="AT102" s="18">
        <v>0</v>
      </c>
    </row>
    <row r="103" spans="1:46" ht="30" x14ac:dyDescent="0.25">
      <c r="A103" s="153"/>
      <c r="B103" s="146"/>
      <c r="C103" s="87">
        <v>100</v>
      </c>
      <c r="D103" s="98" t="s">
        <v>380</v>
      </c>
      <c r="E103" s="84" t="s">
        <v>236</v>
      </c>
      <c r="F103" s="97" t="s">
        <v>30</v>
      </c>
      <c r="G103" s="97" t="s">
        <v>115</v>
      </c>
      <c r="H103" s="97" t="s">
        <v>51</v>
      </c>
      <c r="I103" s="86">
        <v>62.39</v>
      </c>
      <c r="J103" s="128">
        <v>20</v>
      </c>
      <c r="K103" s="41">
        <f t="shared" si="2"/>
        <v>20</v>
      </c>
      <c r="L103" s="42" t="str">
        <f t="shared" si="3"/>
        <v>OK</v>
      </c>
      <c r="M103" s="18">
        <v>0</v>
      </c>
      <c r="N103" s="18">
        <v>0</v>
      </c>
      <c r="O103" s="18">
        <v>0</v>
      </c>
      <c r="P103" s="18">
        <v>0</v>
      </c>
      <c r="Q103" s="18">
        <v>0</v>
      </c>
      <c r="R103" s="18">
        <v>0</v>
      </c>
      <c r="S103" s="18">
        <v>0</v>
      </c>
      <c r="T103" s="18">
        <v>0</v>
      </c>
      <c r="U103" s="18">
        <v>0</v>
      </c>
      <c r="V103" s="18">
        <v>0</v>
      </c>
      <c r="W103" s="18">
        <v>0</v>
      </c>
      <c r="X103" s="18">
        <v>0</v>
      </c>
      <c r="Y103" s="18">
        <v>0</v>
      </c>
      <c r="Z103" s="18">
        <v>0</v>
      </c>
      <c r="AA103" s="18">
        <v>0</v>
      </c>
      <c r="AB103" s="18">
        <v>0</v>
      </c>
      <c r="AC103" s="18">
        <v>0</v>
      </c>
      <c r="AD103" s="18">
        <v>0</v>
      </c>
      <c r="AE103" s="18">
        <v>0</v>
      </c>
      <c r="AF103" s="18">
        <v>0</v>
      </c>
      <c r="AG103" s="18">
        <v>0</v>
      </c>
      <c r="AH103" s="18">
        <v>0</v>
      </c>
      <c r="AI103" s="18">
        <v>0</v>
      </c>
      <c r="AJ103" s="18">
        <v>0</v>
      </c>
      <c r="AK103" s="18">
        <v>0</v>
      </c>
      <c r="AL103" s="18">
        <v>0</v>
      </c>
      <c r="AM103" s="18">
        <v>0</v>
      </c>
      <c r="AN103" s="18">
        <v>0</v>
      </c>
      <c r="AO103" s="18">
        <v>0</v>
      </c>
      <c r="AP103" s="18">
        <v>0</v>
      </c>
      <c r="AQ103" s="18">
        <v>0</v>
      </c>
      <c r="AR103" s="18">
        <v>0</v>
      </c>
      <c r="AS103" s="18">
        <v>0</v>
      </c>
      <c r="AT103" s="18">
        <v>0</v>
      </c>
    </row>
    <row r="104" spans="1:46" x14ac:dyDescent="0.25">
      <c r="A104" s="153"/>
      <c r="B104" s="147"/>
      <c r="C104" s="82">
        <v>101</v>
      </c>
      <c r="D104" s="98" t="s">
        <v>381</v>
      </c>
      <c r="E104" s="84" t="s">
        <v>237</v>
      </c>
      <c r="F104" s="97" t="s">
        <v>60</v>
      </c>
      <c r="G104" s="97" t="s">
        <v>116</v>
      </c>
      <c r="H104" s="97" t="s">
        <v>51</v>
      </c>
      <c r="I104" s="86">
        <v>3.02</v>
      </c>
      <c r="J104" s="128"/>
      <c r="K104" s="41">
        <f t="shared" si="2"/>
        <v>0</v>
      </c>
      <c r="L104" s="42" t="str">
        <f t="shared" si="3"/>
        <v>OK</v>
      </c>
      <c r="M104" s="18">
        <v>0</v>
      </c>
      <c r="N104" s="18">
        <v>0</v>
      </c>
      <c r="O104" s="18">
        <v>0</v>
      </c>
      <c r="P104" s="18">
        <v>0</v>
      </c>
      <c r="Q104" s="18">
        <v>0</v>
      </c>
      <c r="R104" s="18">
        <v>0</v>
      </c>
      <c r="S104" s="18">
        <v>0</v>
      </c>
      <c r="T104" s="18">
        <v>0</v>
      </c>
      <c r="U104" s="18">
        <v>0</v>
      </c>
      <c r="V104" s="18">
        <v>0</v>
      </c>
      <c r="W104" s="18">
        <v>0</v>
      </c>
      <c r="X104" s="18">
        <v>0</v>
      </c>
      <c r="Y104" s="18">
        <v>0</v>
      </c>
      <c r="Z104" s="18">
        <v>0</v>
      </c>
      <c r="AA104" s="18">
        <v>0</v>
      </c>
      <c r="AB104" s="18">
        <v>0</v>
      </c>
      <c r="AC104" s="18">
        <v>0</v>
      </c>
      <c r="AD104" s="18">
        <v>0</v>
      </c>
      <c r="AE104" s="18">
        <v>0</v>
      </c>
      <c r="AF104" s="18">
        <v>0</v>
      </c>
      <c r="AG104" s="18">
        <v>0</v>
      </c>
      <c r="AH104" s="18">
        <v>0</v>
      </c>
      <c r="AI104" s="18">
        <v>0</v>
      </c>
      <c r="AJ104" s="18">
        <v>0</v>
      </c>
      <c r="AK104" s="18">
        <v>0</v>
      </c>
      <c r="AL104" s="18">
        <v>0</v>
      </c>
      <c r="AM104" s="18">
        <v>0</v>
      </c>
      <c r="AN104" s="18">
        <v>0</v>
      </c>
      <c r="AO104" s="18">
        <v>0</v>
      </c>
      <c r="AP104" s="18">
        <v>0</v>
      </c>
      <c r="AQ104" s="18">
        <v>0</v>
      </c>
      <c r="AR104" s="18">
        <v>0</v>
      </c>
      <c r="AS104" s="18">
        <v>0</v>
      </c>
      <c r="AT104" s="18">
        <v>0</v>
      </c>
    </row>
    <row r="105" spans="1:46" ht="75" x14ac:dyDescent="0.25">
      <c r="A105" s="72" t="s">
        <v>278</v>
      </c>
      <c r="B105" s="76">
        <v>33</v>
      </c>
      <c r="C105" s="76">
        <v>102</v>
      </c>
      <c r="D105" s="106" t="s">
        <v>382</v>
      </c>
      <c r="E105" s="78" t="s">
        <v>238</v>
      </c>
      <c r="F105" s="104" t="s">
        <v>66</v>
      </c>
      <c r="G105" s="104" t="s">
        <v>117</v>
      </c>
      <c r="H105" s="104" t="s">
        <v>118</v>
      </c>
      <c r="I105" s="80">
        <v>205.12</v>
      </c>
      <c r="J105" s="128"/>
      <c r="K105" s="41">
        <f t="shared" si="2"/>
        <v>0</v>
      </c>
      <c r="L105" s="42" t="str">
        <f t="shared" si="3"/>
        <v>OK</v>
      </c>
      <c r="M105" s="18">
        <v>0</v>
      </c>
      <c r="N105" s="18">
        <v>0</v>
      </c>
      <c r="O105" s="18">
        <v>0</v>
      </c>
      <c r="P105" s="18">
        <v>0</v>
      </c>
      <c r="Q105" s="18">
        <v>0</v>
      </c>
      <c r="R105" s="18">
        <v>0</v>
      </c>
      <c r="S105" s="18">
        <v>0</v>
      </c>
      <c r="T105" s="18">
        <v>0</v>
      </c>
      <c r="U105" s="18">
        <v>0</v>
      </c>
      <c r="V105" s="18">
        <v>0</v>
      </c>
      <c r="W105" s="18">
        <v>0</v>
      </c>
      <c r="X105" s="18">
        <v>0</v>
      </c>
      <c r="Y105" s="18">
        <v>0</v>
      </c>
      <c r="Z105" s="18">
        <v>0</v>
      </c>
      <c r="AA105" s="18">
        <v>0</v>
      </c>
      <c r="AB105" s="18">
        <v>0</v>
      </c>
      <c r="AC105" s="18">
        <v>0</v>
      </c>
      <c r="AD105" s="18">
        <v>0</v>
      </c>
      <c r="AE105" s="18">
        <v>0</v>
      </c>
      <c r="AF105" s="18">
        <v>0</v>
      </c>
      <c r="AG105" s="18">
        <v>0</v>
      </c>
      <c r="AH105" s="18">
        <v>0</v>
      </c>
      <c r="AI105" s="18">
        <v>0</v>
      </c>
      <c r="AJ105" s="18">
        <v>0</v>
      </c>
      <c r="AK105" s="18">
        <v>0</v>
      </c>
      <c r="AL105" s="18">
        <v>0</v>
      </c>
      <c r="AM105" s="18">
        <v>0</v>
      </c>
      <c r="AN105" s="18">
        <v>0</v>
      </c>
      <c r="AO105" s="18">
        <v>0</v>
      </c>
      <c r="AP105" s="18">
        <v>0</v>
      </c>
      <c r="AQ105" s="18">
        <v>0</v>
      </c>
      <c r="AR105" s="18">
        <v>0</v>
      </c>
      <c r="AS105" s="18">
        <v>0</v>
      </c>
      <c r="AT105" s="18">
        <v>0</v>
      </c>
    </row>
    <row r="106" spans="1:46" ht="75" x14ac:dyDescent="0.25">
      <c r="A106" s="153" t="s">
        <v>281</v>
      </c>
      <c r="B106" s="145">
        <v>34</v>
      </c>
      <c r="C106" s="87">
        <v>103</v>
      </c>
      <c r="D106" s="98" t="s">
        <v>383</v>
      </c>
      <c r="E106" s="84" t="s">
        <v>239</v>
      </c>
      <c r="F106" s="97" t="s">
        <v>30</v>
      </c>
      <c r="G106" s="97" t="s">
        <v>119</v>
      </c>
      <c r="H106" s="97" t="s">
        <v>51</v>
      </c>
      <c r="I106" s="86">
        <v>23.5</v>
      </c>
      <c r="J106" s="128">
        <v>10</v>
      </c>
      <c r="K106" s="41">
        <f t="shared" si="2"/>
        <v>0</v>
      </c>
      <c r="L106" s="42" t="str">
        <f t="shared" si="3"/>
        <v>OK</v>
      </c>
      <c r="M106" s="18">
        <v>10</v>
      </c>
      <c r="N106" s="18">
        <v>0</v>
      </c>
      <c r="O106" s="18">
        <v>0</v>
      </c>
      <c r="P106" s="18">
        <v>0</v>
      </c>
      <c r="Q106" s="18">
        <v>0</v>
      </c>
      <c r="R106" s="18">
        <v>0</v>
      </c>
      <c r="S106" s="18">
        <v>0</v>
      </c>
      <c r="T106" s="18">
        <v>0</v>
      </c>
      <c r="U106" s="18">
        <v>0</v>
      </c>
      <c r="V106" s="18">
        <v>0</v>
      </c>
      <c r="W106" s="18">
        <v>0</v>
      </c>
      <c r="X106" s="18">
        <v>0</v>
      </c>
      <c r="Y106" s="18">
        <v>0</v>
      </c>
      <c r="Z106" s="18">
        <v>0</v>
      </c>
      <c r="AA106" s="18">
        <v>0</v>
      </c>
      <c r="AB106" s="18">
        <v>0</v>
      </c>
      <c r="AC106" s="18">
        <v>0</v>
      </c>
      <c r="AD106" s="18">
        <v>0</v>
      </c>
      <c r="AE106" s="18">
        <v>0</v>
      </c>
      <c r="AF106" s="18">
        <v>0</v>
      </c>
      <c r="AG106" s="18">
        <v>0</v>
      </c>
      <c r="AH106" s="18">
        <v>0</v>
      </c>
      <c r="AI106" s="18">
        <v>0</v>
      </c>
      <c r="AJ106" s="18">
        <v>0</v>
      </c>
      <c r="AK106" s="18">
        <v>0</v>
      </c>
      <c r="AL106" s="18">
        <v>0</v>
      </c>
      <c r="AM106" s="18">
        <v>0</v>
      </c>
      <c r="AN106" s="18">
        <v>0</v>
      </c>
      <c r="AO106" s="18">
        <v>0</v>
      </c>
      <c r="AP106" s="18">
        <v>0</v>
      </c>
      <c r="AQ106" s="18">
        <v>0</v>
      </c>
      <c r="AR106" s="18">
        <v>0</v>
      </c>
      <c r="AS106" s="18">
        <v>0</v>
      </c>
      <c r="AT106" s="18">
        <v>0</v>
      </c>
    </row>
    <row r="107" spans="1:46" ht="60" x14ac:dyDescent="0.25">
      <c r="A107" s="153"/>
      <c r="B107" s="147"/>
      <c r="C107" s="82">
        <v>104</v>
      </c>
      <c r="D107" s="98" t="s">
        <v>384</v>
      </c>
      <c r="E107" s="84" t="s">
        <v>240</v>
      </c>
      <c r="F107" s="97" t="s">
        <v>30</v>
      </c>
      <c r="G107" s="97" t="s">
        <v>98</v>
      </c>
      <c r="H107" s="97" t="s">
        <v>51</v>
      </c>
      <c r="I107" s="86">
        <v>55.970999999999997</v>
      </c>
      <c r="J107" s="128"/>
      <c r="K107" s="41">
        <f t="shared" si="2"/>
        <v>0</v>
      </c>
      <c r="L107" s="42" t="str">
        <f t="shared" si="3"/>
        <v>OK</v>
      </c>
      <c r="M107" s="18">
        <v>0</v>
      </c>
      <c r="N107" s="18">
        <v>0</v>
      </c>
      <c r="O107" s="18">
        <v>0</v>
      </c>
      <c r="P107" s="18">
        <v>0</v>
      </c>
      <c r="Q107" s="18">
        <v>0</v>
      </c>
      <c r="R107" s="18">
        <v>0</v>
      </c>
      <c r="S107" s="18">
        <v>0</v>
      </c>
      <c r="T107" s="18">
        <v>0</v>
      </c>
      <c r="U107" s="18">
        <v>0</v>
      </c>
      <c r="V107" s="18">
        <v>0</v>
      </c>
      <c r="W107" s="18">
        <v>0</v>
      </c>
      <c r="X107" s="18">
        <v>0</v>
      </c>
      <c r="Y107" s="18">
        <v>0</v>
      </c>
      <c r="Z107" s="18">
        <v>0</v>
      </c>
      <c r="AA107" s="18">
        <v>0</v>
      </c>
      <c r="AB107" s="18">
        <v>0</v>
      </c>
      <c r="AC107" s="18">
        <v>0</v>
      </c>
      <c r="AD107" s="18">
        <v>0</v>
      </c>
      <c r="AE107" s="18">
        <v>0</v>
      </c>
      <c r="AF107" s="18">
        <v>0</v>
      </c>
      <c r="AG107" s="18">
        <v>0</v>
      </c>
      <c r="AH107" s="18">
        <v>0</v>
      </c>
      <c r="AI107" s="18">
        <v>0</v>
      </c>
      <c r="AJ107" s="18">
        <v>0</v>
      </c>
      <c r="AK107" s="18">
        <v>0</v>
      </c>
      <c r="AL107" s="18">
        <v>0</v>
      </c>
      <c r="AM107" s="18">
        <v>0</v>
      </c>
      <c r="AN107" s="18">
        <v>0</v>
      </c>
      <c r="AO107" s="18">
        <v>0</v>
      </c>
      <c r="AP107" s="18">
        <v>0</v>
      </c>
      <c r="AQ107" s="18">
        <v>0</v>
      </c>
      <c r="AR107" s="18">
        <v>0</v>
      </c>
      <c r="AS107" s="18">
        <v>0</v>
      </c>
      <c r="AT107" s="18">
        <v>0</v>
      </c>
    </row>
    <row r="108" spans="1:46" ht="90" x14ac:dyDescent="0.25">
      <c r="A108" s="72" t="s">
        <v>283</v>
      </c>
      <c r="B108" s="76">
        <v>35</v>
      </c>
      <c r="C108" s="76">
        <v>105</v>
      </c>
      <c r="D108" s="106" t="s">
        <v>385</v>
      </c>
      <c r="E108" s="78" t="s">
        <v>241</v>
      </c>
      <c r="F108" s="104" t="s">
        <v>30</v>
      </c>
      <c r="G108" s="104" t="s">
        <v>119</v>
      </c>
      <c r="H108" s="104" t="s">
        <v>51</v>
      </c>
      <c r="I108" s="80">
        <v>65</v>
      </c>
      <c r="J108" s="128">
        <v>20</v>
      </c>
      <c r="K108" s="41">
        <f t="shared" si="2"/>
        <v>20</v>
      </c>
      <c r="L108" s="42" t="str">
        <f t="shared" si="3"/>
        <v>OK</v>
      </c>
      <c r="M108" s="18">
        <v>0</v>
      </c>
      <c r="N108" s="18">
        <v>0</v>
      </c>
      <c r="O108" s="18">
        <v>0</v>
      </c>
      <c r="P108" s="18">
        <v>0</v>
      </c>
      <c r="Q108" s="18">
        <v>0</v>
      </c>
      <c r="R108" s="18">
        <v>0</v>
      </c>
      <c r="S108" s="18">
        <v>0</v>
      </c>
      <c r="T108" s="18">
        <v>0</v>
      </c>
      <c r="U108" s="18">
        <v>0</v>
      </c>
      <c r="V108" s="18">
        <v>0</v>
      </c>
      <c r="W108" s="18">
        <v>0</v>
      </c>
      <c r="X108" s="18">
        <v>0</v>
      </c>
      <c r="Y108" s="18">
        <v>0</v>
      </c>
      <c r="Z108" s="18">
        <v>0</v>
      </c>
      <c r="AA108" s="18">
        <v>0</v>
      </c>
      <c r="AB108" s="18">
        <v>0</v>
      </c>
      <c r="AC108" s="18">
        <v>0</v>
      </c>
      <c r="AD108" s="18">
        <v>0</v>
      </c>
      <c r="AE108" s="18">
        <v>0</v>
      </c>
      <c r="AF108" s="18">
        <v>0</v>
      </c>
      <c r="AG108" s="18">
        <v>0</v>
      </c>
      <c r="AH108" s="18">
        <v>0</v>
      </c>
      <c r="AI108" s="18">
        <v>0</v>
      </c>
      <c r="AJ108" s="18">
        <v>0</v>
      </c>
      <c r="AK108" s="18">
        <v>0</v>
      </c>
      <c r="AL108" s="18">
        <v>0</v>
      </c>
      <c r="AM108" s="18">
        <v>0</v>
      </c>
      <c r="AN108" s="18">
        <v>0</v>
      </c>
      <c r="AO108" s="18">
        <v>0</v>
      </c>
      <c r="AP108" s="18">
        <v>0</v>
      </c>
      <c r="AQ108" s="18">
        <v>0</v>
      </c>
      <c r="AR108" s="18">
        <v>0</v>
      </c>
      <c r="AS108" s="18">
        <v>0</v>
      </c>
      <c r="AT108" s="18">
        <v>0</v>
      </c>
    </row>
    <row r="109" spans="1:46" ht="30" x14ac:dyDescent="0.25">
      <c r="A109" s="153" t="s">
        <v>285</v>
      </c>
      <c r="B109" s="145">
        <v>36</v>
      </c>
      <c r="C109" s="87">
        <v>106</v>
      </c>
      <c r="D109" s="98" t="s">
        <v>386</v>
      </c>
      <c r="E109" s="84" t="s">
        <v>242</v>
      </c>
      <c r="F109" s="97" t="s">
        <v>58</v>
      </c>
      <c r="G109" s="97" t="s">
        <v>120</v>
      </c>
      <c r="H109" s="97" t="s">
        <v>51</v>
      </c>
      <c r="I109" s="86">
        <v>5.86</v>
      </c>
      <c r="J109" s="128">
        <v>20</v>
      </c>
      <c r="K109" s="41">
        <f t="shared" si="2"/>
        <v>0</v>
      </c>
      <c r="L109" s="42" t="str">
        <f t="shared" si="3"/>
        <v>OK</v>
      </c>
      <c r="M109" s="18">
        <v>20</v>
      </c>
      <c r="N109" s="18">
        <v>0</v>
      </c>
      <c r="O109" s="18">
        <v>0</v>
      </c>
      <c r="P109" s="18">
        <v>0</v>
      </c>
      <c r="Q109" s="18">
        <v>0</v>
      </c>
      <c r="R109" s="18">
        <v>0</v>
      </c>
      <c r="S109" s="18">
        <v>0</v>
      </c>
      <c r="T109" s="18">
        <v>0</v>
      </c>
      <c r="U109" s="18">
        <v>0</v>
      </c>
      <c r="V109" s="18">
        <v>0</v>
      </c>
      <c r="W109" s="18">
        <v>0</v>
      </c>
      <c r="X109" s="18">
        <v>0</v>
      </c>
      <c r="Y109" s="18">
        <v>0</v>
      </c>
      <c r="Z109" s="18">
        <v>0</v>
      </c>
      <c r="AA109" s="18">
        <v>0</v>
      </c>
      <c r="AB109" s="18">
        <v>0</v>
      </c>
      <c r="AC109" s="18">
        <v>0</v>
      </c>
      <c r="AD109" s="18">
        <v>0</v>
      </c>
      <c r="AE109" s="18">
        <v>0</v>
      </c>
      <c r="AF109" s="18">
        <v>0</v>
      </c>
      <c r="AG109" s="18">
        <v>0</v>
      </c>
      <c r="AH109" s="18">
        <v>0</v>
      </c>
      <c r="AI109" s="18">
        <v>0</v>
      </c>
      <c r="AJ109" s="18">
        <v>0</v>
      </c>
      <c r="AK109" s="18">
        <v>0</v>
      </c>
      <c r="AL109" s="18">
        <v>0</v>
      </c>
      <c r="AM109" s="18">
        <v>0</v>
      </c>
      <c r="AN109" s="18">
        <v>0</v>
      </c>
      <c r="AO109" s="18">
        <v>0</v>
      </c>
      <c r="AP109" s="18">
        <v>0</v>
      </c>
      <c r="AQ109" s="18">
        <v>0</v>
      </c>
      <c r="AR109" s="18">
        <v>0</v>
      </c>
      <c r="AS109" s="18">
        <v>0</v>
      </c>
      <c r="AT109" s="18">
        <v>0</v>
      </c>
    </row>
    <row r="110" spans="1:46" ht="30" x14ac:dyDescent="0.25">
      <c r="A110" s="153"/>
      <c r="B110" s="146"/>
      <c r="C110" s="82">
        <v>107</v>
      </c>
      <c r="D110" s="100" t="s">
        <v>387</v>
      </c>
      <c r="E110" s="84" t="s">
        <v>243</v>
      </c>
      <c r="F110" s="97" t="s">
        <v>60</v>
      </c>
      <c r="G110" s="97" t="s">
        <v>121</v>
      </c>
      <c r="H110" s="97" t="s">
        <v>51</v>
      </c>
      <c r="I110" s="86">
        <v>3.08</v>
      </c>
      <c r="J110" s="128">
        <v>100</v>
      </c>
      <c r="K110" s="41">
        <f t="shared" si="2"/>
        <v>70</v>
      </c>
      <c r="L110" s="42" t="str">
        <f t="shared" si="3"/>
        <v>OK</v>
      </c>
      <c r="M110" s="18">
        <v>0</v>
      </c>
      <c r="N110" s="18">
        <v>0</v>
      </c>
      <c r="O110" s="18">
        <v>0</v>
      </c>
      <c r="P110" s="18">
        <v>0</v>
      </c>
      <c r="Q110" s="18">
        <v>0</v>
      </c>
      <c r="R110" s="18">
        <v>0</v>
      </c>
      <c r="S110" s="18">
        <v>0</v>
      </c>
      <c r="T110" s="18">
        <v>0</v>
      </c>
      <c r="U110" s="18">
        <v>0</v>
      </c>
      <c r="V110" s="18">
        <v>0</v>
      </c>
      <c r="W110" s="18">
        <v>0</v>
      </c>
      <c r="X110" s="18">
        <v>0</v>
      </c>
      <c r="Y110" s="18">
        <v>0</v>
      </c>
      <c r="Z110" s="18">
        <v>30</v>
      </c>
      <c r="AA110" s="18">
        <v>0</v>
      </c>
      <c r="AB110" s="18">
        <v>0</v>
      </c>
      <c r="AC110" s="18">
        <v>0</v>
      </c>
      <c r="AD110" s="18">
        <v>0</v>
      </c>
      <c r="AE110" s="18">
        <v>0</v>
      </c>
      <c r="AF110" s="18">
        <v>0</v>
      </c>
      <c r="AG110" s="18">
        <v>0</v>
      </c>
      <c r="AH110" s="18">
        <v>0</v>
      </c>
      <c r="AI110" s="18">
        <v>0</v>
      </c>
      <c r="AJ110" s="18">
        <v>0</v>
      </c>
      <c r="AK110" s="18">
        <v>0</v>
      </c>
      <c r="AL110" s="18">
        <v>0</v>
      </c>
      <c r="AM110" s="18">
        <v>0</v>
      </c>
      <c r="AN110" s="18">
        <v>0</v>
      </c>
      <c r="AO110" s="18">
        <v>0</v>
      </c>
      <c r="AP110" s="18">
        <v>0</v>
      </c>
      <c r="AQ110" s="18">
        <v>0</v>
      </c>
      <c r="AR110" s="18">
        <v>0</v>
      </c>
      <c r="AS110" s="18">
        <v>0</v>
      </c>
      <c r="AT110" s="18">
        <v>0</v>
      </c>
    </row>
    <row r="111" spans="1:46" ht="60" x14ac:dyDescent="0.25">
      <c r="A111" s="153"/>
      <c r="B111" s="146"/>
      <c r="C111" s="87">
        <v>108</v>
      </c>
      <c r="D111" s="98" t="s">
        <v>388</v>
      </c>
      <c r="E111" s="84" t="s">
        <v>244</v>
      </c>
      <c r="F111" s="97" t="s">
        <v>60</v>
      </c>
      <c r="G111" s="97" t="s">
        <v>122</v>
      </c>
      <c r="H111" s="97" t="s">
        <v>51</v>
      </c>
      <c r="I111" s="86">
        <v>7.49</v>
      </c>
      <c r="J111" s="128"/>
      <c r="K111" s="41">
        <f t="shared" si="2"/>
        <v>0</v>
      </c>
      <c r="L111" s="42" t="str">
        <f t="shared" si="3"/>
        <v>OK</v>
      </c>
      <c r="M111" s="18">
        <v>0</v>
      </c>
      <c r="N111" s="18">
        <v>0</v>
      </c>
      <c r="O111" s="18">
        <v>0</v>
      </c>
      <c r="P111" s="18">
        <v>0</v>
      </c>
      <c r="Q111" s="18">
        <v>0</v>
      </c>
      <c r="R111" s="18">
        <v>0</v>
      </c>
      <c r="S111" s="18">
        <v>0</v>
      </c>
      <c r="T111" s="18">
        <v>0</v>
      </c>
      <c r="U111" s="18">
        <v>0</v>
      </c>
      <c r="V111" s="18">
        <v>0</v>
      </c>
      <c r="W111" s="18">
        <v>0</v>
      </c>
      <c r="X111" s="18">
        <v>0</v>
      </c>
      <c r="Y111" s="18">
        <v>0</v>
      </c>
      <c r="Z111" s="18">
        <v>0</v>
      </c>
      <c r="AA111" s="18">
        <v>0</v>
      </c>
      <c r="AB111" s="18">
        <v>0</v>
      </c>
      <c r="AC111" s="18">
        <v>0</v>
      </c>
      <c r="AD111" s="18">
        <v>0</v>
      </c>
      <c r="AE111" s="18">
        <v>0</v>
      </c>
      <c r="AF111" s="18">
        <v>0</v>
      </c>
      <c r="AG111" s="18">
        <v>0</v>
      </c>
      <c r="AH111" s="18">
        <v>0</v>
      </c>
      <c r="AI111" s="18">
        <v>0</v>
      </c>
      <c r="AJ111" s="18">
        <v>0</v>
      </c>
      <c r="AK111" s="18">
        <v>0</v>
      </c>
      <c r="AL111" s="18">
        <v>0</v>
      </c>
      <c r="AM111" s="18">
        <v>0</v>
      </c>
      <c r="AN111" s="18">
        <v>0</v>
      </c>
      <c r="AO111" s="18">
        <v>0</v>
      </c>
      <c r="AP111" s="18">
        <v>0</v>
      </c>
      <c r="AQ111" s="18">
        <v>0</v>
      </c>
      <c r="AR111" s="18">
        <v>0</v>
      </c>
      <c r="AS111" s="18">
        <v>0</v>
      </c>
      <c r="AT111" s="18">
        <v>0</v>
      </c>
    </row>
    <row r="112" spans="1:46" ht="120" x14ac:dyDescent="0.25">
      <c r="A112" s="153"/>
      <c r="B112" s="147"/>
      <c r="C112" s="87">
        <v>109</v>
      </c>
      <c r="D112" s="83" t="s">
        <v>389</v>
      </c>
      <c r="E112" s="84" t="s">
        <v>245</v>
      </c>
      <c r="F112" s="85" t="s">
        <v>33</v>
      </c>
      <c r="G112" s="85" t="s">
        <v>123</v>
      </c>
      <c r="H112" s="85" t="s">
        <v>50</v>
      </c>
      <c r="I112" s="86">
        <v>2.2400000000000002</v>
      </c>
      <c r="J112" s="128">
        <v>150</v>
      </c>
      <c r="K112" s="41">
        <f t="shared" si="2"/>
        <v>0</v>
      </c>
      <c r="L112" s="42" t="str">
        <f t="shared" si="3"/>
        <v>OK</v>
      </c>
      <c r="M112" s="18">
        <v>0</v>
      </c>
      <c r="N112" s="18">
        <v>0</v>
      </c>
      <c r="O112" s="18">
        <v>0</v>
      </c>
      <c r="P112" s="18">
        <v>0</v>
      </c>
      <c r="Q112" s="18">
        <v>0</v>
      </c>
      <c r="R112" s="18">
        <v>0</v>
      </c>
      <c r="S112" s="18">
        <v>0</v>
      </c>
      <c r="T112" s="18">
        <v>0</v>
      </c>
      <c r="U112" s="18">
        <v>0</v>
      </c>
      <c r="V112" s="18">
        <v>0</v>
      </c>
      <c r="W112" s="18">
        <v>0</v>
      </c>
      <c r="X112" s="18">
        <v>0</v>
      </c>
      <c r="Y112" s="18">
        <v>0</v>
      </c>
      <c r="Z112" s="18">
        <v>150</v>
      </c>
      <c r="AA112" s="18">
        <v>0</v>
      </c>
      <c r="AB112" s="18">
        <v>0</v>
      </c>
      <c r="AC112" s="18">
        <v>0</v>
      </c>
      <c r="AD112" s="18">
        <v>0</v>
      </c>
      <c r="AE112" s="18">
        <v>0</v>
      </c>
      <c r="AF112" s="18">
        <v>0</v>
      </c>
      <c r="AG112" s="18">
        <v>0</v>
      </c>
      <c r="AH112" s="18">
        <v>0</v>
      </c>
      <c r="AI112" s="18">
        <v>0</v>
      </c>
      <c r="AJ112" s="18">
        <v>0</v>
      </c>
      <c r="AK112" s="18">
        <v>0</v>
      </c>
      <c r="AL112" s="18">
        <v>0</v>
      </c>
      <c r="AM112" s="18">
        <v>0</v>
      </c>
      <c r="AN112" s="18">
        <v>0</v>
      </c>
      <c r="AO112" s="18">
        <v>0</v>
      </c>
      <c r="AP112" s="18">
        <v>0</v>
      </c>
      <c r="AQ112" s="18">
        <v>0</v>
      </c>
      <c r="AR112" s="18">
        <v>0</v>
      </c>
      <c r="AS112" s="18">
        <v>0</v>
      </c>
      <c r="AT112" s="18">
        <v>0</v>
      </c>
    </row>
    <row r="113" spans="1:46" ht="60" x14ac:dyDescent="0.25">
      <c r="A113" s="152" t="s">
        <v>279</v>
      </c>
      <c r="B113" s="158">
        <v>41</v>
      </c>
      <c r="C113" s="76">
        <v>110</v>
      </c>
      <c r="D113" s="106" t="s">
        <v>390</v>
      </c>
      <c r="E113" s="78" t="s">
        <v>246</v>
      </c>
      <c r="F113" s="104" t="s">
        <v>60</v>
      </c>
      <c r="G113" s="104" t="s">
        <v>124</v>
      </c>
      <c r="H113" s="104" t="s">
        <v>51</v>
      </c>
      <c r="I113" s="80">
        <v>19</v>
      </c>
      <c r="J113" s="128">
        <v>10</v>
      </c>
      <c r="K113" s="41">
        <f t="shared" si="2"/>
        <v>5</v>
      </c>
      <c r="L113" s="42" t="str">
        <f t="shared" si="3"/>
        <v>OK</v>
      </c>
      <c r="M113" s="18">
        <v>0</v>
      </c>
      <c r="N113" s="18">
        <v>0</v>
      </c>
      <c r="O113" s="18">
        <v>0</v>
      </c>
      <c r="P113" s="18">
        <v>0</v>
      </c>
      <c r="Q113" s="18">
        <v>0</v>
      </c>
      <c r="R113" s="18">
        <v>0</v>
      </c>
      <c r="S113" s="18">
        <v>0</v>
      </c>
      <c r="T113" s="18">
        <v>0</v>
      </c>
      <c r="U113" s="18">
        <v>5</v>
      </c>
      <c r="V113" s="18">
        <v>0</v>
      </c>
      <c r="W113" s="18">
        <v>0</v>
      </c>
      <c r="X113" s="18">
        <v>0</v>
      </c>
      <c r="Y113" s="18">
        <v>0</v>
      </c>
      <c r="Z113" s="18">
        <v>0</v>
      </c>
      <c r="AA113" s="18">
        <v>0</v>
      </c>
      <c r="AB113" s="18">
        <v>0</v>
      </c>
      <c r="AC113" s="18">
        <v>0</v>
      </c>
      <c r="AD113" s="18">
        <v>0</v>
      </c>
      <c r="AE113" s="18">
        <v>0</v>
      </c>
      <c r="AF113" s="18">
        <v>0</v>
      </c>
      <c r="AG113" s="18">
        <v>0</v>
      </c>
      <c r="AH113" s="18">
        <v>0</v>
      </c>
      <c r="AI113" s="18">
        <v>0</v>
      </c>
      <c r="AJ113" s="18">
        <v>0</v>
      </c>
      <c r="AK113" s="18">
        <v>0</v>
      </c>
      <c r="AL113" s="18">
        <v>0</v>
      </c>
      <c r="AM113" s="18">
        <v>0</v>
      </c>
      <c r="AN113" s="18">
        <v>0</v>
      </c>
      <c r="AO113" s="18">
        <v>0</v>
      </c>
      <c r="AP113" s="18">
        <v>0</v>
      </c>
      <c r="AQ113" s="18">
        <v>0</v>
      </c>
      <c r="AR113" s="18">
        <v>0</v>
      </c>
      <c r="AS113" s="18">
        <v>0</v>
      </c>
      <c r="AT113" s="18">
        <v>0</v>
      </c>
    </row>
    <row r="114" spans="1:46" ht="45" x14ac:dyDescent="0.25">
      <c r="A114" s="152"/>
      <c r="B114" s="159"/>
      <c r="C114" s="103">
        <v>111</v>
      </c>
      <c r="D114" s="106" t="s">
        <v>391</v>
      </c>
      <c r="E114" s="78" t="s">
        <v>247</v>
      </c>
      <c r="F114" s="104" t="s">
        <v>60</v>
      </c>
      <c r="G114" s="104" t="s">
        <v>124</v>
      </c>
      <c r="H114" s="104" t="s">
        <v>51</v>
      </c>
      <c r="I114" s="80">
        <v>18.72</v>
      </c>
      <c r="J114" s="128">
        <v>6</v>
      </c>
      <c r="K114" s="41">
        <f t="shared" si="2"/>
        <v>0</v>
      </c>
      <c r="L114" s="42" t="str">
        <f t="shared" si="3"/>
        <v>OK</v>
      </c>
      <c r="M114" s="18">
        <v>0</v>
      </c>
      <c r="N114" s="18">
        <v>0</v>
      </c>
      <c r="O114" s="18">
        <v>0</v>
      </c>
      <c r="P114" s="18">
        <v>0</v>
      </c>
      <c r="Q114" s="18">
        <v>0</v>
      </c>
      <c r="R114" s="18">
        <v>0</v>
      </c>
      <c r="S114" s="18">
        <v>0</v>
      </c>
      <c r="T114" s="18">
        <v>0</v>
      </c>
      <c r="U114" s="18">
        <v>6</v>
      </c>
      <c r="V114" s="18">
        <v>0</v>
      </c>
      <c r="W114" s="18">
        <v>0</v>
      </c>
      <c r="X114" s="18">
        <v>0</v>
      </c>
      <c r="Y114" s="18">
        <v>0</v>
      </c>
      <c r="Z114" s="18">
        <v>0</v>
      </c>
      <c r="AA114" s="18">
        <v>0</v>
      </c>
      <c r="AB114" s="18">
        <v>0</v>
      </c>
      <c r="AC114" s="18">
        <v>0</v>
      </c>
      <c r="AD114" s="18">
        <v>0</v>
      </c>
      <c r="AE114" s="18">
        <v>0</v>
      </c>
      <c r="AF114" s="18">
        <v>0</v>
      </c>
      <c r="AG114" s="18">
        <v>0</v>
      </c>
      <c r="AH114" s="18">
        <v>0</v>
      </c>
      <c r="AI114" s="18">
        <v>0</v>
      </c>
      <c r="AJ114" s="18">
        <v>0</v>
      </c>
      <c r="AK114" s="18">
        <v>0</v>
      </c>
      <c r="AL114" s="18">
        <v>0</v>
      </c>
      <c r="AM114" s="18">
        <v>0</v>
      </c>
      <c r="AN114" s="18">
        <v>0</v>
      </c>
      <c r="AO114" s="18">
        <v>0</v>
      </c>
      <c r="AP114" s="18">
        <v>0</v>
      </c>
      <c r="AQ114" s="18">
        <v>0</v>
      </c>
      <c r="AR114" s="18">
        <v>0</v>
      </c>
      <c r="AS114" s="18">
        <v>0</v>
      </c>
      <c r="AT114" s="18">
        <v>0</v>
      </c>
    </row>
    <row r="115" spans="1:46" ht="30" x14ac:dyDescent="0.25">
      <c r="A115" s="152"/>
      <c r="B115" s="159"/>
      <c r="C115" s="76">
        <v>112</v>
      </c>
      <c r="D115" s="106" t="s">
        <v>392</v>
      </c>
      <c r="E115" s="78" t="s">
        <v>248</v>
      </c>
      <c r="F115" s="104" t="s">
        <v>60</v>
      </c>
      <c r="G115" s="104" t="s">
        <v>125</v>
      </c>
      <c r="H115" s="104" t="s">
        <v>110</v>
      </c>
      <c r="I115" s="80">
        <v>19</v>
      </c>
      <c r="J115" s="128">
        <v>50</v>
      </c>
      <c r="K115" s="41">
        <f t="shared" si="2"/>
        <v>40</v>
      </c>
      <c r="L115" s="42" t="str">
        <f t="shared" si="3"/>
        <v>OK</v>
      </c>
      <c r="M115" s="18">
        <v>0</v>
      </c>
      <c r="N115" s="18">
        <v>0</v>
      </c>
      <c r="O115" s="18">
        <v>0</v>
      </c>
      <c r="P115" s="18">
        <v>0</v>
      </c>
      <c r="Q115" s="18">
        <v>0</v>
      </c>
      <c r="R115" s="18">
        <v>0</v>
      </c>
      <c r="S115" s="18">
        <v>0</v>
      </c>
      <c r="T115" s="18">
        <v>0</v>
      </c>
      <c r="U115" s="18">
        <v>10</v>
      </c>
      <c r="V115" s="18">
        <v>0</v>
      </c>
      <c r="W115" s="18">
        <v>0</v>
      </c>
      <c r="X115" s="18">
        <v>0</v>
      </c>
      <c r="Y115" s="18">
        <v>0</v>
      </c>
      <c r="Z115" s="18">
        <v>0</v>
      </c>
      <c r="AA115" s="18">
        <v>0</v>
      </c>
      <c r="AB115" s="18">
        <v>0</v>
      </c>
      <c r="AC115" s="18">
        <v>0</v>
      </c>
      <c r="AD115" s="18">
        <v>0</v>
      </c>
      <c r="AE115" s="18">
        <v>0</v>
      </c>
      <c r="AF115" s="18">
        <v>0</v>
      </c>
      <c r="AG115" s="18">
        <v>0</v>
      </c>
      <c r="AH115" s="18">
        <v>0</v>
      </c>
      <c r="AI115" s="18">
        <v>0</v>
      </c>
      <c r="AJ115" s="18">
        <v>0</v>
      </c>
      <c r="AK115" s="18">
        <v>0</v>
      </c>
      <c r="AL115" s="18">
        <v>0</v>
      </c>
      <c r="AM115" s="18">
        <v>0</v>
      </c>
      <c r="AN115" s="18">
        <v>0</v>
      </c>
      <c r="AO115" s="18">
        <v>0</v>
      </c>
      <c r="AP115" s="18">
        <v>0</v>
      </c>
      <c r="AQ115" s="18">
        <v>0</v>
      </c>
      <c r="AR115" s="18">
        <v>0</v>
      </c>
      <c r="AS115" s="18">
        <v>0</v>
      </c>
      <c r="AT115" s="18">
        <v>0</v>
      </c>
    </row>
    <row r="116" spans="1:46" ht="30" x14ac:dyDescent="0.25">
      <c r="A116" s="152"/>
      <c r="B116" s="159"/>
      <c r="C116" s="107">
        <v>113</v>
      </c>
      <c r="D116" s="108" t="s">
        <v>393</v>
      </c>
      <c r="E116" s="109" t="s">
        <v>249</v>
      </c>
      <c r="F116" s="110" t="s">
        <v>60</v>
      </c>
      <c r="G116" s="110" t="s">
        <v>125</v>
      </c>
      <c r="H116" s="110" t="s">
        <v>51</v>
      </c>
      <c r="I116" s="111">
        <v>19</v>
      </c>
      <c r="J116" s="128">
        <v>100</v>
      </c>
      <c r="K116" s="41">
        <f t="shared" si="2"/>
        <v>90</v>
      </c>
      <c r="L116" s="52" t="str">
        <f t="shared" si="3"/>
        <v>OK</v>
      </c>
      <c r="M116" s="18">
        <v>0</v>
      </c>
      <c r="N116" s="18">
        <v>0</v>
      </c>
      <c r="O116" s="18">
        <v>0</v>
      </c>
      <c r="P116" s="18">
        <v>0</v>
      </c>
      <c r="Q116" s="18">
        <v>0</v>
      </c>
      <c r="R116" s="18">
        <v>0</v>
      </c>
      <c r="S116" s="18">
        <v>0</v>
      </c>
      <c r="T116" s="18">
        <v>0</v>
      </c>
      <c r="U116" s="18">
        <v>10</v>
      </c>
      <c r="V116" s="18">
        <v>0</v>
      </c>
      <c r="W116" s="18">
        <v>0</v>
      </c>
      <c r="X116" s="18">
        <v>0</v>
      </c>
      <c r="Y116" s="18">
        <v>0</v>
      </c>
      <c r="Z116" s="18">
        <v>0</v>
      </c>
      <c r="AA116" s="18">
        <v>0</v>
      </c>
      <c r="AB116" s="18">
        <v>0</v>
      </c>
      <c r="AC116" s="18">
        <v>0</v>
      </c>
      <c r="AD116" s="18">
        <v>0</v>
      </c>
      <c r="AE116" s="18">
        <v>0</v>
      </c>
      <c r="AF116" s="18">
        <v>0</v>
      </c>
      <c r="AG116" s="18">
        <v>0</v>
      </c>
      <c r="AH116" s="18">
        <v>0</v>
      </c>
      <c r="AI116" s="18">
        <v>0</v>
      </c>
      <c r="AJ116" s="18">
        <v>0</v>
      </c>
      <c r="AK116" s="18">
        <v>0</v>
      </c>
      <c r="AL116" s="18">
        <v>0</v>
      </c>
      <c r="AM116" s="18">
        <v>0</v>
      </c>
      <c r="AN116" s="18">
        <v>0</v>
      </c>
      <c r="AO116" s="18">
        <v>0</v>
      </c>
      <c r="AP116" s="18">
        <v>0</v>
      </c>
      <c r="AQ116" s="18">
        <v>0</v>
      </c>
      <c r="AR116" s="18">
        <v>0</v>
      </c>
      <c r="AS116" s="18">
        <v>0</v>
      </c>
      <c r="AT116" s="18">
        <v>0</v>
      </c>
    </row>
    <row r="117" spans="1:46" ht="75" x14ac:dyDescent="0.25">
      <c r="A117" s="112" t="s">
        <v>283</v>
      </c>
      <c r="B117" s="87">
        <v>42</v>
      </c>
      <c r="C117" s="87">
        <v>114</v>
      </c>
      <c r="D117" s="98" t="s">
        <v>394</v>
      </c>
      <c r="E117" s="84" t="s">
        <v>250</v>
      </c>
      <c r="F117" s="97" t="s">
        <v>60</v>
      </c>
      <c r="G117" s="97" t="s">
        <v>100</v>
      </c>
      <c r="H117" s="97" t="s">
        <v>51</v>
      </c>
      <c r="I117" s="86">
        <v>134.63</v>
      </c>
      <c r="J117" s="128">
        <v>50</v>
      </c>
      <c r="K117" s="41">
        <f t="shared" si="2"/>
        <v>30</v>
      </c>
      <c r="L117" s="42" t="str">
        <f t="shared" si="3"/>
        <v>OK</v>
      </c>
      <c r="M117" s="18">
        <v>20</v>
      </c>
      <c r="N117" s="18">
        <v>0</v>
      </c>
      <c r="O117" s="18">
        <v>0</v>
      </c>
      <c r="P117" s="18">
        <v>0</v>
      </c>
      <c r="Q117" s="18">
        <v>0</v>
      </c>
      <c r="R117" s="18">
        <v>0</v>
      </c>
      <c r="S117" s="18">
        <v>0</v>
      </c>
      <c r="T117" s="18">
        <v>0</v>
      </c>
      <c r="U117" s="18">
        <v>0</v>
      </c>
      <c r="V117" s="18">
        <v>0</v>
      </c>
      <c r="W117" s="18">
        <v>0</v>
      </c>
      <c r="X117" s="18">
        <v>0</v>
      </c>
      <c r="Y117" s="18">
        <v>0</v>
      </c>
      <c r="Z117" s="18">
        <v>0</v>
      </c>
      <c r="AA117" s="18">
        <v>0</v>
      </c>
      <c r="AB117" s="18">
        <v>0</v>
      </c>
      <c r="AC117" s="18">
        <v>0</v>
      </c>
      <c r="AD117" s="18">
        <v>0</v>
      </c>
      <c r="AE117" s="18">
        <v>0</v>
      </c>
      <c r="AF117" s="18">
        <v>0</v>
      </c>
      <c r="AG117" s="18">
        <v>0</v>
      </c>
      <c r="AH117" s="18">
        <v>0</v>
      </c>
      <c r="AI117" s="18">
        <v>0</v>
      </c>
      <c r="AJ117" s="18">
        <v>0</v>
      </c>
      <c r="AK117" s="18">
        <v>0</v>
      </c>
      <c r="AL117" s="18">
        <v>0</v>
      </c>
      <c r="AM117" s="18">
        <v>0</v>
      </c>
      <c r="AN117" s="18">
        <v>0</v>
      </c>
      <c r="AO117" s="18">
        <v>0</v>
      </c>
      <c r="AP117" s="18">
        <v>0</v>
      </c>
      <c r="AQ117" s="18">
        <v>0</v>
      </c>
      <c r="AR117" s="18">
        <v>0</v>
      </c>
      <c r="AS117" s="18">
        <v>0</v>
      </c>
      <c r="AT117" s="18">
        <v>0</v>
      </c>
    </row>
    <row r="118" spans="1:46" ht="39.950000000000003" customHeight="1" x14ac:dyDescent="0.25">
      <c r="A118" s="152" t="s">
        <v>287</v>
      </c>
      <c r="B118" s="158">
        <v>43</v>
      </c>
      <c r="C118" s="76">
        <v>115</v>
      </c>
      <c r="D118" s="113" t="s">
        <v>395</v>
      </c>
      <c r="E118" s="55"/>
      <c r="F118" s="161" t="s">
        <v>286</v>
      </c>
      <c r="G118" s="162"/>
      <c r="H118" s="162"/>
      <c r="I118" s="163"/>
      <c r="J118" s="124"/>
      <c r="K118" s="41">
        <f t="shared" si="2"/>
        <v>0</v>
      </c>
      <c r="L118" s="42" t="str">
        <f t="shared" si="3"/>
        <v>OK</v>
      </c>
      <c r="M118" s="18">
        <v>0</v>
      </c>
      <c r="N118" s="18">
        <v>0</v>
      </c>
      <c r="O118" s="18">
        <v>0</v>
      </c>
      <c r="P118" s="18">
        <v>0</v>
      </c>
      <c r="Q118" s="18">
        <v>0</v>
      </c>
      <c r="R118" s="18">
        <v>0</v>
      </c>
      <c r="S118" s="18">
        <v>0</v>
      </c>
      <c r="T118" s="18">
        <v>0</v>
      </c>
      <c r="U118" s="18">
        <v>0</v>
      </c>
      <c r="V118" s="18">
        <v>0</v>
      </c>
      <c r="W118" s="18">
        <v>0</v>
      </c>
      <c r="X118" s="18">
        <v>0</v>
      </c>
      <c r="Y118" s="18">
        <v>0</v>
      </c>
      <c r="Z118" s="18">
        <v>0</v>
      </c>
      <c r="AA118" s="18">
        <v>0</v>
      </c>
      <c r="AB118" s="18">
        <v>0</v>
      </c>
      <c r="AC118" s="18">
        <v>0</v>
      </c>
      <c r="AD118" s="18">
        <v>0</v>
      </c>
      <c r="AE118" s="18">
        <v>0</v>
      </c>
      <c r="AF118" s="18">
        <v>0</v>
      </c>
      <c r="AG118" s="18">
        <v>0</v>
      </c>
      <c r="AH118" s="18">
        <v>0</v>
      </c>
      <c r="AI118" s="18">
        <v>0</v>
      </c>
      <c r="AJ118" s="18">
        <v>0</v>
      </c>
      <c r="AK118" s="18">
        <v>0</v>
      </c>
      <c r="AL118" s="18">
        <v>0</v>
      </c>
      <c r="AM118" s="18">
        <v>0</v>
      </c>
      <c r="AN118" s="18">
        <v>0</v>
      </c>
      <c r="AO118" s="18">
        <v>0</v>
      </c>
      <c r="AP118" s="18">
        <v>0</v>
      </c>
      <c r="AQ118" s="18">
        <v>0</v>
      </c>
      <c r="AR118" s="18">
        <v>0</v>
      </c>
      <c r="AS118" s="18">
        <v>0</v>
      </c>
      <c r="AT118" s="18">
        <v>0</v>
      </c>
    </row>
    <row r="119" spans="1:46" ht="39.950000000000003" customHeight="1" x14ac:dyDescent="0.25">
      <c r="A119" s="152"/>
      <c r="B119" s="159"/>
      <c r="C119" s="76">
        <v>116</v>
      </c>
      <c r="D119" s="113" t="s">
        <v>396</v>
      </c>
      <c r="E119" s="90"/>
      <c r="F119" s="164"/>
      <c r="G119" s="165"/>
      <c r="H119" s="165"/>
      <c r="I119" s="166"/>
      <c r="J119" s="124"/>
      <c r="K119" s="41">
        <f t="shared" si="2"/>
        <v>0</v>
      </c>
      <c r="L119" s="42" t="str">
        <f t="shared" si="3"/>
        <v>OK</v>
      </c>
      <c r="M119" s="18">
        <v>0</v>
      </c>
      <c r="N119" s="18">
        <v>0</v>
      </c>
      <c r="O119" s="18">
        <v>0</v>
      </c>
      <c r="P119" s="18">
        <v>0</v>
      </c>
      <c r="Q119" s="18">
        <v>0</v>
      </c>
      <c r="R119" s="18">
        <v>0</v>
      </c>
      <c r="S119" s="18">
        <v>0</v>
      </c>
      <c r="T119" s="18">
        <v>0</v>
      </c>
      <c r="U119" s="18">
        <v>0</v>
      </c>
      <c r="V119" s="18">
        <v>0</v>
      </c>
      <c r="W119" s="18">
        <v>0</v>
      </c>
      <c r="X119" s="18">
        <v>0</v>
      </c>
      <c r="Y119" s="18">
        <v>0</v>
      </c>
      <c r="Z119" s="18">
        <v>0</v>
      </c>
      <c r="AA119" s="18">
        <v>0</v>
      </c>
      <c r="AB119" s="18">
        <v>0</v>
      </c>
      <c r="AC119" s="18">
        <v>0</v>
      </c>
      <c r="AD119" s="18">
        <v>0</v>
      </c>
      <c r="AE119" s="18">
        <v>0</v>
      </c>
      <c r="AF119" s="18">
        <v>0</v>
      </c>
      <c r="AG119" s="18">
        <v>0</v>
      </c>
      <c r="AH119" s="18">
        <v>0</v>
      </c>
      <c r="AI119" s="18">
        <v>0</v>
      </c>
      <c r="AJ119" s="18">
        <v>0</v>
      </c>
      <c r="AK119" s="18">
        <v>0</v>
      </c>
      <c r="AL119" s="18">
        <v>0</v>
      </c>
      <c r="AM119" s="18">
        <v>0</v>
      </c>
      <c r="AN119" s="18">
        <v>0</v>
      </c>
      <c r="AO119" s="18">
        <v>0</v>
      </c>
      <c r="AP119" s="18">
        <v>0</v>
      </c>
      <c r="AQ119" s="18">
        <v>0</v>
      </c>
      <c r="AR119" s="18">
        <v>0</v>
      </c>
      <c r="AS119" s="18">
        <v>0</v>
      </c>
      <c r="AT119" s="18">
        <v>0</v>
      </c>
    </row>
    <row r="120" spans="1:46" ht="39.950000000000003" customHeight="1" x14ac:dyDescent="0.25">
      <c r="A120" s="152"/>
      <c r="B120" s="159"/>
      <c r="C120" s="103">
        <v>117</v>
      </c>
      <c r="D120" s="113" t="s">
        <v>397</v>
      </c>
      <c r="E120" s="90"/>
      <c r="F120" s="164"/>
      <c r="G120" s="165"/>
      <c r="H120" s="165"/>
      <c r="I120" s="166"/>
      <c r="J120" s="124"/>
      <c r="K120" s="41">
        <f t="shared" si="2"/>
        <v>0</v>
      </c>
      <c r="L120" s="42" t="str">
        <f t="shared" si="3"/>
        <v>OK</v>
      </c>
      <c r="M120" s="18">
        <v>0</v>
      </c>
      <c r="N120" s="18">
        <v>0</v>
      </c>
      <c r="O120" s="18">
        <v>0</v>
      </c>
      <c r="P120" s="18">
        <v>0</v>
      </c>
      <c r="Q120" s="18">
        <v>0</v>
      </c>
      <c r="R120" s="18">
        <v>0</v>
      </c>
      <c r="S120" s="18">
        <v>0</v>
      </c>
      <c r="T120" s="18">
        <v>0</v>
      </c>
      <c r="U120" s="18">
        <v>0</v>
      </c>
      <c r="V120" s="18">
        <v>0</v>
      </c>
      <c r="W120" s="18">
        <v>0</v>
      </c>
      <c r="X120" s="18">
        <v>0</v>
      </c>
      <c r="Y120" s="18">
        <v>0</v>
      </c>
      <c r="Z120" s="18">
        <v>0</v>
      </c>
      <c r="AA120" s="18">
        <v>0</v>
      </c>
      <c r="AB120" s="18">
        <v>0</v>
      </c>
      <c r="AC120" s="18">
        <v>0</v>
      </c>
      <c r="AD120" s="18">
        <v>0</v>
      </c>
      <c r="AE120" s="18">
        <v>0</v>
      </c>
      <c r="AF120" s="18">
        <v>0</v>
      </c>
      <c r="AG120" s="18">
        <v>0</v>
      </c>
      <c r="AH120" s="18">
        <v>0</v>
      </c>
      <c r="AI120" s="18">
        <v>0</v>
      </c>
      <c r="AJ120" s="18">
        <v>0</v>
      </c>
      <c r="AK120" s="18">
        <v>0</v>
      </c>
      <c r="AL120" s="18">
        <v>0</v>
      </c>
      <c r="AM120" s="18">
        <v>0</v>
      </c>
      <c r="AN120" s="18">
        <v>0</v>
      </c>
      <c r="AO120" s="18">
        <v>0</v>
      </c>
      <c r="AP120" s="18">
        <v>0</v>
      </c>
      <c r="AQ120" s="18">
        <v>0</v>
      </c>
      <c r="AR120" s="18">
        <v>0</v>
      </c>
      <c r="AS120" s="18">
        <v>0</v>
      </c>
      <c r="AT120" s="18">
        <v>0</v>
      </c>
    </row>
    <row r="121" spans="1:46" ht="39.950000000000003" customHeight="1" x14ac:dyDescent="0.25">
      <c r="A121" s="152"/>
      <c r="B121" s="160"/>
      <c r="C121" s="76">
        <v>118</v>
      </c>
      <c r="D121" s="113" t="s">
        <v>398</v>
      </c>
      <c r="E121" s="90"/>
      <c r="F121" s="167"/>
      <c r="G121" s="168"/>
      <c r="H121" s="168"/>
      <c r="I121" s="169"/>
      <c r="J121" s="124"/>
      <c r="K121" s="41">
        <f t="shared" si="2"/>
        <v>0</v>
      </c>
      <c r="L121" s="42" t="str">
        <f t="shared" si="3"/>
        <v>OK</v>
      </c>
      <c r="M121" s="18">
        <v>0</v>
      </c>
      <c r="N121" s="18">
        <v>0</v>
      </c>
      <c r="O121" s="18">
        <v>0</v>
      </c>
      <c r="P121" s="18">
        <v>0</v>
      </c>
      <c r="Q121" s="18">
        <v>0</v>
      </c>
      <c r="R121" s="18">
        <v>0</v>
      </c>
      <c r="S121" s="18">
        <v>0</v>
      </c>
      <c r="T121" s="18">
        <v>0</v>
      </c>
      <c r="U121" s="18">
        <v>0</v>
      </c>
      <c r="V121" s="18">
        <v>0</v>
      </c>
      <c r="W121" s="18">
        <v>0</v>
      </c>
      <c r="X121" s="18">
        <v>0</v>
      </c>
      <c r="Y121" s="18">
        <v>0</v>
      </c>
      <c r="Z121" s="18">
        <v>0</v>
      </c>
      <c r="AA121" s="18">
        <v>0</v>
      </c>
      <c r="AB121" s="18">
        <v>0</v>
      </c>
      <c r="AC121" s="18">
        <v>0</v>
      </c>
      <c r="AD121" s="18">
        <v>0</v>
      </c>
      <c r="AE121" s="18">
        <v>0</v>
      </c>
      <c r="AF121" s="18">
        <v>0</v>
      </c>
      <c r="AG121" s="18">
        <v>0</v>
      </c>
      <c r="AH121" s="18">
        <v>0</v>
      </c>
      <c r="AI121" s="18">
        <v>0</v>
      </c>
      <c r="AJ121" s="18">
        <v>0</v>
      </c>
      <c r="AK121" s="18">
        <v>0</v>
      </c>
      <c r="AL121" s="18">
        <v>0</v>
      </c>
      <c r="AM121" s="18">
        <v>0</v>
      </c>
      <c r="AN121" s="18">
        <v>0</v>
      </c>
      <c r="AO121" s="18">
        <v>0</v>
      </c>
      <c r="AP121" s="18">
        <v>0</v>
      </c>
      <c r="AQ121" s="18">
        <v>0</v>
      </c>
      <c r="AR121" s="18">
        <v>0</v>
      </c>
      <c r="AS121" s="18">
        <v>0</v>
      </c>
      <c r="AT121" s="18">
        <v>0</v>
      </c>
    </row>
    <row r="122" spans="1:46" ht="45" x14ac:dyDescent="0.25">
      <c r="A122" s="69" t="s">
        <v>279</v>
      </c>
      <c r="B122" s="82">
        <v>44</v>
      </c>
      <c r="C122" s="82">
        <v>119</v>
      </c>
      <c r="D122" s="115" t="s">
        <v>399</v>
      </c>
      <c r="E122" s="116" t="s">
        <v>251</v>
      </c>
      <c r="F122" s="117" t="s">
        <v>60</v>
      </c>
      <c r="G122" s="117" t="s">
        <v>126</v>
      </c>
      <c r="H122" s="117" t="s">
        <v>127</v>
      </c>
      <c r="I122" s="118">
        <v>85</v>
      </c>
      <c r="J122" s="124"/>
      <c r="K122" s="41">
        <f t="shared" si="2"/>
        <v>0</v>
      </c>
      <c r="L122" s="54" t="str">
        <f>IF(K122&lt;0,"ATENÇÃO","OK")</f>
        <v>OK</v>
      </c>
      <c r="M122" s="18">
        <v>0</v>
      </c>
      <c r="N122" s="18">
        <v>0</v>
      </c>
      <c r="O122" s="18">
        <v>0</v>
      </c>
      <c r="P122" s="18">
        <v>0</v>
      </c>
      <c r="Q122" s="18">
        <v>0</v>
      </c>
      <c r="R122" s="18">
        <v>0</v>
      </c>
      <c r="S122" s="18">
        <v>0</v>
      </c>
      <c r="T122" s="18">
        <v>0</v>
      </c>
      <c r="U122" s="18">
        <v>0</v>
      </c>
      <c r="V122" s="18">
        <v>0</v>
      </c>
      <c r="W122" s="18">
        <v>0</v>
      </c>
      <c r="X122" s="18">
        <v>0</v>
      </c>
      <c r="Y122" s="18">
        <v>0</v>
      </c>
      <c r="Z122" s="18">
        <v>0</v>
      </c>
      <c r="AA122" s="18">
        <v>0</v>
      </c>
      <c r="AB122" s="18">
        <v>0</v>
      </c>
      <c r="AC122" s="18">
        <v>0</v>
      </c>
      <c r="AD122" s="18">
        <v>0</v>
      </c>
      <c r="AE122" s="18">
        <v>0</v>
      </c>
      <c r="AF122" s="18">
        <v>0</v>
      </c>
      <c r="AG122" s="18">
        <v>0</v>
      </c>
      <c r="AH122" s="18">
        <v>0</v>
      </c>
      <c r="AI122" s="18">
        <v>0</v>
      </c>
      <c r="AJ122" s="18">
        <v>0</v>
      </c>
      <c r="AK122" s="18">
        <v>0</v>
      </c>
      <c r="AL122" s="18">
        <v>0</v>
      </c>
      <c r="AM122" s="18">
        <v>0</v>
      </c>
      <c r="AN122" s="18">
        <v>0</v>
      </c>
      <c r="AO122" s="18">
        <v>0</v>
      </c>
      <c r="AP122" s="18">
        <v>0</v>
      </c>
      <c r="AQ122" s="18">
        <v>0</v>
      </c>
      <c r="AR122" s="18">
        <v>0</v>
      </c>
      <c r="AS122" s="18">
        <v>0</v>
      </c>
      <c r="AT122" s="18">
        <v>0</v>
      </c>
    </row>
    <row r="123" spans="1:46" ht="75" x14ac:dyDescent="0.25">
      <c r="A123" s="152" t="s">
        <v>276</v>
      </c>
      <c r="B123" s="158">
        <v>45</v>
      </c>
      <c r="C123" s="76">
        <v>120</v>
      </c>
      <c r="D123" s="77" t="s">
        <v>400</v>
      </c>
      <c r="E123" s="78" t="s">
        <v>252</v>
      </c>
      <c r="F123" s="79" t="s">
        <v>30</v>
      </c>
      <c r="G123" s="79" t="s">
        <v>128</v>
      </c>
      <c r="H123" s="79" t="s">
        <v>50</v>
      </c>
      <c r="I123" s="80">
        <v>4.2</v>
      </c>
      <c r="J123" s="128">
        <v>50</v>
      </c>
      <c r="K123" s="41">
        <f t="shared" si="2"/>
        <v>0</v>
      </c>
      <c r="L123" s="42" t="str">
        <f t="shared" si="3"/>
        <v>OK</v>
      </c>
      <c r="M123" s="18">
        <v>15</v>
      </c>
      <c r="N123" s="18">
        <v>0</v>
      </c>
      <c r="O123" s="18">
        <v>0</v>
      </c>
      <c r="P123" s="18">
        <v>0</v>
      </c>
      <c r="Q123" s="18">
        <v>0</v>
      </c>
      <c r="R123" s="18">
        <v>0</v>
      </c>
      <c r="S123" s="18">
        <v>20</v>
      </c>
      <c r="T123" s="18">
        <v>0</v>
      </c>
      <c r="U123" s="18">
        <v>0</v>
      </c>
      <c r="V123" s="18">
        <v>0</v>
      </c>
      <c r="W123" s="18">
        <v>0</v>
      </c>
      <c r="X123" s="18">
        <v>0</v>
      </c>
      <c r="Y123" s="18">
        <v>0</v>
      </c>
      <c r="Z123" s="18">
        <v>0</v>
      </c>
      <c r="AA123" s="18">
        <v>0</v>
      </c>
      <c r="AB123" s="18">
        <v>0</v>
      </c>
      <c r="AC123" s="18">
        <v>0</v>
      </c>
      <c r="AD123" s="18">
        <v>0</v>
      </c>
      <c r="AE123" s="18">
        <v>15</v>
      </c>
      <c r="AF123" s="18">
        <v>0</v>
      </c>
      <c r="AG123" s="18">
        <v>0</v>
      </c>
      <c r="AH123" s="18">
        <v>0</v>
      </c>
      <c r="AI123" s="18">
        <v>0</v>
      </c>
      <c r="AJ123" s="18">
        <v>0</v>
      </c>
      <c r="AK123" s="18">
        <v>0</v>
      </c>
      <c r="AL123" s="18">
        <v>0</v>
      </c>
      <c r="AM123" s="18">
        <v>0</v>
      </c>
      <c r="AN123" s="18">
        <v>0</v>
      </c>
      <c r="AO123" s="18">
        <v>0</v>
      </c>
      <c r="AP123" s="18">
        <v>0</v>
      </c>
      <c r="AQ123" s="18">
        <v>0</v>
      </c>
      <c r="AR123" s="18">
        <v>0</v>
      </c>
      <c r="AS123" s="18">
        <v>0</v>
      </c>
      <c r="AT123" s="18">
        <v>0</v>
      </c>
    </row>
    <row r="124" spans="1:46" ht="75" x14ac:dyDescent="0.25">
      <c r="A124" s="152"/>
      <c r="B124" s="159"/>
      <c r="C124" s="76">
        <v>121</v>
      </c>
      <c r="D124" s="77" t="s">
        <v>401</v>
      </c>
      <c r="E124" s="78" t="s">
        <v>253</v>
      </c>
      <c r="F124" s="79" t="s">
        <v>30</v>
      </c>
      <c r="G124" s="79" t="s">
        <v>128</v>
      </c>
      <c r="H124" s="79" t="s">
        <v>50</v>
      </c>
      <c r="I124" s="80">
        <v>5.8</v>
      </c>
      <c r="J124" s="128">
        <v>50</v>
      </c>
      <c r="K124" s="41">
        <f t="shared" si="2"/>
        <v>0</v>
      </c>
      <c r="L124" s="42" t="str">
        <f t="shared" si="3"/>
        <v>OK</v>
      </c>
      <c r="M124" s="18">
        <v>0</v>
      </c>
      <c r="N124" s="18">
        <v>0</v>
      </c>
      <c r="O124" s="18">
        <v>0</v>
      </c>
      <c r="P124" s="18">
        <v>0</v>
      </c>
      <c r="Q124" s="18">
        <v>0</v>
      </c>
      <c r="R124" s="18">
        <v>0</v>
      </c>
      <c r="S124" s="18">
        <v>20</v>
      </c>
      <c r="T124" s="18">
        <v>0</v>
      </c>
      <c r="U124" s="18">
        <v>0</v>
      </c>
      <c r="V124" s="18">
        <v>0</v>
      </c>
      <c r="W124" s="18">
        <v>0</v>
      </c>
      <c r="X124" s="18">
        <v>0</v>
      </c>
      <c r="Y124" s="18">
        <v>0</v>
      </c>
      <c r="Z124" s="18">
        <v>0</v>
      </c>
      <c r="AA124" s="18">
        <v>0</v>
      </c>
      <c r="AB124" s="18">
        <v>0</v>
      </c>
      <c r="AC124" s="18">
        <v>0</v>
      </c>
      <c r="AD124" s="18">
        <v>0</v>
      </c>
      <c r="AE124" s="18">
        <v>30</v>
      </c>
      <c r="AF124" s="18">
        <v>0</v>
      </c>
      <c r="AG124" s="18">
        <v>0</v>
      </c>
      <c r="AH124" s="18">
        <v>0</v>
      </c>
      <c r="AI124" s="18">
        <v>0</v>
      </c>
      <c r="AJ124" s="18">
        <v>0</v>
      </c>
      <c r="AK124" s="18">
        <v>0</v>
      </c>
      <c r="AL124" s="18">
        <v>0</v>
      </c>
      <c r="AM124" s="18">
        <v>0</v>
      </c>
      <c r="AN124" s="18">
        <v>0</v>
      </c>
      <c r="AO124" s="18">
        <v>0</v>
      </c>
      <c r="AP124" s="18">
        <v>0</v>
      </c>
      <c r="AQ124" s="18">
        <v>0</v>
      </c>
      <c r="AR124" s="18">
        <v>0</v>
      </c>
      <c r="AS124" s="18">
        <v>0</v>
      </c>
      <c r="AT124" s="18">
        <v>0</v>
      </c>
    </row>
    <row r="125" spans="1:46" ht="60" x14ac:dyDescent="0.25">
      <c r="A125" s="152"/>
      <c r="B125" s="159"/>
      <c r="C125" s="103">
        <v>122</v>
      </c>
      <c r="D125" s="77" t="s">
        <v>402</v>
      </c>
      <c r="E125" s="78" t="s">
        <v>254</v>
      </c>
      <c r="F125" s="79" t="s">
        <v>30</v>
      </c>
      <c r="G125" s="79" t="s">
        <v>48</v>
      </c>
      <c r="H125" s="79" t="s">
        <v>50</v>
      </c>
      <c r="I125" s="80">
        <v>5.6</v>
      </c>
      <c r="J125" s="128">
        <v>60</v>
      </c>
      <c r="K125" s="41">
        <f t="shared" si="2"/>
        <v>15</v>
      </c>
      <c r="L125" s="42" t="str">
        <f t="shared" si="3"/>
        <v>OK</v>
      </c>
      <c r="M125" s="18">
        <v>0</v>
      </c>
      <c r="N125" s="18">
        <v>0</v>
      </c>
      <c r="O125" s="18">
        <v>0</v>
      </c>
      <c r="P125" s="18">
        <v>0</v>
      </c>
      <c r="Q125" s="18">
        <v>0</v>
      </c>
      <c r="R125" s="18">
        <v>0</v>
      </c>
      <c r="S125" s="18">
        <v>15</v>
      </c>
      <c r="T125" s="18">
        <v>0</v>
      </c>
      <c r="U125" s="18">
        <v>0</v>
      </c>
      <c r="V125" s="18">
        <v>0</v>
      </c>
      <c r="W125" s="18">
        <v>0</v>
      </c>
      <c r="X125" s="18">
        <v>0</v>
      </c>
      <c r="Y125" s="18">
        <v>0</v>
      </c>
      <c r="Z125" s="18">
        <v>0</v>
      </c>
      <c r="AA125" s="18">
        <v>0</v>
      </c>
      <c r="AB125" s="18">
        <v>0</v>
      </c>
      <c r="AC125" s="18">
        <v>0</v>
      </c>
      <c r="AD125" s="18">
        <v>0</v>
      </c>
      <c r="AE125" s="18">
        <v>30</v>
      </c>
      <c r="AF125" s="18">
        <v>0</v>
      </c>
      <c r="AG125" s="18">
        <v>0</v>
      </c>
      <c r="AH125" s="18">
        <v>0</v>
      </c>
      <c r="AI125" s="18">
        <v>0</v>
      </c>
      <c r="AJ125" s="18">
        <v>0</v>
      </c>
      <c r="AK125" s="18">
        <v>0</v>
      </c>
      <c r="AL125" s="18">
        <v>0</v>
      </c>
      <c r="AM125" s="18">
        <v>0</v>
      </c>
      <c r="AN125" s="18">
        <v>0</v>
      </c>
      <c r="AO125" s="18">
        <v>0</v>
      </c>
      <c r="AP125" s="18">
        <v>0</v>
      </c>
      <c r="AQ125" s="18">
        <v>0</v>
      </c>
      <c r="AR125" s="18">
        <v>0</v>
      </c>
      <c r="AS125" s="18">
        <v>0</v>
      </c>
      <c r="AT125" s="18">
        <v>0</v>
      </c>
    </row>
    <row r="126" spans="1:46" ht="45" x14ac:dyDescent="0.25">
      <c r="A126" s="152"/>
      <c r="B126" s="159"/>
      <c r="C126" s="76">
        <v>123</v>
      </c>
      <c r="D126" s="106" t="s">
        <v>403</v>
      </c>
      <c r="E126" s="78" t="s">
        <v>255</v>
      </c>
      <c r="F126" s="104" t="s">
        <v>60</v>
      </c>
      <c r="G126" s="104" t="s">
        <v>129</v>
      </c>
      <c r="H126" s="104" t="s">
        <v>50</v>
      </c>
      <c r="I126" s="80">
        <v>30.24</v>
      </c>
      <c r="J126" s="128">
        <v>20</v>
      </c>
      <c r="K126" s="41">
        <f t="shared" si="2"/>
        <v>10</v>
      </c>
      <c r="L126" s="42" t="str">
        <f t="shared" si="3"/>
        <v>OK</v>
      </c>
      <c r="M126" s="18">
        <v>0</v>
      </c>
      <c r="N126" s="18">
        <v>0</v>
      </c>
      <c r="O126" s="18">
        <v>0</v>
      </c>
      <c r="P126" s="18">
        <v>0</v>
      </c>
      <c r="Q126" s="18">
        <v>0</v>
      </c>
      <c r="R126" s="18">
        <v>0</v>
      </c>
      <c r="S126" s="18">
        <v>10</v>
      </c>
      <c r="T126" s="18">
        <v>0</v>
      </c>
      <c r="U126" s="18">
        <v>0</v>
      </c>
      <c r="V126" s="18">
        <v>0</v>
      </c>
      <c r="W126" s="18">
        <v>0</v>
      </c>
      <c r="X126" s="18">
        <v>0</v>
      </c>
      <c r="Y126" s="18">
        <v>0</v>
      </c>
      <c r="Z126" s="18">
        <v>0</v>
      </c>
      <c r="AA126" s="18">
        <v>0</v>
      </c>
      <c r="AB126" s="18">
        <v>0</v>
      </c>
      <c r="AC126" s="18">
        <v>0</v>
      </c>
      <c r="AD126" s="18">
        <v>0</v>
      </c>
      <c r="AE126" s="18">
        <v>0</v>
      </c>
      <c r="AF126" s="18">
        <v>0</v>
      </c>
      <c r="AG126" s="18">
        <v>0</v>
      </c>
      <c r="AH126" s="18">
        <v>0</v>
      </c>
      <c r="AI126" s="18">
        <v>0</v>
      </c>
      <c r="AJ126" s="18">
        <v>0</v>
      </c>
      <c r="AK126" s="18">
        <v>0</v>
      </c>
      <c r="AL126" s="18">
        <v>0</v>
      </c>
      <c r="AM126" s="18">
        <v>0</v>
      </c>
      <c r="AN126" s="18">
        <v>0</v>
      </c>
      <c r="AO126" s="18">
        <v>0</v>
      </c>
      <c r="AP126" s="18">
        <v>0</v>
      </c>
      <c r="AQ126" s="18">
        <v>0</v>
      </c>
      <c r="AR126" s="18">
        <v>0</v>
      </c>
      <c r="AS126" s="18">
        <v>0</v>
      </c>
      <c r="AT126" s="18">
        <v>0</v>
      </c>
    </row>
    <row r="127" spans="1:46" ht="60" x14ac:dyDescent="0.25">
      <c r="A127" s="152"/>
      <c r="B127" s="159"/>
      <c r="C127" s="103">
        <v>124</v>
      </c>
      <c r="D127" s="77" t="s">
        <v>404</v>
      </c>
      <c r="E127" s="78" t="s">
        <v>256</v>
      </c>
      <c r="F127" s="104" t="s">
        <v>60</v>
      </c>
      <c r="G127" s="104" t="s">
        <v>130</v>
      </c>
      <c r="H127" s="104" t="s">
        <v>70</v>
      </c>
      <c r="I127" s="80">
        <v>4.05</v>
      </c>
      <c r="J127" s="128">
        <v>60</v>
      </c>
      <c r="K127" s="41">
        <f t="shared" si="2"/>
        <v>60</v>
      </c>
      <c r="L127" s="42" t="str">
        <f t="shared" si="3"/>
        <v>OK</v>
      </c>
      <c r="M127" s="18">
        <v>0</v>
      </c>
      <c r="N127" s="18">
        <v>0</v>
      </c>
      <c r="O127" s="18">
        <v>0</v>
      </c>
      <c r="P127" s="18">
        <v>0</v>
      </c>
      <c r="Q127" s="18">
        <v>0</v>
      </c>
      <c r="R127" s="18">
        <v>0</v>
      </c>
      <c r="S127" s="18">
        <v>0</v>
      </c>
      <c r="T127" s="18">
        <v>0</v>
      </c>
      <c r="U127" s="18">
        <v>0</v>
      </c>
      <c r="V127" s="18">
        <v>0</v>
      </c>
      <c r="W127" s="18">
        <v>0</v>
      </c>
      <c r="X127" s="18">
        <v>0</v>
      </c>
      <c r="Y127" s="18">
        <v>0</v>
      </c>
      <c r="Z127" s="18">
        <v>0</v>
      </c>
      <c r="AA127" s="18">
        <v>0</v>
      </c>
      <c r="AB127" s="18">
        <v>0</v>
      </c>
      <c r="AC127" s="18">
        <v>0</v>
      </c>
      <c r="AD127" s="18">
        <v>0</v>
      </c>
      <c r="AE127" s="18">
        <v>0</v>
      </c>
      <c r="AF127" s="18">
        <v>0</v>
      </c>
      <c r="AG127" s="18">
        <v>0</v>
      </c>
      <c r="AH127" s="18">
        <v>0</v>
      </c>
      <c r="AI127" s="18">
        <v>0</v>
      </c>
      <c r="AJ127" s="18">
        <v>0</v>
      </c>
      <c r="AK127" s="18">
        <v>0</v>
      </c>
      <c r="AL127" s="18">
        <v>0</v>
      </c>
      <c r="AM127" s="18">
        <v>0</v>
      </c>
      <c r="AN127" s="18">
        <v>0</v>
      </c>
      <c r="AO127" s="18">
        <v>0</v>
      </c>
      <c r="AP127" s="18">
        <v>0</v>
      </c>
      <c r="AQ127" s="18">
        <v>0</v>
      </c>
      <c r="AR127" s="18">
        <v>0</v>
      </c>
      <c r="AS127" s="18">
        <v>0</v>
      </c>
      <c r="AT127" s="18">
        <v>0</v>
      </c>
    </row>
    <row r="128" spans="1:46" ht="30" x14ac:dyDescent="0.25">
      <c r="A128" s="152"/>
      <c r="B128" s="160"/>
      <c r="C128" s="76">
        <v>125</v>
      </c>
      <c r="D128" s="77" t="s">
        <v>405</v>
      </c>
      <c r="E128" s="78" t="s">
        <v>257</v>
      </c>
      <c r="F128" s="104" t="s">
        <v>30</v>
      </c>
      <c r="G128" s="104" t="s">
        <v>130</v>
      </c>
      <c r="H128" s="104" t="s">
        <v>50</v>
      </c>
      <c r="I128" s="80">
        <v>15.06</v>
      </c>
      <c r="J128" s="128">
        <v>12</v>
      </c>
      <c r="K128" s="41">
        <f t="shared" si="2"/>
        <v>12</v>
      </c>
      <c r="L128" s="42" t="str">
        <f t="shared" si="3"/>
        <v>OK</v>
      </c>
      <c r="M128" s="18">
        <v>0</v>
      </c>
      <c r="N128" s="18">
        <v>0</v>
      </c>
      <c r="O128" s="18">
        <v>0</v>
      </c>
      <c r="P128" s="18">
        <v>0</v>
      </c>
      <c r="Q128" s="18">
        <v>0</v>
      </c>
      <c r="R128" s="18">
        <v>0</v>
      </c>
      <c r="S128" s="18">
        <v>0</v>
      </c>
      <c r="T128" s="18">
        <v>0</v>
      </c>
      <c r="U128" s="18">
        <v>0</v>
      </c>
      <c r="V128" s="18">
        <v>0</v>
      </c>
      <c r="W128" s="18">
        <v>0</v>
      </c>
      <c r="X128" s="18">
        <v>0</v>
      </c>
      <c r="Y128" s="18">
        <v>0</v>
      </c>
      <c r="Z128" s="18">
        <v>0</v>
      </c>
      <c r="AA128" s="18">
        <v>0</v>
      </c>
      <c r="AB128" s="18">
        <v>0</v>
      </c>
      <c r="AC128" s="18">
        <v>0</v>
      </c>
      <c r="AD128" s="18">
        <v>0</v>
      </c>
      <c r="AE128" s="18">
        <v>0</v>
      </c>
      <c r="AF128" s="18">
        <v>0</v>
      </c>
      <c r="AG128" s="18">
        <v>0</v>
      </c>
      <c r="AH128" s="18">
        <v>0</v>
      </c>
      <c r="AI128" s="18">
        <v>0</v>
      </c>
      <c r="AJ128" s="18">
        <v>0</v>
      </c>
      <c r="AK128" s="18">
        <v>0</v>
      </c>
      <c r="AL128" s="18">
        <v>0</v>
      </c>
      <c r="AM128" s="18">
        <v>0</v>
      </c>
      <c r="AN128" s="18">
        <v>0</v>
      </c>
      <c r="AO128" s="18">
        <v>0</v>
      </c>
      <c r="AP128" s="18">
        <v>0</v>
      </c>
      <c r="AQ128" s="18">
        <v>0</v>
      </c>
      <c r="AR128" s="18">
        <v>0</v>
      </c>
      <c r="AS128" s="18">
        <v>0</v>
      </c>
      <c r="AT128" s="18">
        <v>0</v>
      </c>
    </row>
    <row r="129" spans="1:46" ht="75" x14ac:dyDescent="0.25">
      <c r="A129" s="153" t="s">
        <v>282</v>
      </c>
      <c r="B129" s="145">
        <v>46</v>
      </c>
      <c r="C129" s="82">
        <v>126</v>
      </c>
      <c r="D129" s="83" t="s">
        <v>406</v>
      </c>
      <c r="E129" s="84" t="s">
        <v>258</v>
      </c>
      <c r="F129" s="97" t="s">
        <v>60</v>
      </c>
      <c r="G129" s="97" t="s">
        <v>131</v>
      </c>
      <c r="H129" s="97" t="s">
        <v>70</v>
      </c>
      <c r="I129" s="86">
        <v>9.25</v>
      </c>
      <c r="J129" s="128">
        <v>20</v>
      </c>
      <c r="K129" s="41">
        <f t="shared" si="2"/>
        <v>10</v>
      </c>
      <c r="L129" s="42" t="str">
        <f t="shared" si="3"/>
        <v>OK</v>
      </c>
      <c r="M129" s="18">
        <v>5</v>
      </c>
      <c r="N129" s="18">
        <v>0</v>
      </c>
      <c r="O129" s="18">
        <v>0</v>
      </c>
      <c r="P129" s="18">
        <v>0</v>
      </c>
      <c r="Q129" s="18">
        <v>0</v>
      </c>
      <c r="R129" s="18">
        <v>0</v>
      </c>
      <c r="S129" s="18">
        <v>0</v>
      </c>
      <c r="T129" s="18">
        <v>0</v>
      </c>
      <c r="U129" s="18">
        <v>0</v>
      </c>
      <c r="V129" s="18">
        <v>0</v>
      </c>
      <c r="W129" s="18">
        <v>0</v>
      </c>
      <c r="X129" s="18">
        <v>0</v>
      </c>
      <c r="Y129" s="18">
        <v>0</v>
      </c>
      <c r="Z129" s="18">
        <v>0</v>
      </c>
      <c r="AA129" s="18">
        <v>0</v>
      </c>
      <c r="AB129" s="18">
        <v>0</v>
      </c>
      <c r="AC129" s="18">
        <v>0</v>
      </c>
      <c r="AD129" s="18">
        <v>0</v>
      </c>
      <c r="AE129" s="18">
        <v>0</v>
      </c>
      <c r="AF129" s="18">
        <v>0</v>
      </c>
      <c r="AG129" s="18">
        <v>0</v>
      </c>
      <c r="AH129" s="18">
        <v>0</v>
      </c>
      <c r="AI129" s="18">
        <v>5</v>
      </c>
      <c r="AJ129" s="18">
        <v>0</v>
      </c>
      <c r="AK129" s="18">
        <v>0</v>
      </c>
      <c r="AL129" s="18">
        <v>0</v>
      </c>
      <c r="AM129" s="18">
        <v>0</v>
      </c>
      <c r="AN129" s="18">
        <v>0</v>
      </c>
      <c r="AO129" s="18">
        <v>0</v>
      </c>
      <c r="AP129" s="18">
        <v>0</v>
      </c>
      <c r="AQ129" s="18">
        <v>0</v>
      </c>
      <c r="AR129" s="18">
        <v>0</v>
      </c>
      <c r="AS129" s="18">
        <v>0</v>
      </c>
      <c r="AT129" s="18">
        <v>0</v>
      </c>
    </row>
    <row r="130" spans="1:46" ht="75" x14ac:dyDescent="0.25">
      <c r="A130" s="153"/>
      <c r="B130" s="146"/>
      <c r="C130" s="87">
        <v>127</v>
      </c>
      <c r="D130" s="83" t="s">
        <v>407</v>
      </c>
      <c r="E130" s="84" t="s">
        <v>259</v>
      </c>
      <c r="F130" s="97" t="s">
        <v>60</v>
      </c>
      <c r="G130" s="97" t="s">
        <v>132</v>
      </c>
      <c r="H130" s="97" t="s">
        <v>70</v>
      </c>
      <c r="I130" s="86">
        <v>15.45</v>
      </c>
      <c r="J130" s="128"/>
      <c r="K130" s="41">
        <f t="shared" si="2"/>
        <v>0</v>
      </c>
      <c r="L130" s="42" t="str">
        <f t="shared" si="3"/>
        <v>OK</v>
      </c>
      <c r="M130" s="18">
        <v>0</v>
      </c>
      <c r="N130" s="18">
        <v>0</v>
      </c>
      <c r="O130" s="18">
        <v>0</v>
      </c>
      <c r="P130" s="18">
        <v>0</v>
      </c>
      <c r="Q130" s="18">
        <v>0</v>
      </c>
      <c r="R130" s="18">
        <v>0</v>
      </c>
      <c r="S130" s="18">
        <v>0</v>
      </c>
      <c r="T130" s="18">
        <v>0</v>
      </c>
      <c r="U130" s="18">
        <v>0</v>
      </c>
      <c r="V130" s="18">
        <v>0</v>
      </c>
      <c r="W130" s="18">
        <v>0</v>
      </c>
      <c r="X130" s="18">
        <v>0</v>
      </c>
      <c r="Y130" s="18">
        <v>0</v>
      </c>
      <c r="Z130" s="18">
        <v>0</v>
      </c>
      <c r="AA130" s="18">
        <v>0</v>
      </c>
      <c r="AB130" s="18">
        <v>0</v>
      </c>
      <c r="AC130" s="18">
        <v>0</v>
      </c>
      <c r="AD130" s="18">
        <v>0</v>
      </c>
      <c r="AE130" s="18">
        <v>0</v>
      </c>
      <c r="AF130" s="18">
        <v>0</v>
      </c>
      <c r="AG130" s="18">
        <v>0</v>
      </c>
      <c r="AH130" s="18">
        <v>0</v>
      </c>
      <c r="AI130" s="18">
        <v>0</v>
      </c>
      <c r="AJ130" s="18">
        <v>0</v>
      </c>
      <c r="AK130" s="18">
        <v>0</v>
      </c>
      <c r="AL130" s="18">
        <v>0</v>
      </c>
      <c r="AM130" s="18">
        <v>0</v>
      </c>
      <c r="AN130" s="18">
        <v>0</v>
      </c>
      <c r="AO130" s="18">
        <v>0</v>
      </c>
      <c r="AP130" s="18">
        <v>0</v>
      </c>
      <c r="AQ130" s="18">
        <v>0</v>
      </c>
      <c r="AR130" s="18">
        <v>0</v>
      </c>
      <c r="AS130" s="18">
        <v>0</v>
      </c>
      <c r="AT130" s="18">
        <v>0</v>
      </c>
    </row>
    <row r="131" spans="1:46" ht="135" x14ac:dyDescent="0.25">
      <c r="A131" s="153"/>
      <c r="B131" s="146"/>
      <c r="C131" s="87">
        <v>128</v>
      </c>
      <c r="D131" s="83" t="s">
        <v>408</v>
      </c>
      <c r="E131" s="84" t="s">
        <v>260</v>
      </c>
      <c r="F131" s="97" t="s">
        <v>64</v>
      </c>
      <c r="G131" s="97" t="s">
        <v>133</v>
      </c>
      <c r="H131" s="97" t="s">
        <v>70</v>
      </c>
      <c r="I131" s="86">
        <v>9.0500000000000007</v>
      </c>
      <c r="J131" s="128">
        <v>60</v>
      </c>
      <c r="K131" s="41">
        <f t="shared" si="2"/>
        <v>26</v>
      </c>
      <c r="L131" s="42" t="str">
        <f t="shared" si="3"/>
        <v>OK</v>
      </c>
      <c r="M131" s="18">
        <v>0</v>
      </c>
      <c r="N131" s="18">
        <v>0</v>
      </c>
      <c r="O131" s="18">
        <v>0</v>
      </c>
      <c r="P131" s="18">
        <v>0</v>
      </c>
      <c r="Q131" s="18">
        <v>0</v>
      </c>
      <c r="R131" s="18">
        <v>0</v>
      </c>
      <c r="S131" s="18">
        <v>0</v>
      </c>
      <c r="T131" s="18">
        <v>0</v>
      </c>
      <c r="U131" s="18">
        <v>0</v>
      </c>
      <c r="V131" s="18">
        <v>10</v>
      </c>
      <c r="W131" s="18">
        <v>0</v>
      </c>
      <c r="X131" s="18">
        <v>0</v>
      </c>
      <c r="Y131" s="18">
        <v>0</v>
      </c>
      <c r="Z131" s="18">
        <v>0</v>
      </c>
      <c r="AA131" s="18">
        <v>0</v>
      </c>
      <c r="AB131" s="18">
        <v>0</v>
      </c>
      <c r="AC131" s="18">
        <v>0</v>
      </c>
      <c r="AD131" s="18">
        <v>0</v>
      </c>
      <c r="AE131" s="18">
        <v>0</v>
      </c>
      <c r="AF131" s="18">
        <v>0</v>
      </c>
      <c r="AG131" s="18">
        <v>0</v>
      </c>
      <c r="AH131" s="18">
        <v>0</v>
      </c>
      <c r="AI131" s="18">
        <v>24</v>
      </c>
      <c r="AJ131" s="18">
        <v>0</v>
      </c>
      <c r="AK131" s="18">
        <v>0</v>
      </c>
      <c r="AL131" s="18">
        <v>0</v>
      </c>
      <c r="AM131" s="18">
        <v>0</v>
      </c>
      <c r="AN131" s="18">
        <v>0</v>
      </c>
      <c r="AO131" s="18">
        <v>0</v>
      </c>
      <c r="AP131" s="18">
        <v>0</v>
      </c>
      <c r="AQ131" s="18">
        <v>0</v>
      </c>
      <c r="AR131" s="18">
        <v>0</v>
      </c>
      <c r="AS131" s="18">
        <v>0</v>
      </c>
      <c r="AT131" s="18">
        <v>0</v>
      </c>
    </row>
    <row r="132" spans="1:46" ht="60" x14ac:dyDescent="0.25">
      <c r="A132" s="153"/>
      <c r="B132" s="146"/>
      <c r="C132" s="87">
        <v>129</v>
      </c>
      <c r="D132" s="83" t="s">
        <v>409</v>
      </c>
      <c r="E132" s="84" t="s">
        <v>261</v>
      </c>
      <c r="F132" s="97" t="s">
        <v>58</v>
      </c>
      <c r="G132" s="97" t="s">
        <v>81</v>
      </c>
      <c r="H132" s="97" t="s">
        <v>50</v>
      </c>
      <c r="I132" s="86">
        <v>2.42</v>
      </c>
      <c r="J132" s="128"/>
      <c r="K132" s="41">
        <f t="shared" si="2"/>
        <v>0</v>
      </c>
      <c r="L132" s="42" t="str">
        <f t="shared" si="3"/>
        <v>OK</v>
      </c>
      <c r="M132" s="18">
        <v>0</v>
      </c>
      <c r="N132" s="18">
        <v>0</v>
      </c>
      <c r="O132" s="18">
        <v>0</v>
      </c>
      <c r="P132" s="18">
        <v>0</v>
      </c>
      <c r="Q132" s="18">
        <v>0</v>
      </c>
      <c r="R132" s="18">
        <v>0</v>
      </c>
      <c r="S132" s="18">
        <v>0</v>
      </c>
      <c r="T132" s="18">
        <v>0</v>
      </c>
      <c r="U132" s="18">
        <v>0</v>
      </c>
      <c r="V132" s="18">
        <v>0</v>
      </c>
      <c r="W132" s="18">
        <v>0</v>
      </c>
      <c r="X132" s="18">
        <v>0</v>
      </c>
      <c r="Y132" s="18">
        <v>0</v>
      </c>
      <c r="Z132" s="18">
        <v>0</v>
      </c>
      <c r="AA132" s="18">
        <v>0</v>
      </c>
      <c r="AB132" s="18">
        <v>0</v>
      </c>
      <c r="AC132" s="18">
        <v>0</v>
      </c>
      <c r="AD132" s="18">
        <v>0</v>
      </c>
      <c r="AE132" s="18">
        <v>0</v>
      </c>
      <c r="AF132" s="18">
        <v>0</v>
      </c>
      <c r="AG132" s="18">
        <v>0</v>
      </c>
      <c r="AH132" s="18">
        <v>0</v>
      </c>
      <c r="AI132" s="18">
        <v>0</v>
      </c>
      <c r="AJ132" s="18">
        <v>0</v>
      </c>
      <c r="AK132" s="18">
        <v>0</v>
      </c>
      <c r="AL132" s="18">
        <v>0</v>
      </c>
      <c r="AM132" s="18">
        <v>0</v>
      </c>
      <c r="AN132" s="18">
        <v>0</v>
      </c>
      <c r="AO132" s="18">
        <v>0</v>
      </c>
      <c r="AP132" s="18">
        <v>0</v>
      </c>
      <c r="AQ132" s="18">
        <v>0</v>
      </c>
      <c r="AR132" s="18">
        <v>0</v>
      </c>
      <c r="AS132" s="18">
        <v>0</v>
      </c>
      <c r="AT132" s="18">
        <v>0</v>
      </c>
    </row>
    <row r="133" spans="1:46" ht="60" x14ac:dyDescent="0.25">
      <c r="A133" s="153"/>
      <c r="B133" s="147"/>
      <c r="C133" s="82">
        <v>130</v>
      </c>
      <c r="D133" s="83" t="s">
        <v>410</v>
      </c>
      <c r="E133" s="84" t="s">
        <v>262</v>
      </c>
      <c r="F133" s="97" t="s">
        <v>60</v>
      </c>
      <c r="G133" s="97" t="s">
        <v>125</v>
      </c>
      <c r="H133" s="97" t="s">
        <v>50</v>
      </c>
      <c r="I133" s="86">
        <v>3.6</v>
      </c>
      <c r="J133" s="128"/>
      <c r="K133" s="41">
        <f t="shared" ref="K133:K138" si="4">J133-(SUM(M133:AT133))</f>
        <v>0</v>
      </c>
      <c r="L133" s="42" t="str">
        <f t="shared" si="3"/>
        <v>OK</v>
      </c>
      <c r="M133" s="18">
        <v>0</v>
      </c>
      <c r="N133" s="18">
        <v>0</v>
      </c>
      <c r="O133" s="18">
        <v>0</v>
      </c>
      <c r="P133" s="18">
        <v>0</v>
      </c>
      <c r="Q133" s="18">
        <v>0</v>
      </c>
      <c r="R133" s="18">
        <v>0</v>
      </c>
      <c r="S133" s="18">
        <v>0</v>
      </c>
      <c r="T133" s="18">
        <v>0</v>
      </c>
      <c r="U133" s="18">
        <v>0</v>
      </c>
      <c r="V133" s="18">
        <v>0</v>
      </c>
      <c r="W133" s="18">
        <v>0</v>
      </c>
      <c r="X133" s="18">
        <v>0</v>
      </c>
      <c r="Y133" s="18">
        <v>0</v>
      </c>
      <c r="Z133" s="18">
        <v>0</v>
      </c>
      <c r="AA133" s="18">
        <v>0</v>
      </c>
      <c r="AB133" s="18">
        <v>0</v>
      </c>
      <c r="AC133" s="18">
        <v>0</v>
      </c>
      <c r="AD133" s="18">
        <v>0</v>
      </c>
      <c r="AE133" s="18">
        <v>0</v>
      </c>
      <c r="AF133" s="18">
        <v>0</v>
      </c>
      <c r="AG133" s="18">
        <v>0</v>
      </c>
      <c r="AH133" s="18">
        <v>0</v>
      </c>
      <c r="AI133" s="18">
        <v>0</v>
      </c>
      <c r="AJ133" s="18">
        <v>0</v>
      </c>
      <c r="AK133" s="18">
        <v>0</v>
      </c>
      <c r="AL133" s="18">
        <v>0</v>
      </c>
      <c r="AM133" s="18">
        <v>0</v>
      </c>
      <c r="AN133" s="18">
        <v>0</v>
      </c>
      <c r="AO133" s="18">
        <v>0</v>
      </c>
      <c r="AP133" s="18">
        <v>0</v>
      </c>
      <c r="AQ133" s="18">
        <v>0</v>
      </c>
      <c r="AR133" s="18">
        <v>0</v>
      </c>
      <c r="AS133" s="18">
        <v>0</v>
      </c>
      <c r="AT133" s="18">
        <v>0</v>
      </c>
    </row>
    <row r="134" spans="1:46" ht="60" x14ac:dyDescent="0.25">
      <c r="A134" s="152" t="s">
        <v>278</v>
      </c>
      <c r="B134" s="158">
        <v>47</v>
      </c>
      <c r="C134" s="76">
        <v>131</v>
      </c>
      <c r="D134" s="106" t="s">
        <v>411</v>
      </c>
      <c r="E134" s="78" t="s">
        <v>263</v>
      </c>
      <c r="F134" s="79" t="s">
        <v>30</v>
      </c>
      <c r="G134" s="79" t="s">
        <v>84</v>
      </c>
      <c r="H134" s="79" t="s">
        <v>50</v>
      </c>
      <c r="I134" s="80">
        <v>18.38</v>
      </c>
      <c r="J134" s="128"/>
      <c r="K134" s="41">
        <f t="shared" si="4"/>
        <v>0</v>
      </c>
      <c r="L134" s="42" t="str">
        <f t="shared" si="3"/>
        <v>OK</v>
      </c>
      <c r="M134" s="18">
        <v>0</v>
      </c>
      <c r="N134" s="18">
        <v>0</v>
      </c>
      <c r="O134" s="18">
        <v>0</v>
      </c>
      <c r="P134" s="18">
        <v>0</v>
      </c>
      <c r="Q134" s="18">
        <v>0</v>
      </c>
      <c r="R134" s="18">
        <v>0</v>
      </c>
      <c r="S134" s="18">
        <v>0</v>
      </c>
      <c r="T134" s="18">
        <v>0</v>
      </c>
      <c r="U134" s="18">
        <v>0</v>
      </c>
      <c r="V134" s="18">
        <v>0</v>
      </c>
      <c r="W134" s="18">
        <v>0</v>
      </c>
      <c r="X134" s="18">
        <v>0</v>
      </c>
      <c r="Y134" s="18">
        <v>0</v>
      </c>
      <c r="Z134" s="18">
        <v>0</v>
      </c>
      <c r="AA134" s="18">
        <v>0</v>
      </c>
      <c r="AB134" s="18">
        <v>0</v>
      </c>
      <c r="AC134" s="18">
        <v>0</v>
      </c>
      <c r="AD134" s="18">
        <v>0</v>
      </c>
      <c r="AE134" s="18">
        <v>0</v>
      </c>
      <c r="AF134" s="18">
        <v>0</v>
      </c>
      <c r="AG134" s="18">
        <v>0</v>
      </c>
      <c r="AH134" s="18">
        <v>0</v>
      </c>
      <c r="AI134" s="18">
        <v>0</v>
      </c>
      <c r="AJ134" s="18">
        <v>0</v>
      </c>
      <c r="AK134" s="18">
        <v>0</v>
      </c>
      <c r="AL134" s="18">
        <v>0</v>
      </c>
      <c r="AM134" s="18">
        <v>0</v>
      </c>
      <c r="AN134" s="18">
        <v>0</v>
      </c>
      <c r="AO134" s="18">
        <v>0</v>
      </c>
      <c r="AP134" s="18">
        <v>0</v>
      </c>
      <c r="AQ134" s="18">
        <v>0</v>
      </c>
      <c r="AR134" s="18">
        <v>0</v>
      </c>
      <c r="AS134" s="18">
        <v>0</v>
      </c>
      <c r="AT134" s="18">
        <v>0</v>
      </c>
    </row>
    <row r="135" spans="1:46" ht="45" x14ac:dyDescent="0.25">
      <c r="A135" s="152"/>
      <c r="B135" s="159"/>
      <c r="C135" s="103">
        <v>132</v>
      </c>
      <c r="D135" s="77" t="s">
        <v>412</v>
      </c>
      <c r="E135" s="78" t="s">
        <v>264</v>
      </c>
      <c r="F135" s="79" t="s">
        <v>30</v>
      </c>
      <c r="G135" s="79" t="s">
        <v>134</v>
      </c>
      <c r="H135" s="79" t="s">
        <v>50</v>
      </c>
      <c r="I135" s="80">
        <v>2.17</v>
      </c>
      <c r="J135" s="128">
        <v>20</v>
      </c>
      <c r="K135" s="41">
        <f t="shared" si="4"/>
        <v>20</v>
      </c>
      <c r="L135" s="42" t="str">
        <f t="shared" si="3"/>
        <v>OK</v>
      </c>
      <c r="M135" s="18">
        <v>0</v>
      </c>
      <c r="N135" s="18">
        <v>0</v>
      </c>
      <c r="O135" s="18">
        <v>0</v>
      </c>
      <c r="P135" s="18">
        <v>0</v>
      </c>
      <c r="Q135" s="18">
        <v>0</v>
      </c>
      <c r="R135" s="18">
        <v>0</v>
      </c>
      <c r="S135" s="18">
        <v>0</v>
      </c>
      <c r="T135" s="18">
        <v>0</v>
      </c>
      <c r="U135" s="18">
        <v>0</v>
      </c>
      <c r="V135" s="18">
        <v>0</v>
      </c>
      <c r="W135" s="18">
        <v>0</v>
      </c>
      <c r="X135" s="18">
        <v>0</v>
      </c>
      <c r="Y135" s="18">
        <v>0</v>
      </c>
      <c r="Z135" s="18">
        <v>0</v>
      </c>
      <c r="AA135" s="18">
        <v>0</v>
      </c>
      <c r="AB135" s="18">
        <v>0</v>
      </c>
      <c r="AC135" s="18">
        <v>0</v>
      </c>
      <c r="AD135" s="18">
        <v>0</v>
      </c>
      <c r="AE135" s="18">
        <v>0</v>
      </c>
      <c r="AF135" s="18">
        <v>0</v>
      </c>
      <c r="AG135" s="18">
        <v>0</v>
      </c>
      <c r="AH135" s="18">
        <v>0</v>
      </c>
      <c r="AI135" s="18">
        <v>0</v>
      </c>
      <c r="AJ135" s="18">
        <v>0</v>
      </c>
      <c r="AK135" s="18">
        <v>0</v>
      </c>
      <c r="AL135" s="18">
        <v>0</v>
      </c>
      <c r="AM135" s="18">
        <v>0</v>
      </c>
      <c r="AN135" s="18">
        <v>0</v>
      </c>
      <c r="AO135" s="18">
        <v>0</v>
      </c>
      <c r="AP135" s="18">
        <v>0</v>
      </c>
      <c r="AQ135" s="18">
        <v>0</v>
      </c>
      <c r="AR135" s="18">
        <v>0</v>
      </c>
      <c r="AS135" s="18">
        <v>0</v>
      </c>
      <c r="AT135" s="18">
        <v>0</v>
      </c>
    </row>
    <row r="136" spans="1:46" ht="45" x14ac:dyDescent="0.25">
      <c r="A136" s="152"/>
      <c r="B136" s="159"/>
      <c r="C136" s="76">
        <v>133</v>
      </c>
      <c r="D136" s="77" t="s">
        <v>413</v>
      </c>
      <c r="E136" s="78" t="s">
        <v>265</v>
      </c>
      <c r="F136" s="79" t="s">
        <v>30</v>
      </c>
      <c r="G136" s="79" t="s">
        <v>135</v>
      </c>
      <c r="H136" s="79" t="s">
        <v>50</v>
      </c>
      <c r="I136" s="80">
        <v>6.47</v>
      </c>
      <c r="J136" s="128"/>
      <c r="K136" s="41">
        <f t="shared" si="4"/>
        <v>0</v>
      </c>
      <c r="L136" s="42" t="str">
        <f t="shared" si="3"/>
        <v>OK</v>
      </c>
      <c r="M136" s="18">
        <v>0</v>
      </c>
      <c r="N136" s="18">
        <v>0</v>
      </c>
      <c r="O136" s="18">
        <v>0</v>
      </c>
      <c r="P136" s="18">
        <v>0</v>
      </c>
      <c r="Q136" s="18">
        <v>0</v>
      </c>
      <c r="R136" s="18">
        <v>0</v>
      </c>
      <c r="S136" s="18">
        <v>0</v>
      </c>
      <c r="T136" s="18">
        <v>0</v>
      </c>
      <c r="U136" s="18">
        <v>0</v>
      </c>
      <c r="V136" s="18">
        <v>0</v>
      </c>
      <c r="W136" s="18">
        <v>0</v>
      </c>
      <c r="X136" s="18">
        <v>0</v>
      </c>
      <c r="Y136" s="18">
        <v>0</v>
      </c>
      <c r="Z136" s="18">
        <v>0</v>
      </c>
      <c r="AA136" s="18">
        <v>0</v>
      </c>
      <c r="AB136" s="18">
        <v>0</v>
      </c>
      <c r="AC136" s="18">
        <v>0</v>
      </c>
      <c r="AD136" s="18">
        <v>0</v>
      </c>
      <c r="AE136" s="18">
        <v>0</v>
      </c>
      <c r="AF136" s="18">
        <v>0</v>
      </c>
      <c r="AG136" s="18">
        <v>0</v>
      </c>
      <c r="AH136" s="18">
        <v>0</v>
      </c>
      <c r="AI136" s="18">
        <v>0</v>
      </c>
      <c r="AJ136" s="18">
        <v>0</v>
      </c>
      <c r="AK136" s="18">
        <v>0</v>
      </c>
      <c r="AL136" s="18">
        <v>0</v>
      </c>
      <c r="AM136" s="18">
        <v>0</v>
      </c>
      <c r="AN136" s="18">
        <v>0</v>
      </c>
      <c r="AO136" s="18">
        <v>0</v>
      </c>
      <c r="AP136" s="18">
        <v>0</v>
      </c>
      <c r="AQ136" s="18">
        <v>0</v>
      </c>
      <c r="AR136" s="18">
        <v>0</v>
      </c>
      <c r="AS136" s="18">
        <v>0</v>
      </c>
      <c r="AT136" s="18">
        <v>0</v>
      </c>
    </row>
    <row r="137" spans="1:46" ht="90" x14ac:dyDescent="0.25">
      <c r="A137" s="152"/>
      <c r="B137" s="159"/>
      <c r="C137" s="76">
        <v>134</v>
      </c>
      <c r="D137" s="77" t="s">
        <v>414</v>
      </c>
      <c r="E137" s="78" t="s">
        <v>266</v>
      </c>
      <c r="F137" s="104" t="s">
        <v>30</v>
      </c>
      <c r="G137" s="104" t="s">
        <v>136</v>
      </c>
      <c r="H137" s="104" t="s">
        <v>50</v>
      </c>
      <c r="I137" s="80">
        <v>7.12</v>
      </c>
      <c r="J137" s="128">
        <v>20</v>
      </c>
      <c r="K137" s="41">
        <f t="shared" si="4"/>
        <v>20</v>
      </c>
      <c r="L137" s="42" t="str">
        <f t="shared" ref="L137:L138" si="5">IF(K137&lt;0,"ATENÇÃO","OK")</f>
        <v>OK</v>
      </c>
      <c r="M137" s="18">
        <v>0</v>
      </c>
      <c r="N137" s="18">
        <v>0</v>
      </c>
      <c r="O137" s="18">
        <v>0</v>
      </c>
      <c r="P137" s="18">
        <v>0</v>
      </c>
      <c r="Q137" s="18">
        <v>0</v>
      </c>
      <c r="R137" s="18">
        <v>0</v>
      </c>
      <c r="S137" s="18">
        <v>0</v>
      </c>
      <c r="T137" s="18">
        <v>0</v>
      </c>
      <c r="U137" s="18">
        <v>0</v>
      </c>
      <c r="V137" s="18">
        <v>0</v>
      </c>
      <c r="W137" s="18">
        <v>0</v>
      </c>
      <c r="X137" s="18">
        <v>0</v>
      </c>
      <c r="Y137" s="18">
        <v>0</v>
      </c>
      <c r="Z137" s="18">
        <v>0</v>
      </c>
      <c r="AA137" s="18">
        <v>0</v>
      </c>
      <c r="AB137" s="18">
        <v>0</v>
      </c>
      <c r="AC137" s="18">
        <v>0</v>
      </c>
      <c r="AD137" s="18">
        <v>0</v>
      </c>
      <c r="AE137" s="18">
        <v>0</v>
      </c>
      <c r="AF137" s="18">
        <v>0</v>
      </c>
      <c r="AG137" s="18">
        <v>0</v>
      </c>
      <c r="AH137" s="18">
        <v>0</v>
      </c>
      <c r="AI137" s="18">
        <v>0</v>
      </c>
      <c r="AJ137" s="18">
        <v>0</v>
      </c>
      <c r="AK137" s="18">
        <v>0</v>
      </c>
      <c r="AL137" s="18">
        <v>0</v>
      </c>
      <c r="AM137" s="18">
        <v>0</v>
      </c>
      <c r="AN137" s="18">
        <v>0</v>
      </c>
      <c r="AO137" s="18">
        <v>0</v>
      </c>
      <c r="AP137" s="18">
        <v>0</v>
      </c>
      <c r="AQ137" s="18">
        <v>0</v>
      </c>
      <c r="AR137" s="18">
        <v>0</v>
      </c>
      <c r="AS137" s="18">
        <v>0</v>
      </c>
      <c r="AT137" s="18">
        <v>0</v>
      </c>
    </row>
    <row r="138" spans="1:46" ht="30" x14ac:dyDescent="0.25">
      <c r="A138" s="152"/>
      <c r="B138" s="160"/>
      <c r="C138" s="103">
        <v>135</v>
      </c>
      <c r="D138" s="106" t="s">
        <v>415</v>
      </c>
      <c r="E138" s="78" t="s">
        <v>267</v>
      </c>
      <c r="F138" s="104" t="s">
        <v>30</v>
      </c>
      <c r="G138" s="104" t="s">
        <v>48</v>
      </c>
      <c r="H138" s="104" t="s">
        <v>50</v>
      </c>
      <c r="I138" s="80">
        <v>19.54</v>
      </c>
      <c r="J138" s="128">
        <v>25</v>
      </c>
      <c r="K138" s="41">
        <f t="shared" si="4"/>
        <v>0</v>
      </c>
      <c r="L138" s="42" t="str">
        <f t="shared" si="5"/>
        <v>OK</v>
      </c>
      <c r="M138" s="18">
        <v>0</v>
      </c>
      <c r="N138" s="18">
        <v>0</v>
      </c>
      <c r="O138" s="18">
        <v>0</v>
      </c>
      <c r="P138" s="18">
        <v>0</v>
      </c>
      <c r="Q138" s="18">
        <v>0</v>
      </c>
      <c r="R138" s="18">
        <v>0</v>
      </c>
      <c r="S138" s="18">
        <v>0</v>
      </c>
      <c r="T138" s="18">
        <v>0</v>
      </c>
      <c r="U138" s="18">
        <v>0</v>
      </c>
      <c r="V138" s="18">
        <v>0</v>
      </c>
      <c r="W138" s="18">
        <v>0</v>
      </c>
      <c r="X138" s="18">
        <v>15</v>
      </c>
      <c r="Y138" s="18">
        <v>0</v>
      </c>
      <c r="Z138" s="18">
        <v>0</v>
      </c>
      <c r="AA138" s="18">
        <v>0</v>
      </c>
      <c r="AB138" s="18">
        <v>0</v>
      </c>
      <c r="AC138" s="18">
        <v>0</v>
      </c>
      <c r="AD138" s="18">
        <v>0</v>
      </c>
      <c r="AE138" s="18">
        <v>0</v>
      </c>
      <c r="AF138" s="18">
        <v>0</v>
      </c>
      <c r="AG138" s="18">
        <v>0</v>
      </c>
      <c r="AH138" s="18">
        <v>10</v>
      </c>
      <c r="AI138" s="18">
        <v>0</v>
      </c>
      <c r="AJ138" s="18">
        <v>0</v>
      </c>
      <c r="AK138" s="18">
        <v>0</v>
      </c>
      <c r="AL138" s="18">
        <v>0</v>
      </c>
      <c r="AM138" s="18">
        <v>0</v>
      </c>
      <c r="AN138" s="18">
        <v>0</v>
      </c>
      <c r="AO138" s="18">
        <v>0</v>
      </c>
      <c r="AP138" s="18">
        <v>0</v>
      </c>
      <c r="AQ138" s="18">
        <v>0</v>
      </c>
      <c r="AR138" s="18">
        <v>0</v>
      </c>
      <c r="AS138" s="18">
        <v>0</v>
      </c>
      <c r="AT138" s="18">
        <v>0</v>
      </c>
    </row>
    <row r="143" spans="1:46" x14ac:dyDescent="0.25">
      <c r="A143" s="142"/>
      <c r="B143" s="142"/>
      <c r="C143" s="142"/>
    </row>
    <row r="144" spans="1:46" x14ac:dyDescent="0.25">
      <c r="A144" s="142"/>
      <c r="B144" s="142"/>
      <c r="C144" s="142"/>
    </row>
    <row r="145" spans="1:3" x14ac:dyDescent="0.25">
      <c r="A145" s="142"/>
      <c r="B145" s="142"/>
      <c r="C145" s="142"/>
    </row>
    <row r="146" spans="1:3" x14ac:dyDescent="0.25">
      <c r="A146" s="142"/>
      <c r="B146" s="142"/>
      <c r="C146" s="142"/>
    </row>
    <row r="147" spans="1:3" x14ac:dyDescent="0.25">
      <c r="A147" s="142"/>
      <c r="B147" s="142"/>
      <c r="C147" s="142"/>
    </row>
    <row r="148" spans="1:3" x14ac:dyDescent="0.25">
      <c r="A148" s="142"/>
      <c r="B148" s="142"/>
      <c r="C148" s="142"/>
    </row>
    <row r="149" spans="1:3" x14ac:dyDescent="0.25">
      <c r="A149" s="142"/>
      <c r="B149" s="142"/>
      <c r="C149" s="142"/>
    </row>
    <row r="150" spans="1:3" x14ac:dyDescent="0.25">
      <c r="A150" s="142"/>
      <c r="B150" s="142"/>
      <c r="C150" s="142"/>
    </row>
    <row r="151" spans="1:3" x14ac:dyDescent="0.25">
      <c r="A151" s="142"/>
      <c r="B151" s="142"/>
      <c r="C151" s="142"/>
    </row>
    <row r="152" spans="1:3" x14ac:dyDescent="0.25">
      <c r="A152" s="142"/>
      <c r="B152" s="142"/>
      <c r="C152" s="142"/>
    </row>
    <row r="153" spans="1:3" x14ac:dyDescent="0.25">
      <c r="A153" s="142"/>
      <c r="B153" s="142"/>
      <c r="C153" s="142"/>
    </row>
    <row r="154" spans="1:3" x14ac:dyDescent="0.25">
      <c r="A154" s="142"/>
      <c r="B154" s="142"/>
      <c r="C154" s="142"/>
    </row>
    <row r="155" spans="1:3" x14ac:dyDescent="0.25">
      <c r="A155" s="142"/>
      <c r="B155" s="142"/>
      <c r="C155" s="142"/>
    </row>
    <row r="156" spans="1:3" x14ac:dyDescent="0.25">
      <c r="A156" s="142"/>
      <c r="B156" s="142"/>
      <c r="C156" s="142"/>
    </row>
    <row r="157" spans="1:3" x14ac:dyDescent="0.25">
      <c r="A157" s="142"/>
      <c r="B157" s="142"/>
      <c r="C157" s="142"/>
    </row>
    <row r="158" spans="1:3" x14ac:dyDescent="0.25">
      <c r="A158" s="142"/>
      <c r="B158" s="142"/>
      <c r="C158" s="142"/>
    </row>
    <row r="159" spans="1:3" x14ac:dyDescent="0.25">
      <c r="A159" s="142"/>
      <c r="B159" s="142"/>
      <c r="C159" s="142"/>
    </row>
    <row r="160" spans="1:3" x14ac:dyDescent="0.25">
      <c r="A160" s="142"/>
      <c r="B160" s="142"/>
      <c r="C160" s="142"/>
    </row>
    <row r="161" spans="1:3" x14ac:dyDescent="0.25">
      <c r="A161" s="142"/>
      <c r="B161" s="142"/>
      <c r="C161" s="142"/>
    </row>
    <row r="162" spans="1:3" x14ac:dyDescent="0.25">
      <c r="A162" s="142"/>
      <c r="B162" s="142"/>
      <c r="C162" s="142"/>
    </row>
    <row r="163" spans="1:3" x14ac:dyDescent="0.25">
      <c r="A163" s="142"/>
      <c r="B163" s="142"/>
      <c r="C163" s="142"/>
    </row>
    <row r="164" spans="1:3" x14ac:dyDescent="0.25">
      <c r="A164" s="142"/>
      <c r="B164" s="142"/>
      <c r="C164" s="142"/>
    </row>
    <row r="165" spans="1:3" x14ac:dyDescent="0.25">
      <c r="A165" s="142"/>
      <c r="B165" s="142"/>
      <c r="C165" s="142"/>
    </row>
    <row r="166" spans="1:3" x14ac:dyDescent="0.25">
      <c r="A166" s="142"/>
      <c r="B166" s="142"/>
      <c r="C166" s="142"/>
    </row>
    <row r="167" spans="1:3" x14ac:dyDescent="0.25">
      <c r="A167" s="142"/>
      <c r="B167" s="142"/>
      <c r="C167" s="142"/>
    </row>
    <row r="168" spans="1:3" x14ac:dyDescent="0.25">
      <c r="A168" s="142"/>
      <c r="B168" s="142"/>
      <c r="C168" s="142"/>
    </row>
    <row r="169" spans="1:3" x14ac:dyDescent="0.25">
      <c r="A169" s="142"/>
      <c r="B169" s="142"/>
      <c r="C169" s="142"/>
    </row>
  </sheetData>
  <mergeCells count="126">
    <mergeCell ref="AR1:AR2"/>
    <mergeCell ref="AS1:AS2"/>
    <mergeCell ref="AT1:AT2"/>
    <mergeCell ref="AI1:AI2"/>
    <mergeCell ref="AJ1:AJ2"/>
    <mergeCell ref="AK1:AK2"/>
    <mergeCell ref="AL1:AL2"/>
    <mergeCell ref="AM1:AM2"/>
    <mergeCell ref="AN1:AN2"/>
    <mergeCell ref="AO1:AO2"/>
    <mergeCell ref="AP1:AP2"/>
    <mergeCell ref="AQ1:AQ2"/>
    <mergeCell ref="A15:A19"/>
    <mergeCell ref="B15:B19"/>
    <mergeCell ref="X1:X2"/>
    <mergeCell ref="Y1:Y2"/>
    <mergeCell ref="A24:A25"/>
    <mergeCell ref="B24:B25"/>
    <mergeCell ref="A1:C1"/>
    <mergeCell ref="M1:M2"/>
    <mergeCell ref="N1:N2"/>
    <mergeCell ref="D1:I1"/>
    <mergeCell ref="J1:L1"/>
    <mergeCell ref="A2:L2"/>
    <mergeCell ref="A8:A9"/>
    <mergeCell ref="B8:B9"/>
    <mergeCell ref="A11:A14"/>
    <mergeCell ref="B11:B14"/>
    <mergeCell ref="U1:U2"/>
    <mergeCell ref="V1:V2"/>
    <mergeCell ref="W1:W2"/>
    <mergeCell ref="Q1:Q2"/>
    <mergeCell ref="R1:R2"/>
    <mergeCell ref="S1:S2"/>
    <mergeCell ref="T1:T2"/>
    <mergeCell ref="O1:O2"/>
    <mergeCell ref="P1:P2"/>
    <mergeCell ref="AE1:AE2"/>
    <mergeCell ref="AF1:AF2"/>
    <mergeCell ref="AG1:AG2"/>
    <mergeCell ref="AH1:AH2"/>
    <mergeCell ref="Z1:Z2"/>
    <mergeCell ref="AA1:AA2"/>
    <mergeCell ref="AB1:AB2"/>
    <mergeCell ref="AC1:AC2"/>
    <mergeCell ref="AD1:AD2"/>
    <mergeCell ref="A29:A36"/>
    <mergeCell ref="B29:B36"/>
    <mergeCell ref="A37:A46"/>
    <mergeCell ref="B37:B46"/>
    <mergeCell ref="A47:A52"/>
    <mergeCell ref="B47:B52"/>
    <mergeCell ref="A20:A21"/>
    <mergeCell ref="B20:B21"/>
    <mergeCell ref="A22:A23"/>
    <mergeCell ref="B22:B23"/>
    <mergeCell ref="A27:A28"/>
    <mergeCell ref="B27:B28"/>
    <mergeCell ref="A64:A67"/>
    <mergeCell ref="B64:B67"/>
    <mergeCell ref="A68:A74"/>
    <mergeCell ref="B68:B74"/>
    <mergeCell ref="A75:A80"/>
    <mergeCell ref="B75:B80"/>
    <mergeCell ref="A53:A55"/>
    <mergeCell ref="B53:B55"/>
    <mergeCell ref="A56:A59"/>
    <mergeCell ref="B56:B59"/>
    <mergeCell ref="A60:A63"/>
    <mergeCell ref="B60:B63"/>
    <mergeCell ref="A92:A94"/>
    <mergeCell ref="B92:B94"/>
    <mergeCell ref="A96:A97"/>
    <mergeCell ref="B96:B97"/>
    <mergeCell ref="A98:A99"/>
    <mergeCell ref="B98:B99"/>
    <mergeCell ref="A82:A85"/>
    <mergeCell ref="B82:B85"/>
    <mergeCell ref="A86:A88"/>
    <mergeCell ref="B86:B88"/>
    <mergeCell ref="A89:A90"/>
    <mergeCell ref="B89:B90"/>
    <mergeCell ref="A113:A116"/>
    <mergeCell ref="B113:B116"/>
    <mergeCell ref="A118:A121"/>
    <mergeCell ref="B118:B121"/>
    <mergeCell ref="F118:I121"/>
    <mergeCell ref="A100:A104"/>
    <mergeCell ref="B100:B104"/>
    <mergeCell ref="A106:A107"/>
    <mergeCell ref="B106:B107"/>
    <mergeCell ref="A109:A112"/>
    <mergeCell ref="B109:B112"/>
    <mergeCell ref="A143:C143"/>
    <mergeCell ref="A144:C144"/>
    <mergeCell ref="A145:C145"/>
    <mergeCell ref="A146:C146"/>
    <mergeCell ref="A147:C147"/>
    <mergeCell ref="A123:A128"/>
    <mergeCell ref="B123:B128"/>
    <mergeCell ref="A129:A133"/>
    <mergeCell ref="B129:B133"/>
    <mergeCell ref="A134:A138"/>
    <mergeCell ref="B134:B138"/>
    <mergeCell ref="A153:C153"/>
    <mergeCell ref="A154:C154"/>
    <mergeCell ref="A155:C155"/>
    <mergeCell ref="A156:C156"/>
    <mergeCell ref="A157:C157"/>
    <mergeCell ref="A148:C148"/>
    <mergeCell ref="A149:C149"/>
    <mergeCell ref="A150:C150"/>
    <mergeCell ref="A151:C151"/>
    <mergeCell ref="A152:C152"/>
    <mergeCell ref="A168:C168"/>
    <mergeCell ref="A169:C169"/>
    <mergeCell ref="A163:C163"/>
    <mergeCell ref="A164:C164"/>
    <mergeCell ref="A165:C165"/>
    <mergeCell ref="A166:C166"/>
    <mergeCell ref="A167:C167"/>
    <mergeCell ref="A158:C158"/>
    <mergeCell ref="A159:C159"/>
    <mergeCell ref="A160:C160"/>
    <mergeCell ref="A161:C161"/>
    <mergeCell ref="A162:C162"/>
  </mergeCells>
  <conditionalFormatting sqref="N4:X138">
    <cfRule type="cellIs" dxfId="212" priority="52" stopIfTrue="1" operator="greaterThan">
      <formula>0</formula>
    </cfRule>
    <cfRule type="cellIs" dxfId="211" priority="53" stopIfTrue="1" operator="greaterThan">
      <formula>0</formula>
    </cfRule>
    <cfRule type="cellIs" dxfId="210" priority="54" stopIfTrue="1" operator="greaterThan">
      <formula>0</formula>
    </cfRule>
  </conditionalFormatting>
  <conditionalFormatting sqref="Y4:Y138">
    <cfRule type="cellIs" dxfId="209" priority="49" stopIfTrue="1" operator="greaterThan">
      <formula>0</formula>
    </cfRule>
    <cfRule type="cellIs" dxfId="208" priority="50" stopIfTrue="1" operator="greaterThan">
      <formula>0</formula>
    </cfRule>
    <cfRule type="cellIs" dxfId="207" priority="51" stopIfTrue="1" operator="greaterThan">
      <formula>0</formula>
    </cfRule>
  </conditionalFormatting>
  <conditionalFormatting sqref="Z4:Z138">
    <cfRule type="cellIs" dxfId="206" priority="46" stopIfTrue="1" operator="greaterThan">
      <formula>0</formula>
    </cfRule>
    <cfRule type="cellIs" dxfId="205" priority="47" stopIfTrue="1" operator="greaterThan">
      <formula>0</formula>
    </cfRule>
    <cfRule type="cellIs" dxfId="204" priority="48" stopIfTrue="1" operator="greaterThan">
      <formula>0</formula>
    </cfRule>
  </conditionalFormatting>
  <conditionalFormatting sqref="M4:M138">
    <cfRule type="cellIs" dxfId="203" priority="55" stopIfTrue="1" operator="greaterThan">
      <formula>0</formula>
    </cfRule>
    <cfRule type="cellIs" dxfId="202" priority="56" stopIfTrue="1" operator="greaterThan">
      <formula>0</formula>
    </cfRule>
    <cfRule type="cellIs" dxfId="201" priority="57" stopIfTrue="1" operator="greaterThan">
      <formula>0</formula>
    </cfRule>
  </conditionalFormatting>
  <conditionalFormatting sqref="AC4:AC138 AH4:AJ138 AN4:AN138">
    <cfRule type="cellIs" dxfId="200" priority="43" stopIfTrue="1" operator="greaterThan">
      <formula>0</formula>
    </cfRule>
    <cfRule type="cellIs" dxfId="199" priority="44" stopIfTrue="1" operator="greaterThan">
      <formula>0</formula>
    </cfRule>
    <cfRule type="cellIs" dxfId="198" priority="45" stopIfTrue="1" operator="greaterThan">
      <formula>0</formula>
    </cfRule>
  </conditionalFormatting>
  <conditionalFormatting sqref="AA4:AA138">
    <cfRule type="cellIs" dxfId="197" priority="40" stopIfTrue="1" operator="greaterThan">
      <formula>0</formula>
    </cfRule>
    <cfRule type="cellIs" dxfId="196" priority="41" stopIfTrue="1" operator="greaterThan">
      <formula>0</formula>
    </cfRule>
    <cfRule type="cellIs" dxfId="195" priority="42" stopIfTrue="1" operator="greaterThan">
      <formula>0</formula>
    </cfRule>
  </conditionalFormatting>
  <conditionalFormatting sqref="AB4:AB138">
    <cfRule type="cellIs" dxfId="194" priority="37" stopIfTrue="1" operator="greaterThan">
      <formula>0</formula>
    </cfRule>
    <cfRule type="cellIs" dxfId="193" priority="38" stopIfTrue="1" operator="greaterThan">
      <formula>0</formula>
    </cfRule>
    <cfRule type="cellIs" dxfId="192" priority="39" stopIfTrue="1" operator="greaterThan">
      <formula>0</formula>
    </cfRule>
  </conditionalFormatting>
  <conditionalFormatting sqref="AG4:AG138">
    <cfRule type="cellIs" dxfId="191" priority="34" stopIfTrue="1" operator="greaterThan">
      <formula>0</formula>
    </cfRule>
    <cfRule type="cellIs" dxfId="190" priority="35" stopIfTrue="1" operator="greaterThan">
      <formula>0</formula>
    </cfRule>
    <cfRule type="cellIs" dxfId="189" priority="36" stopIfTrue="1" operator="greaterThan">
      <formula>0</formula>
    </cfRule>
  </conditionalFormatting>
  <conditionalFormatting sqref="AE4:AF138">
    <cfRule type="cellIs" dxfId="188" priority="31" stopIfTrue="1" operator="greaterThan">
      <formula>0</formula>
    </cfRule>
    <cfRule type="cellIs" dxfId="187" priority="32" stopIfTrue="1" operator="greaterThan">
      <formula>0</formula>
    </cfRule>
    <cfRule type="cellIs" dxfId="186" priority="33" stopIfTrue="1" operator="greaterThan">
      <formula>0</formula>
    </cfRule>
  </conditionalFormatting>
  <conditionalFormatting sqref="AD4:AD138">
    <cfRule type="cellIs" dxfId="185" priority="28" stopIfTrue="1" operator="greaterThan">
      <formula>0</formula>
    </cfRule>
    <cfRule type="cellIs" dxfId="184" priority="29" stopIfTrue="1" operator="greaterThan">
      <formula>0</formula>
    </cfRule>
    <cfRule type="cellIs" dxfId="183" priority="30" stopIfTrue="1" operator="greaterThan">
      <formula>0</formula>
    </cfRule>
  </conditionalFormatting>
  <conditionalFormatting sqref="AL4:AL138">
    <cfRule type="cellIs" dxfId="182" priority="25" stopIfTrue="1" operator="greaterThan">
      <formula>0</formula>
    </cfRule>
    <cfRule type="cellIs" dxfId="181" priority="26" stopIfTrue="1" operator="greaterThan">
      <formula>0</formula>
    </cfRule>
    <cfRule type="cellIs" dxfId="180" priority="27" stopIfTrue="1" operator="greaterThan">
      <formula>0</formula>
    </cfRule>
  </conditionalFormatting>
  <conditionalFormatting sqref="AK4:AK138">
    <cfRule type="cellIs" dxfId="179" priority="22" stopIfTrue="1" operator="greaterThan">
      <formula>0</formula>
    </cfRule>
    <cfRule type="cellIs" dxfId="178" priority="23" stopIfTrue="1" operator="greaterThan">
      <formula>0</formula>
    </cfRule>
    <cfRule type="cellIs" dxfId="177" priority="24" stopIfTrue="1" operator="greaterThan">
      <formula>0</formula>
    </cfRule>
  </conditionalFormatting>
  <conditionalFormatting sqref="AM4:AM138">
    <cfRule type="cellIs" dxfId="176" priority="19" stopIfTrue="1" operator="greaterThan">
      <formula>0</formula>
    </cfRule>
    <cfRule type="cellIs" dxfId="175" priority="20" stopIfTrue="1" operator="greaterThan">
      <formula>0</formula>
    </cfRule>
    <cfRule type="cellIs" dxfId="174" priority="21" stopIfTrue="1" operator="greaterThan">
      <formula>0</formula>
    </cfRule>
  </conditionalFormatting>
  <conditionalFormatting sqref="AO4:AO138">
    <cfRule type="cellIs" dxfId="173" priority="16" stopIfTrue="1" operator="greaterThan">
      <formula>0</formula>
    </cfRule>
    <cfRule type="cellIs" dxfId="172" priority="17" stopIfTrue="1" operator="greaterThan">
      <formula>0</formula>
    </cfRule>
    <cfRule type="cellIs" dxfId="171" priority="18" stopIfTrue="1" operator="greaterThan">
      <formula>0</formula>
    </cfRule>
  </conditionalFormatting>
  <conditionalFormatting sqref="AP4:AP138">
    <cfRule type="cellIs" dxfId="170" priority="13" stopIfTrue="1" operator="greaterThan">
      <formula>0</formula>
    </cfRule>
    <cfRule type="cellIs" dxfId="169" priority="14" stopIfTrue="1" operator="greaterThan">
      <formula>0</formula>
    </cfRule>
    <cfRule type="cellIs" dxfId="168" priority="15" stopIfTrue="1" operator="greaterThan">
      <formula>0</formula>
    </cfRule>
  </conditionalFormatting>
  <conditionalFormatting sqref="AQ4:AQ138">
    <cfRule type="cellIs" dxfId="167" priority="10" stopIfTrue="1" operator="greaterThan">
      <formula>0</formula>
    </cfRule>
    <cfRule type="cellIs" dxfId="166" priority="11" stopIfTrue="1" operator="greaterThan">
      <formula>0</formula>
    </cfRule>
    <cfRule type="cellIs" dxfId="165" priority="12" stopIfTrue="1" operator="greaterThan">
      <formula>0</formula>
    </cfRule>
  </conditionalFormatting>
  <conditionalFormatting sqref="AR4:AR138">
    <cfRule type="cellIs" dxfId="164" priority="7" stopIfTrue="1" operator="greaterThan">
      <formula>0</formula>
    </cfRule>
    <cfRule type="cellIs" dxfId="163" priority="8" stopIfTrue="1" operator="greaterThan">
      <formula>0</formula>
    </cfRule>
    <cfRule type="cellIs" dxfId="162" priority="9" stopIfTrue="1" operator="greaterThan">
      <formula>0</formula>
    </cfRule>
  </conditionalFormatting>
  <conditionalFormatting sqref="AS4:AS138">
    <cfRule type="cellIs" dxfId="161" priority="4" stopIfTrue="1" operator="greaterThan">
      <formula>0</formula>
    </cfRule>
    <cfRule type="cellIs" dxfId="160" priority="5" stopIfTrue="1" operator="greaterThan">
      <formula>0</formula>
    </cfRule>
    <cfRule type="cellIs" dxfId="159" priority="6" stopIfTrue="1" operator="greaterThan">
      <formula>0</formula>
    </cfRule>
  </conditionalFormatting>
  <conditionalFormatting sqref="AT4:AT138">
    <cfRule type="cellIs" dxfId="158" priority="1" stopIfTrue="1" operator="greaterThan">
      <formula>0</formula>
    </cfRule>
    <cfRule type="cellIs" dxfId="157" priority="2" stopIfTrue="1" operator="greaterThan">
      <formula>0</formula>
    </cfRule>
    <cfRule type="cellIs" dxfId="156" priority="3"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9"/>
  <sheetViews>
    <sheetView zoomScale="80" zoomScaleNormal="80" workbookViewId="0">
      <selection activeCell="L4" sqref="L4"/>
    </sheetView>
  </sheetViews>
  <sheetFormatPr defaultColWidth="9.7109375" defaultRowHeight="15" x14ac:dyDescent="0.25"/>
  <cols>
    <col min="1" max="1" width="14.5703125" style="49" customWidth="1"/>
    <col min="2" max="2" width="7.140625" style="71" customWidth="1"/>
    <col min="3" max="3" width="6" style="43" bestFit="1" customWidth="1"/>
    <col min="4" max="4" width="53.85546875" style="71" bestFit="1" customWidth="1"/>
    <col min="5" max="5" width="18.7109375" style="71" customWidth="1"/>
    <col min="6" max="6" width="9.85546875" style="71" bestFit="1" customWidth="1"/>
    <col min="7" max="7" width="13.140625" style="71" customWidth="1"/>
    <col min="8" max="8" width="13.42578125" style="71" customWidth="1"/>
    <col min="9" max="9" width="12.7109375" style="71" bestFit="1" customWidth="1"/>
    <col min="10" max="10" width="12.5703125" style="19" customWidth="1"/>
    <col min="11" max="11" width="13.28515625" style="44" customWidth="1"/>
    <col min="12" max="12" width="12.5703125" style="16" customWidth="1"/>
    <col min="13" max="13" width="13.85546875" style="24" customWidth="1"/>
    <col min="14" max="21" width="13.85546875" style="17" customWidth="1"/>
    <col min="22" max="22" width="13.85546875" style="135" customWidth="1"/>
    <col min="23" max="25" width="13.85546875" style="17" customWidth="1"/>
    <col min="26" max="27" width="13.85546875" style="135" customWidth="1"/>
    <col min="28" max="29" width="13.85546875" style="17" customWidth="1"/>
    <col min="30" max="33" width="13.85546875" style="135" customWidth="1"/>
    <col min="34" max="34" width="13.85546875" style="17" customWidth="1"/>
    <col min="35" max="16384" width="9.7109375" style="14"/>
  </cols>
  <sheetData>
    <row r="1" spans="1:34" ht="33" customHeight="1" x14ac:dyDescent="0.25">
      <c r="A1" s="151" t="s">
        <v>270</v>
      </c>
      <c r="B1" s="151"/>
      <c r="C1" s="151"/>
      <c r="D1" s="151" t="s">
        <v>37</v>
      </c>
      <c r="E1" s="151"/>
      <c r="F1" s="151"/>
      <c r="G1" s="151"/>
      <c r="H1" s="151"/>
      <c r="I1" s="151"/>
      <c r="J1" s="151" t="s">
        <v>271</v>
      </c>
      <c r="K1" s="151"/>
      <c r="L1" s="151"/>
      <c r="M1" s="170" t="s">
        <v>568</v>
      </c>
      <c r="N1" s="170" t="s">
        <v>569</v>
      </c>
      <c r="O1" s="170" t="s">
        <v>570</v>
      </c>
      <c r="P1" s="170" t="s">
        <v>571</v>
      </c>
      <c r="Q1" s="170" t="s">
        <v>572</v>
      </c>
      <c r="R1" s="170" t="s">
        <v>573</v>
      </c>
      <c r="S1" s="170" t="s">
        <v>574</v>
      </c>
      <c r="T1" s="170" t="s">
        <v>575</v>
      </c>
      <c r="U1" s="170" t="s">
        <v>576</v>
      </c>
      <c r="V1" s="170" t="s">
        <v>577</v>
      </c>
      <c r="W1" s="170" t="s">
        <v>578</v>
      </c>
      <c r="X1" s="170" t="s">
        <v>579</v>
      </c>
      <c r="Y1" s="170" t="s">
        <v>580</v>
      </c>
      <c r="Z1" s="170" t="s">
        <v>724</v>
      </c>
      <c r="AA1" s="170" t="s">
        <v>725</v>
      </c>
      <c r="AB1" s="170" t="s">
        <v>726</v>
      </c>
      <c r="AC1" s="170" t="s">
        <v>727</v>
      </c>
      <c r="AD1" s="170" t="s">
        <v>728</v>
      </c>
      <c r="AE1" s="170" t="s">
        <v>729</v>
      </c>
      <c r="AF1" s="170" t="s">
        <v>730</v>
      </c>
      <c r="AG1" s="170" t="s">
        <v>731</v>
      </c>
      <c r="AH1" s="170" t="s">
        <v>268</v>
      </c>
    </row>
    <row r="2" spans="1:34" ht="21.75" customHeight="1" x14ac:dyDescent="0.25">
      <c r="A2" s="151" t="s">
        <v>497</v>
      </c>
      <c r="B2" s="151"/>
      <c r="C2" s="151"/>
      <c r="D2" s="151"/>
      <c r="E2" s="151"/>
      <c r="F2" s="151"/>
      <c r="G2" s="151"/>
      <c r="H2" s="151"/>
      <c r="I2" s="151"/>
      <c r="J2" s="151"/>
      <c r="K2" s="151"/>
      <c r="L2" s="151"/>
      <c r="M2" s="170"/>
      <c r="N2" s="170"/>
      <c r="O2" s="170"/>
      <c r="P2" s="170"/>
      <c r="Q2" s="170"/>
      <c r="R2" s="170"/>
      <c r="S2" s="170"/>
      <c r="T2" s="170"/>
      <c r="U2" s="170"/>
      <c r="V2" s="170"/>
      <c r="W2" s="170"/>
      <c r="X2" s="170"/>
      <c r="Y2" s="170"/>
      <c r="Z2" s="170"/>
      <c r="AA2" s="170"/>
      <c r="AB2" s="170"/>
      <c r="AC2" s="170"/>
      <c r="AD2" s="170"/>
      <c r="AE2" s="170"/>
      <c r="AF2" s="170"/>
      <c r="AG2" s="170"/>
      <c r="AH2" s="170"/>
    </row>
    <row r="3" spans="1:34" s="15" customFormat="1" ht="45" x14ac:dyDescent="0.2">
      <c r="A3" s="48" t="s">
        <v>2</v>
      </c>
      <c r="B3" s="36" t="s">
        <v>1</v>
      </c>
      <c r="C3" s="37" t="s">
        <v>3</v>
      </c>
      <c r="D3" s="37" t="s">
        <v>5</v>
      </c>
      <c r="E3" s="37" t="s">
        <v>137</v>
      </c>
      <c r="F3" s="37" t="s">
        <v>28</v>
      </c>
      <c r="G3" s="37" t="s">
        <v>29</v>
      </c>
      <c r="H3" s="37" t="s">
        <v>34</v>
      </c>
      <c r="I3" s="38" t="s">
        <v>4</v>
      </c>
      <c r="J3" s="39" t="s">
        <v>27</v>
      </c>
      <c r="K3" s="40" t="s">
        <v>0</v>
      </c>
      <c r="L3" s="36" t="s">
        <v>6</v>
      </c>
      <c r="M3" s="35">
        <v>42654</v>
      </c>
      <c r="N3" s="35">
        <v>42654</v>
      </c>
      <c r="O3" s="35">
        <v>42654</v>
      </c>
      <c r="P3" s="35">
        <v>42654</v>
      </c>
      <c r="Q3" s="35">
        <v>42656</v>
      </c>
      <c r="R3" s="35">
        <v>42656</v>
      </c>
      <c r="S3" s="35">
        <v>42656</v>
      </c>
      <c r="T3" s="35">
        <v>42654</v>
      </c>
      <c r="U3" s="35">
        <v>42781</v>
      </c>
      <c r="V3" s="35">
        <v>42829</v>
      </c>
      <c r="W3" s="35">
        <v>42829</v>
      </c>
      <c r="X3" s="35">
        <v>42829</v>
      </c>
      <c r="Y3" s="35">
        <v>42829</v>
      </c>
      <c r="Z3" s="35">
        <v>42881</v>
      </c>
      <c r="AA3" s="35">
        <v>42905</v>
      </c>
      <c r="AB3" s="35">
        <v>42905</v>
      </c>
      <c r="AC3" s="35">
        <v>42905</v>
      </c>
      <c r="AD3" s="35">
        <v>42951</v>
      </c>
      <c r="AE3" s="35">
        <v>42951</v>
      </c>
      <c r="AF3" s="35">
        <v>42951</v>
      </c>
      <c r="AG3" s="35">
        <v>43000</v>
      </c>
      <c r="AH3" s="35" t="s">
        <v>269</v>
      </c>
    </row>
    <row r="4" spans="1:34" ht="195" x14ac:dyDescent="0.25">
      <c r="A4" s="50" t="s">
        <v>272</v>
      </c>
      <c r="B4" s="76">
        <v>1</v>
      </c>
      <c r="C4" s="76">
        <v>1</v>
      </c>
      <c r="D4" s="77" t="s">
        <v>417</v>
      </c>
      <c r="E4" s="78" t="s">
        <v>138</v>
      </c>
      <c r="F4" s="79" t="s">
        <v>58</v>
      </c>
      <c r="G4" s="79" t="s">
        <v>67</v>
      </c>
      <c r="H4" s="79" t="s">
        <v>50</v>
      </c>
      <c r="I4" s="80">
        <v>44.27</v>
      </c>
      <c r="J4" s="124"/>
      <c r="K4" s="41">
        <f>J4-(SUM(M4:AH4))</f>
        <v>0</v>
      </c>
      <c r="L4" s="42" t="str">
        <f>IF(K4&lt;0,"ATENÇÃO","OK")</f>
        <v>OK</v>
      </c>
      <c r="M4" s="18">
        <v>0</v>
      </c>
      <c r="N4" s="18">
        <v>0</v>
      </c>
      <c r="O4" s="18">
        <v>0</v>
      </c>
      <c r="P4" s="18">
        <v>0</v>
      </c>
      <c r="Q4" s="18">
        <v>0</v>
      </c>
      <c r="R4" s="18">
        <v>0</v>
      </c>
      <c r="S4" s="18">
        <v>0</v>
      </c>
      <c r="T4" s="18">
        <v>0</v>
      </c>
      <c r="U4" s="18">
        <v>0</v>
      </c>
      <c r="V4" s="18">
        <v>0</v>
      </c>
      <c r="W4" s="18">
        <v>0</v>
      </c>
      <c r="X4" s="18">
        <v>0</v>
      </c>
      <c r="Y4" s="18">
        <v>0</v>
      </c>
      <c r="Z4" s="18">
        <v>0</v>
      </c>
      <c r="AA4" s="18">
        <v>0</v>
      </c>
      <c r="AB4" s="18">
        <v>0</v>
      </c>
      <c r="AC4" s="18">
        <v>0</v>
      </c>
      <c r="AD4" s="18">
        <v>0</v>
      </c>
      <c r="AE4" s="18">
        <v>0</v>
      </c>
      <c r="AF4" s="18">
        <v>0</v>
      </c>
      <c r="AG4" s="18">
        <v>0</v>
      </c>
      <c r="AH4" s="18">
        <v>0</v>
      </c>
    </row>
    <row r="5" spans="1:34" ht="195" x14ac:dyDescent="0.25">
      <c r="A5" s="69" t="s">
        <v>273</v>
      </c>
      <c r="B5" s="87">
        <v>2</v>
      </c>
      <c r="C5" s="82">
        <v>2</v>
      </c>
      <c r="D5" s="83" t="s">
        <v>418</v>
      </c>
      <c r="E5" s="84" t="s">
        <v>139</v>
      </c>
      <c r="F5" s="85" t="s">
        <v>59</v>
      </c>
      <c r="G5" s="85" t="s">
        <v>68</v>
      </c>
      <c r="H5" s="85" t="s">
        <v>50</v>
      </c>
      <c r="I5" s="86">
        <v>30.3</v>
      </c>
      <c r="J5" s="124"/>
      <c r="K5" s="41">
        <f t="shared" ref="K5:K68" si="0">J5-(SUM(M5:AH5))</f>
        <v>0</v>
      </c>
      <c r="L5" s="42" t="str">
        <f t="shared" ref="L5:L68" si="1">IF(K5&lt;0,"ATENÇÃO","OK")</f>
        <v>OK</v>
      </c>
      <c r="M5" s="18">
        <v>0</v>
      </c>
      <c r="N5" s="18">
        <v>0</v>
      </c>
      <c r="O5" s="18">
        <v>0</v>
      </c>
      <c r="P5" s="18">
        <v>0</v>
      </c>
      <c r="Q5" s="18">
        <v>0</v>
      </c>
      <c r="R5" s="18">
        <v>0</v>
      </c>
      <c r="S5" s="18">
        <v>0</v>
      </c>
      <c r="T5" s="18">
        <v>0</v>
      </c>
      <c r="U5" s="18">
        <v>0</v>
      </c>
      <c r="V5" s="18">
        <v>0</v>
      </c>
      <c r="W5" s="18">
        <v>0</v>
      </c>
      <c r="X5" s="18">
        <v>0</v>
      </c>
      <c r="Y5" s="18">
        <v>0</v>
      </c>
      <c r="Z5" s="18">
        <v>0</v>
      </c>
      <c r="AA5" s="18">
        <v>0</v>
      </c>
      <c r="AB5" s="18">
        <v>0</v>
      </c>
      <c r="AC5" s="18">
        <v>0</v>
      </c>
      <c r="AD5" s="18">
        <v>0</v>
      </c>
      <c r="AE5" s="18">
        <v>0</v>
      </c>
      <c r="AF5" s="18">
        <v>0</v>
      </c>
      <c r="AG5" s="18">
        <v>0</v>
      </c>
      <c r="AH5" s="18">
        <v>0</v>
      </c>
    </row>
    <row r="6" spans="1:34" ht="240" x14ac:dyDescent="0.25">
      <c r="A6" s="72" t="s">
        <v>273</v>
      </c>
      <c r="B6" s="76">
        <v>3</v>
      </c>
      <c r="C6" s="76">
        <v>3</v>
      </c>
      <c r="D6" s="77" t="s">
        <v>419</v>
      </c>
      <c r="E6" s="78" t="s">
        <v>140</v>
      </c>
      <c r="F6" s="79" t="s">
        <v>60</v>
      </c>
      <c r="G6" s="79" t="s">
        <v>68</v>
      </c>
      <c r="H6" s="79" t="s">
        <v>50</v>
      </c>
      <c r="I6" s="80">
        <v>9.3000000000000007</v>
      </c>
      <c r="J6" s="124">
        <v>380</v>
      </c>
      <c r="K6" s="41">
        <f t="shared" si="0"/>
        <v>70</v>
      </c>
      <c r="L6" s="42" t="str">
        <f t="shared" si="1"/>
        <v>OK</v>
      </c>
      <c r="M6" s="18">
        <v>0</v>
      </c>
      <c r="N6" s="18">
        <v>0</v>
      </c>
      <c r="O6" s="18">
        <v>0</v>
      </c>
      <c r="P6" s="18">
        <v>0</v>
      </c>
      <c r="Q6" s="18">
        <v>0</v>
      </c>
      <c r="R6" s="18">
        <v>0</v>
      </c>
      <c r="S6" s="18">
        <v>60</v>
      </c>
      <c r="T6" s="18">
        <v>0</v>
      </c>
      <c r="U6" s="18">
        <v>100</v>
      </c>
      <c r="V6" s="18">
        <v>0</v>
      </c>
      <c r="W6" s="18">
        <v>0</v>
      </c>
      <c r="X6" s="18">
        <v>0</v>
      </c>
      <c r="Y6" s="18">
        <v>0</v>
      </c>
      <c r="Z6" s="18">
        <v>0</v>
      </c>
      <c r="AA6" s="18">
        <v>0</v>
      </c>
      <c r="AB6" s="18">
        <v>150</v>
      </c>
      <c r="AC6" s="18">
        <v>0</v>
      </c>
      <c r="AD6" s="18">
        <v>0</v>
      </c>
      <c r="AE6" s="18">
        <v>0</v>
      </c>
      <c r="AF6" s="18">
        <v>0</v>
      </c>
      <c r="AG6" s="18">
        <v>0</v>
      </c>
      <c r="AH6" s="18">
        <v>0</v>
      </c>
    </row>
    <row r="7" spans="1:34" ht="240" x14ac:dyDescent="0.25">
      <c r="A7" s="69" t="s">
        <v>274</v>
      </c>
      <c r="B7" s="87">
        <v>4</v>
      </c>
      <c r="C7" s="87">
        <v>4</v>
      </c>
      <c r="D7" s="83" t="s">
        <v>297</v>
      </c>
      <c r="E7" s="84" t="s">
        <v>141</v>
      </c>
      <c r="F7" s="85" t="s">
        <v>39</v>
      </c>
      <c r="G7" s="85" t="s">
        <v>69</v>
      </c>
      <c r="H7" s="85" t="s">
        <v>50</v>
      </c>
      <c r="I7" s="86">
        <v>1.81</v>
      </c>
      <c r="J7" s="124">
        <v>450</v>
      </c>
      <c r="K7" s="41">
        <f t="shared" si="0"/>
        <v>90</v>
      </c>
      <c r="L7" s="42" t="str">
        <f t="shared" si="1"/>
        <v>OK</v>
      </c>
      <c r="M7" s="18">
        <v>0</v>
      </c>
      <c r="N7" s="18">
        <v>0</v>
      </c>
      <c r="O7" s="18">
        <v>0</v>
      </c>
      <c r="P7" s="18">
        <v>0</v>
      </c>
      <c r="Q7" s="18">
        <v>0</v>
      </c>
      <c r="R7" s="18">
        <v>120</v>
      </c>
      <c r="S7" s="18">
        <v>0</v>
      </c>
      <c r="T7" s="18">
        <v>0</v>
      </c>
      <c r="U7" s="18">
        <v>0</v>
      </c>
      <c r="V7" s="18">
        <v>0</v>
      </c>
      <c r="W7" s="18">
        <v>0</v>
      </c>
      <c r="X7" s="18">
        <v>0</v>
      </c>
      <c r="Y7" s="18">
        <v>120</v>
      </c>
      <c r="Z7" s="18">
        <v>0</v>
      </c>
      <c r="AA7" s="18">
        <v>0</v>
      </c>
      <c r="AB7" s="18">
        <v>0</v>
      </c>
      <c r="AC7" s="18">
        <v>0</v>
      </c>
      <c r="AD7" s="18">
        <v>0</v>
      </c>
      <c r="AE7" s="18">
        <v>0</v>
      </c>
      <c r="AF7" s="18">
        <v>120</v>
      </c>
      <c r="AG7" s="18">
        <v>0</v>
      </c>
      <c r="AH7" s="18">
        <v>0</v>
      </c>
    </row>
    <row r="8" spans="1:34" ht="330" x14ac:dyDescent="0.25">
      <c r="A8" s="152" t="s">
        <v>275</v>
      </c>
      <c r="B8" s="148">
        <v>5</v>
      </c>
      <c r="C8" s="88">
        <v>5</v>
      </c>
      <c r="D8" s="89" t="s">
        <v>298</v>
      </c>
      <c r="E8" s="90" t="s">
        <v>142</v>
      </c>
      <c r="F8" s="20" t="s">
        <v>61</v>
      </c>
      <c r="G8" s="20" t="s">
        <v>43</v>
      </c>
      <c r="H8" s="20" t="s">
        <v>70</v>
      </c>
      <c r="I8" s="91">
        <v>4.13</v>
      </c>
      <c r="J8" s="124">
        <v>200</v>
      </c>
      <c r="K8" s="41">
        <f t="shared" si="0"/>
        <v>0</v>
      </c>
      <c r="L8" s="42" t="str">
        <f t="shared" si="1"/>
        <v>OK</v>
      </c>
      <c r="M8" s="18">
        <v>0</v>
      </c>
      <c r="N8" s="18">
        <v>0</v>
      </c>
      <c r="O8" s="18">
        <v>0</v>
      </c>
      <c r="P8" s="18">
        <v>0</v>
      </c>
      <c r="Q8" s="18">
        <v>0</v>
      </c>
      <c r="R8" s="18">
        <v>0</v>
      </c>
      <c r="S8" s="18">
        <v>0</v>
      </c>
      <c r="T8" s="18">
        <v>100</v>
      </c>
      <c r="U8" s="18">
        <v>0</v>
      </c>
      <c r="V8" s="18">
        <v>0</v>
      </c>
      <c r="W8" s="18">
        <v>0</v>
      </c>
      <c r="X8" s="18">
        <v>100</v>
      </c>
      <c r="Y8" s="18">
        <v>0</v>
      </c>
      <c r="Z8" s="18">
        <v>0</v>
      </c>
      <c r="AA8" s="18">
        <v>0</v>
      </c>
      <c r="AB8" s="18">
        <v>0</v>
      </c>
      <c r="AC8" s="18">
        <v>0</v>
      </c>
      <c r="AD8" s="18">
        <v>0</v>
      </c>
      <c r="AE8" s="18">
        <v>0</v>
      </c>
      <c r="AF8" s="18">
        <v>0</v>
      </c>
      <c r="AG8" s="18">
        <v>0</v>
      </c>
      <c r="AH8" s="18">
        <v>0</v>
      </c>
    </row>
    <row r="9" spans="1:34" ht="345" x14ac:dyDescent="0.25">
      <c r="A9" s="152"/>
      <c r="B9" s="150"/>
      <c r="C9" s="92">
        <v>6</v>
      </c>
      <c r="D9" s="89" t="s">
        <v>299</v>
      </c>
      <c r="E9" s="90" t="s">
        <v>143</v>
      </c>
      <c r="F9" s="20" t="s">
        <v>60</v>
      </c>
      <c r="G9" s="20" t="s">
        <v>43</v>
      </c>
      <c r="H9" s="20" t="s">
        <v>70</v>
      </c>
      <c r="I9" s="91">
        <v>3.7</v>
      </c>
      <c r="J9" s="124">
        <v>0</v>
      </c>
      <c r="K9" s="41">
        <f t="shared" si="0"/>
        <v>0</v>
      </c>
      <c r="L9" s="42" t="str">
        <f t="shared" si="1"/>
        <v>OK</v>
      </c>
      <c r="M9" s="18">
        <v>0</v>
      </c>
      <c r="N9" s="18">
        <v>0</v>
      </c>
      <c r="O9" s="18">
        <v>0</v>
      </c>
      <c r="P9" s="18">
        <v>0</v>
      </c>
      <c r="Q9" s="18">
        <v>0</v>
      </c>
      <c r="R9" s="18">
        <v>0</v>
      </c>
      <c r="S9" s="18">
        <v>0</v>
      </c>
      <c r="T9" s="18">
        <v>0</v>
      </c>
      <c r="U9" s="18">
        <v>0</v>
      </c>
      <c r="V9" s="18">
        <v>0</v>
      </c>
      <c r="W9" s="18">
        <v>0</v>
      </c>
      <c r="X9" s="18">
        <v>0</v>
      </c>
      <c r="Y9" s="18">
        <v>0</v>
      </c>
      <c r="Z9" s="18">
        <v>0</v>
      </c>
      <c r="AA9" s="18">
        <v>0</v>
      </c>
      <c r="AB9" s="18">
        <v>0</v>
      </c>
      <c r="AC9" s="18">
        <v>0</v>
      </c>
      <c r="AD9" s="18">
        <v>0</v>
      </c>
      <c r="AE9" s="18">
        <v>0</v>
      </c>
      <c r="AF9" s="18">
        <v>0</v>
      </c>
      <c r="AG9" s="18">
        <v>0</v>
      </c>
      <c r="AH9" s="18">
        <v>0</v>
      </c>
    </row>
    <row r="10" spans="1:34" ht="285" x14ac:dyDescent="0.25">
      <c r="A10" s="69" t="s">
        <v>275</v>
      </c>
      <c r="B10" s="87">
        <v>6</v>
      </c>
      <c r="C10" s="87">
        <v>7</v>
      </c>
      <c r="D10" s="93" t="s">
        <v>300</v>
      </c>
      <c r="E10" s="84" t="s">
        <v>144</v>
      </c>
      <c r="F10" s="85" t="s">
        <v>30</v>
      </c>
      <c r="G10" s="85" t="s">
        <v>43</v>
      </c>
      <c r="H10" s="85" t="s">
        <v>50</v>
      </c>
      <c r="I10" s="86">
        <v>1.98</v>
      </c>
      <c r="J10" s="124">
        <v>450</v>
      </c>
      <c r="K10" s="41">
        <f t="shared" si="0"/>
        <v>66</v>
      </c>
      <c r="L10" s="42" t="str">
        <f t="shared" si="1"/>
        <v>OK</v>
      </c>
      <c r="M10" s="18">
        <v>0</v>
      </c>
      <c r="N10" s="18">
        <v>120</v>
      </c>
      <c r="O10" s="18">
        <v>0</v>
      </c>
      <c r="P10" s="18">
        <v>0</v>
      </c>
      <c r="Q10" s="18">
        <v>0</v>
      </c>
      <c r="R10" s="18">
        <v>0</v>
      </c>
      <c r="S10" s="18">
        <v>0</v>
      </c>
      <c r="T10" s="18">
        <v>0</v>
      </c>
      <c r="U10" s="18">
        <v>0</v>
      </c>
      <c r="V10" s="18">
        <v>0</v>
      </c>
      <c r="W10" s="18">
        <v>0</v>
      </c>
      <c r="X10" s="18">
        <v>120</v>
      </c>
      <c r="Y10" s="18">
        <v>0</v>
      </c>
      <c r="Z10" s="18">
        <v>0</v>
      </c>
      <c r="AA10" s="18">
        <v>0</v>
      </c>
      <c r="AB10" s="18">
        <v>0</v>
      </c>
      <c r="AC10" s="18">
        <v>0</v>
      </c>
      <c r="AD10" s="18">
        <v>0</v>
      </c>
      <c r="AE10" s="18">
        <v>0</v>
      </c>
      <c r="AF10" s="18">
        <v>0</v>
      </c>
      <c r="AG10" s="18">
        <v>144</v>
      </c>
      <c r="AH10" s="18">
        <v>0</v>
      </c>
    </row>
    <row r="11" spans="1:34" ht="120" x14ac:dyDescent="0.25">
      <c r="A11" s="152" t="s">
        <v>276</v>
      </c>
      <c r="B11" s="148">
        <v>7</v>
      </c>
      <c r="C11" s="92">
        <v>8</v>
      </c>
      <c r="D11" s="89" t="s">
        <v>301</v>
      </c>
      <c r="E11" s="90" t="s">
        <v>145</v>
      </c>
      <c r="F11" s="94" t="s">
        <v>62</v>
      </c>
      <c r="G11" s="94" t="s">
        <v>71</v>
      </c>
      <c r="H11" s="94" t="s">
        <v>50</v>
      </c>
      <c r="I11" s="91">
        <v>36.5</v>
      </c>
      <c r="J11" s="124"/>
      <c r="K11" s="41">
        <f t="shared" si="0"/>
        <v>0</v>
      </c>
      <c r="L11" s="42" t="str">
        <f t="shared" si="1"/>
        <v>OK</v>
      </c>
      <c r="M11" s="18">
        <v>0</v>
      </c>
      <c r="N11" s="18">
        <v>0</v>
      </c>
      <c r="O11" s="18">
        <v>0</v>
      </c>
      <c r="P11" s="18">
        <v>0</v>
      </c>
      <c r="Q11" s="18">
        <v>0</v>
      </c>
      <c r="R11" s="18">
        <v>0</v>
      </c>
      <c r="S11" s="18">
        <v>0</v>
      </c>
      <c r="T11" s="18">
        <v>0</v>
      </c>
      <c r="U11" s="18">
        <v>0</v>
      </c>
      <c r="V11" s="18">
        <v>0</v>
      </c>
      <c r="W11" s="18">
        <v>0</v>
      </c>
      <c r="X11" s="18">
        <v>0</v>
      </c>
      <c r="Y11" s="18">
        <v>0</v>
      </c>
      <c r="Z11" s="18">
        <v>0</v>
      </c>
      <c r="AA11" s="18">
        <v>0</v>
      </c>
      <c r="AB11" s="18">
        <v>0</v>
      </c>
      <c r="AC11" s="18">
        <v>0</v>
      </c>
      <c r="AD11" s="18">
        <v>0</v>
      </c>
      <c r="AE11" s="18">
        <v>0</v>
      </c>
      <c r="AF11" s="18">
        <v>0</v>
      </c>
      <c r="AG11" s="18">
        <v>0</v>
      </c>
      <c r="AH11" s="18">
        <v>0</v>
      </c>
    </row>
    <row r="12" spans="1:34" ht="105" x14ac:dyDescent="0.25">
      <c r="A12" s="152"/>
      <c r="B12" s="149"/>
      <c r="C12" s="92">
        <v>9</v>
      </c>
      <c r="D12" s="89" t="s">
        <v>302</v>
      </c>
      <c r="E12" s="90" t="s">
        <v>146</v>
      </c>
      <c r="F12" s="94" t="s">
        <v>62</v>
      </c>
      <c r="G12" s="94" t="s">
        <v>71</v>
      </c>
      <c r="H12" s="94" t="s">
        <v>50</v>
      </c>
      <c r="I12" s="91">
        <v>45.1</v>
      </c>
      <c r="J12" s="124"/>
      <c r="K12" s="41">
        <f t="shared" si="0"/>
        <v>0</v>
      </c>
      <c r="L12" s="42" t="str">
        <f t="shared" si="1"/>
        <v>OK</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8">
        <v>0</v>
      </c>
      <c r="AD12" s="18">
        <v>0</v>
      </c>
      <c r="AE12" s="18">
        <v>0</v>
      </c>
      <c r="AF12" s="18">
        <v>0</v>
      </c>
      <c r="AG12" s="18">
        <v>0</v>
      </c>
      <c r="AH12" s="18">
        <v>0</v>
      </c>
    </row>
    <row r="13" spans="1:34" ht="105" x14ac:dyDescent="0.25">
      <c r="A13" s="152"/>
      <c r="B13" s="149"/>
      <c r="C13" s="88">
        <v>10</v>
      </c>
      <c r="D13" s="95" t="s">
        <v>303</v>
      </c>
      <c r="E13" s="90" t="s">
        <v>147</v>
      </c>
      <c r="F13" s="96" t="s">
        <v>60</v>
      </c>
      <c r="G13" s="94" t="s">
        <v>71</v>
      </c>
      <c r="H13" s="94" t="s">
        <v>50</v>
      </c>
      <c r="I13" s="91">
        <v>40.299999999999997</v>
      </c>
      <c r="J13" s="125"/>
      <c r="K13" s="41">
        <f t="shared" si="0"/>
        <v>0</v>
      </c>
      <c r="L13" s="42" t="str">
        <f t="shared" si="1"/>
        <v>OK</v>
      </c>
      <c r="M13" s="18">
        <v>0</v>
      </c>
      <c r="N13" s="18">
        <v>0</v>
      </c>
      <c r="O13" s="18">
        <v>0</v>
      </c>
      <c r="P13" s="18">
        <v>0</v>
      </c>
      <c r="Q13" s="18">
        <v>0</v>
      </c>
      <c r="R13" s="18">
        <v>0</v>
      </c>
      <c r="S13" s="18">
        <v>0</v>
      </c>
      <c r="T13" s="18">
        <v>0</v>
      </c>
      <c r="U13" s="18">
        <v>0</v>
      </c>
      <c r="V13" s="18">
        <v>0</v>
      </c>
      <c r="W13" s="18">
        <v>0</v>
      </c>
      <c r="X13" s="18">
        <v>0</v>
      </c>
      <c r="Y13" s="18">
        <v>0</v>
      </c>
      <c r="Z13" s="18">
        <v>0</v>
      </c>
      <c r="AA13" s="18">
        <v>0</v>
      </c>
      <c r="AB13" s="18">
        <v>0</v>
      </c>
      <c r="AC13" s="18">
        <v>0</v>
      </c>
      <c r="AD13" s="18">
        <v>0</v>
      </c>
      <c r="AE13" s="18">
        <v>0</v>
      </c>
      <c r="AF13" s="18">
        <v>0</v>
      </c>
      <c r="AG13" s="18">
        <v>0</v>
      </c>
      <c r="AH13" s="18">
        <v>0</v>
      </c>
    </row>
    <row r="14" spans="1:34" ht="75" x14ac:dyDescent="0.25">
      <c r="A14" s="152"/>
      <c r="B14" s="150"/>
      <c r="C14" s="92">
        <v>11</v>
      </c>
      <c r="D14" s="89" t="s">
        <v>304</v>
      </c>
      <c r="E14" s="90" t="s">
        <v>148</v>
      </c>
      <c r="F14" s="94" t="s">
        <v>60</v>
      </c>
      <c r="G14" s="94" t="s">
        <v>72</v>
      </c>
      <c r="H14" s="94" t="s">
        <v>70</v>
      </c>
      <c r="I14" s="91">
        <v>12.5</v>
      </c>
      <c r="J14" s="124"/>
      <c r="K14" s="41">
        <f t="shared" si="0"/>
        <v>0</v>
      </c>
      <c r="L14" s="42" t="str">
        <f t="shared" si="1"/>
        <v>OK</v>
      </c>
      <c r="M14" s="18">
        <v>0</v>
      </c>
      <c r="N14" s="18">
        <v>0</v>
      </c>
      <c r="O14" s="18">
        <v>0</v>
      </c>
      <c r="P14" s="18">
        <v>0</v>
      </c>
      <c r="Q14" s="18">
        <v>0</v>
      </c>
      <c r="R14" s="18">
        <v>0</v>
      </c>
      <c r="S14" s="18">
        <v>0</v>
      </c>
      <c r="T14" s="18">
        <v>0</v>
      </c>
      <c r="U14" s="18">
        <v>0</v>
      </c>
      <c r="V14" s="18">
        <v>0</v>
      </c>
      <c r="W14" s="18">
        <v>0</v>
      </c>
      <c r="X14" s="18">
        <v>0</v>
      </c>
      <c r="Y14" s="18">
        <v>0</v>
      </c>
      <c r="Z14" s="18">
        <v>0</v>
      </c>
      <c r="AA14" s="18">
        <v>0</v>
      </c>
      <c r="AB14" s="18">
        <v>0</v>
      </c>
      <c r="AC14" s="18">
        <v>0</v>
      </c>
      <c r="AD14" s="18">
        <v>0</v>
      </c>
      <c r="AE14" s="18">
        <v>0</v>
      </c>
      <c r="AF14" s="18">
        <v>0</v>
      </c>
      <c r="AG14" s="18">
        <v>0</v>
      </c>
      <c r="AH14" s="18">
        <v>0</v>
      </c>
    </row>
    <row r="15" spans="1:34" ht="75" x14ac:dyDescent="0.25">
      <c r="A15" s="153" t="s">
        <v>276</v>
      </c>
      <c r="B15" s="145">
        <v>8</v>
      </c>
      <c r="C15" s="87">
        <v>12</v>
      </c>
      <c r="D15" s="83" t="s">
        <v>305</v>
      </c>
      <c r="E15" s="84" t="s">
        <v>149</v>
      </c>
      <c r="F15" s="97" t="s">
        <v>60</v>
      </c>
      <c r="G15" s="97" t="s">
        <v>73</v>
      </c>
      <c r="H15" s="97" t="s">
        <v>50</v>
      </c>
      <c r="I15" s="86">
        <v>12.5</v>
      </c>
      <c r="J15" s="124"/>
      <c r="K15" s="41">
        <f t="shared" si="0"/>
        <v>0</v>
      </c>
      <c r="L15" s="42" t="str">
        <f t="shared" si="1"/>
        <v>OK</v>
      </c>
      <c r="M15" s="18">
        <v>0</v>
      </c>
      <c r="N15" s="18">
        <v>0</v>
      </c>
      <c r="O15" s="18">
        <v>0</v>
      </c>
      <c r="P15" s="18">
        <v>0</v>
      </c>
      <c r="Q15" s="18">
        <v>0</v>
      </c>
      <c r="R15" s="18">
        <v>0</v>
      </c>
      <c r="S15" s="18">
        <v>0</v>
      </c>
      <c r="T15" s="18">
        <v>0</v>
      </c>
      <c r="U15" s="18">
        <v>0</v>
      </c>
      <c r="V15" s="18">
        <v>0</v>
      </c>
      <c r="W15" s="18">
        <v>0</v>
      </c>
      <c r="X15" s="18">
        <v>0</v>
      </c>
      <c r="Y15" s="18">
        <v>0</v>
      </c>
      <c r="Z15" s="18">
        <v>0</v>
      </c>
      <c r="AA15" s="18">
        <v>0</v>
      </c>
      <c r="AB15" s="18">
        <v>0</v>
      </c>
      <c r="AC15" s="18">
        <v>0</v>
      </c>
      <c r="AD15" s="18">
        <v>0</v>
      </c>
      <c r="AE15" s="18">
        <v>0</v>
      </c>
      <c r="AF15" s="18">
        <v>0</v>
      </c>
      <c r="AG15" s="18">
        <v>0</v>
      </c>
      <c r="AH15" s="18">
        <v>0</v>
      </c>
    </row>
    <row r="16" spans="1:34" ht="90" x14ac:dyDescent="0.25">
      <c r="A16" s="153"/>
      <c r="B16" s="146"/>
      <c r="C16" s="82">
        <v>13</v>
      </c>
      <c r="D16" s="83" t="s">
        <v>306</v>
      </c>
      <c r="E16" s="84" t="s">
        <v>150</v>
      </c>
      <c r="F16" s="97" t="s">
        <v>38</v>
      </c>
      <c r="G16" s="97" t="s">
        <v>42</v>
      </c>
      <c r="H16" s="97" t="s">
        <v>50</v>
      </c>
      <c r="I16" s="86">
        <v>13.59</v>
      </c>
      <c r="J16" s="124"/>
      <c r="K16" s="41">
        <f t="shared" si="0"/>
        <v>0</v>
      </c>
      <c r="L16" s="42" t="str">
        <f t="shared" si="1"/>
        <v>OK</v>
      </c>
      <c r="M16" s="18">
        <v>0</v>
      </c>
      <c r="N16" s="18">
        <v>0</v>
      </c>
      <c r="O16" s="18">
        <v>0</v>
      </c>
      <c r="P16" s="18">
        <v>0</v>
      </c>
      <c r="Q16" s="18">
        <v>0</v>
      </c>
      <c r="R16" s="18">
        <v>0</v>
      </c>
      <c r="S16" s="18">
        <v>0</v>
      </c>
      <c r="T16" s="18">
        <v>0</v>
      </c>
      <c r="U16" s="18">
        <v>0</v>
      </c>
      <c r="V16" s="18">
        <v>0</v>
      </c>
      <c r="W16" s="18">
        <v>0</v>
      </c>
      <c r="X16" s="18">
        <v>0</v>
      </c>
      <c r="Y16" s="18">
        <v>0</v>
      </c>
      <c r="Z16" s="18">
        <v>0</v>
      </c>
      <c r="AA16" s="18">
        <v>0</v>
      </c>
      <c r="AB16" s="18">
        <v>0</v>
      </c>
      <c r="AC16" s="18">
        <v>0</v>
      </c>
      <c r="AD16" s="18">
        <v>0</v>
      </c>
      <c r="AE16" s="18">
        <v>0</v>
      </c>
      <c r="AF16" s="18">
        <v>0</v>
      </c>
      <c r="AG16" s="18">
        <v>0</v>
      </c>
      <c r="AH16" s="18">
        <v>0</v>
      </c>
    </row>
    <row r="17" spans="1:34" ht="60" x14ac:dyDescent="0.25">
      <c r="A17" s="153"/>
      <c r="B17" s="146"/>
      <c r="C17" s="82">
        <v>14</v>
      </c>
      <c r="D17" s="83" t="s">
        <v>307</v>
      </c>
      <c r="E17" s="84" t="s">
        <v>151</v>
      </c>
      <c r="F17" s="97" t="s">
        <v>62</v>
      </c>
      <c r="G17" s="97" t="s">
        <v>74</v>
      </c>
      <c r="H17" s="97" t="s">
        <v>70</v>
      </c>
      <c r="I17" s="86">
        <v>28.07</v>
      </c>
      <c r="J17" s="124"/>
      <c r="K17" s="41">
        <f t="shared" si="0"/>
        <v>0</v>
      </c>
      <c r="L17" s="42" t="str">
        <f t="shared" si="1"/>
        <v>OK</v>
      </c>
      <c r="M17" s="18">
        <v>0</v>
      </c>
      <c r="N17" s="18">
        <v>0</v>
      </c>
      <c r="O17" s="18">
        <v>0</v>
      </c>
      <c r="P17" s="18">
        <v>0</v>
      </c>
      <c r="Q17" s="18">
        <v>0</v>
      </c>
      <c r="R17" s="18">
        <v>0</v>
      </c>
      <c r="S17" s="18">
        <v>0</v>
      </c>
      <c r="T17" s="18">
        <v>0</v>
      </c>
      <c r="U17" s="18">
        <v>0</v>
      </c>
      <c r="V17" s="18">
        <v>0</v>
      </c>
      <c r="W17" s="18">
        <v>0</v>
      </c>
      <c r="X17" s="18">
        <v>0</v>
      </c>
      <c r="Y17" s="18">
        <v>0</v>
      </c>
      <c r="Z17" s="18">
        <v>0</v>
      </c>
      <c r="AA17" s="18">
        <v>0</v>
      </c>
      <c r="AB17" s="18">
        <v>0</v>
      </c>
      <c r="AC17" s="18">
        <v>0</v>
      </c>
      <c r="AD17" s="18">
        <v>0</v>
      </c>
      <c r="AE17" s="18">
        <v>0</v>
      </c>
      <c r="AF17" s="18">
        <v>0</v>
      </c>
      <c r="AG17" s="18">
        <v>0</v>
      </c>
      <c r="AH17" s="18">
        <v>0</v>
      </c>
    </row>
    <row r="18" spans="1:34" ht="195" x14ac:dyDescent="0.25">
      <c r="A18" s="153"/>
      <c r="B18" s="146"/>
      <c r="C18" s="82">
        <v>15</v>
      </c>
      <c r="D18" s="83" t="s">
        <v>308</v>
      </c>
      <c r="E18" s="84" t="s">
        <v>152</v>
      </c>
      <c r="F18" s="85" t="s">
        <v>60</v>
      </c>
      <c r="G18" s="85" t="s">
        <v>75</v>
      </c>
      <c r="H18" s="85" t="s">
        <v>50</v>
      </c>
      <c r="I18" s="86">
        <v>10.5</v>
      </c>
      <c r="J18" s="124"/>
      <c r="K18" s="41">
        <f t="shared" si="0"/>
        <v>0</v>
      </c>
      <c r="L18" s="42" t="str">
        <f t="shared" si="1"/>
        <v>OK</v>
      </c>
      <c r="M18" s="18">
        <v>0</v>
      </c>
      <c r="N18" s="18">
        <v>0</v>
      </c>
      <c r="O18" s="18">
        <v>0</v>
      </c>
      <c r="P18" s="18">
        <v>0</v>
      </c>
      <c r="Q18" s="18">
        <v>0</v>
      </c>
      <c r="R18" s="18">
        <v>0</v>
      </c>
      <c r="S18" s="18">
        <v>0</v>
      </c>
      <c r="T18" s="18">
        <v>0</v>
      </c>
      <c r="U18" s="18">
        <v>0</v>
      </c>
      <c r="V18" s="18">
        <v>0</v>
      </c>
      <c r="W18" s="18">
        <v>0</v>
      </c>
      <c r="X18" s="18">
        <v>0</v>
      </c>
      <c r="Y18" s="18">
        <v>0</v>
      </c>
      <c r="Z18" s="18">
        <v>0</v>
      </c>
      <c r="AA18" s="18">
        <v>0</v>
      </c>
      <c r="AB18" s="18">
        <v>0</v>
      </c>
      <c r="AC18" s="18">
        <v>0</v>
      </c>
      <c r="AD18" s="18">
        <v>0</v>
      </c>
      <c r="AE18" s="18">
        <v>0</v>
      </c>
      <c r="AF18" s="18">
        <v>0</v>
      </c>
      <c r="AG18" s="18">
        <v>0</v>
      </c>
      <c r="AH18" s="18">
        <v>0</v>
      </c>
    </row>
    <row r="19" spans="1:34" ht="135" x14ac:dyDescent="0.25">
      <c r="A19" s="153"/>
      <c r="B19" s="147"/>
      <c r="C19" s="87">
        <v>16</v>
      </c>
      <c r="D19" s="83" t="s">
        <v>309</v>
      </c>
      <c r="E19" s="84" t="s">
        <v>153</v>
      </c>
      <c r="F19" s="97" t="s">
        <v>60</v>
      </c>
      <c r="G19" s="97" t="s">
        <v>76</v>
      </c>
      <c r="H19" s="97" t="s">
        <v>50</v>
      </c>
      <c r="I19" s="86">
        <v>47.3</v>
      </c>
      <c r="J19" s="124"/>
      <c r="K19" s="41">
        <f t="shared" si="0"/>
        <v>0</v>
      </c>
      <c r="L19" s="42" t="str">
        <f t="shared" si="1"/>
        <v>OK</v>
      </c>
      <c r="M19" s="18">
        <v>0</v>
      </c>
      <c r="N19" s="18">
        <v>0</v>
      </c>
      <c r="O19" s="18">
        <v>0</v>
      </c>
      <c r="P19" s="18">
        <v>0</v>
      </c>
      <c r="Q19" s="18">
        <v>0</v>
      </c>
      <c r="R19" s="18">
        <v>0</v>
      </c>
      <c r="S19" s="18">
        <v>0</v>
      </c>
      <c r="T19" s="18">
        <v>0</v>
      </c>
      <c r="U19" s="18">
        <v>0</v>
      </c>
      <c r="V19" s="18">
        <v>0</v>
      </c>
      <c r="W19" s="18">
        <v>0</v>
      </c>
      <c r="X19" s="18">
        <v>0</v>
      </c>
      <c r="Y19" s="18">
        <v>0</v>
      </c>
      <c r="Z19" s="18">
        <v>0</v>
      </c>
      <c r="AA19" s="18">
        <v>0</v>
      </c>
      <c r="AB19" s="18">
        <v>0</v>
      </c>
      <c r="AC19" s="18">
        <v>0</v>
      </c>
      <c r="AD19" s="18">
        <v>0</v>
      </c>
      <c r="AE19" s="18">
        <v>0</v>
      </c>
      <c r="AF19" s="18">
        <v>0</v>
      </c>
      <c r="AG19" s="18">
        <v>0</v>
      </c>
      <c r="AH19" s="18">
        <v>0</v>
      </c>
    </row>
    <row r="20" spans="1:34" ht="195" x14ac:dyDescent="0.25">
      <c r="A20" s="157" t="s">
        <v>272</v>
      </c>
      <c r="B20" s="148">
        <v>9</v>
      </c>
      <c r="C20" s="92">
        <v>17</v>
      </c>
      <c r="D20" s="89" t="s">
        <v>420</v>
      </c>
      <c r="E20" s="90" t="s">
        <v>154</v>
      </c>
      <c r="F20" s="20" t="s">
        <v>40</v>
      </c>
      <c r="G20" s="20" t="s">
        <v>77</v>
      </c>
      <c r="H20" s="20" t="s">
        <v>51</v>
      </c>
      <c r="I20" s="91">
        <v>2.66</v>
      </c>
      <c r="J20" s="124">
        <v>375</v>
      </c>
      <c r="K20" s="41">
        <f t="shared" si="0"/>
        <v>175</v>
      </c>
      <c r="L20" s="42" t="str">
        <f t="shared" si="1"/>
        <v>OK</v>
      </c>
      <c r="M20" s="18">
        <v>0</v>
      </c>
      <c r="N20" s="18">
        <v>0</v>
      </c>
      <c r="O20" s="18">
        <v>0</v>
      </c>
      <c r="P20" s="18">
        <v>0</v>
      </c>
      <c r="Q20" s="18">
        <v>0</v>
      </c>
      <c r="R20" s="18">
        <v>0</v>
      </c>
      <c r="S20" s="18">
        <v>0</v>
      </c>
      <c r="T20" s="18">
        <v>0</v>
      </c>
      <c r="U20" s="18">
        <v>0</v>
      </c>
      <c r="V20" s="18">
        <v>100</v>
      </c>
      <c r="W20" s="18">
        <v>0</v>
      </c>
      <c r="X20" s="18">
        <v>0</v>
      </c>
      <c r="Y20" s="18">
        <v>0</v>
      </c>
      <c r="Z20" s="18">
        <v>0</v>
      </c>
      <c r="AA20" s="18">
        <v>0</v>
      </c>
      <c r="AB20" s="18">
        <v>0</v>
      </c>
      <c r="AC20" s="18">
        <v>0</v>
      </c>
      <c r="AD20" s="18">
        <v>100</v>
      </c>
      <c r="AE20" s="18">
        <v>0</v>
      </c>
      <c r="AF20" s="18">
        <v>0</v>
      </c>
      <c r="AG20" s="18">
        <v>0</v>
      </c>
      <c r="AH20" s="18">
        <v>0</v>
      </c>
    </row>
    <row r="21" spans="1:34" ht="195" x14ac:dyDescent="0.25">
      <c r="A21" s="157"/>
      <c r="B21" s="150"/>
      <c r="C21" s="88">
        <v>18</v>
      </c>
      <c r="D21" s="89" t="s">
        <v>421</v>
      </c>
      <c r="E21" s="90" t="s">
        <v>155</v>
      </c>
      <c r="F21" s="20" t="s">
        <v>40</v>
      </c>
      <c r="G21" s="20" t="s">
        <v>78</v>
      </c>
      <c r="H21" s="20" t="s">
        <v>51</v>
      </c>
      <c r="I21" s="91">
        <v>0.9</v>
      </c>
      <c r="J21" s="124">
        <v>250</v>
      </c>
      <c r="K21" s="41">
        <f t="shared" si="0"/>
        <v>250</v>
      </c>
      <c r="L21" s="42" t="str">
        <f t="shared" si="1"/>
        <v>OK</v>
      </c>
      <c r="M21" s="18">
        <v>0</v>
      </c>
      <c r="N21" s="18">
        <v>0</v>
      </c>
      <c r="O21" s="18">
        <v>0</v>
      </c>
      <c r="P21" s="18">
        <v>0</v>
      </c>
      <c r="Q21" s="18">
        <v>0</v>
      </c>
      <c r="R21" s="18">
        <v>0</v>
      </c>
      <c r="S21" s="18">
        <v>0</v>
      </c>
      <c r="T21" s="18">
        <v>0</v>
      </c>
      <c r="U21" s="18">
        <v>0</v>
      </c>
      <c r="V21" s="18">
        <v>0</v>
      </c>
      <c r="W21" s="18">
        <v>0</v>
      </c>
      <c r="X21" s="18">
        <v>0</v>
      </c>
      <c r="Y21" s="18">
        <v>0</v>
      </c>
      <c r="Z21" s="18">
        <v>0</v>
      </c>
      <c r="AA21" s="18">
        <v>0</v>
      </c>
      <c r="AB21" s="18">
        <v>0</v>
      </c>
      <c r="AC21" s="18">
        <v>0</v>
      </c>
      <c r="AD21" s="18">
        <v>0</v>
      </c>
      <c r="AE21" s="18">
        <v>0</v>
      </c>
      <c r="AF21" s="18">
        <v>0</v>
      </c>
      <c r="AG21" s="18">
        <v>0</v>
      </c>
      <c r="AH21" s="18">
        <v>0</v>
      </c>
    </row>
    <row r="22" spans="1:34" ht="105" x14ac:dyDescent="0.25">
      <c r="A22" s="153" t="s">
        <v>274</v>
      </c>
      <c r="B22" s="145">
        <v>10</v>
      </c>
      <c r="C22" s="87">
        <v>19</v>
      </c>
      <c r="D22" s="83" t="s">
        <v>310</v>
      </c>
      <c r="E22" s="84" t="s">
        <v>156</v>
      </c>
      <c r="F22" s="85" t="s">
        <v>62</v>
      </c>
      <c r="G22" s="85" t="s">
        <v>69</v>
      </c>
      <c r="H22" s="85" t="s">
        <v>50</v>
      </c>
      <c r="I22" s="86">
        <v>10.09</v>
      </c>
      <c r="J22" s="124"/>
      <c r="K22" s="41">
        <f t="shared" si="0"/>
        <v>0</v>
      </c>
      <c r="L22" s="42" t="str">
        <f t="shared" si="1"/>
        <v>OK</v>
      </c>
      <c r="M22" s="18">
        <v>0</v>
      </c>
      <c r="N22" s="18">
        <v>0</v>
      </c>
      <c r="O22" s="18">
        <v>0</v>
      </c>
      <c r="P22" s="18">
        <v>0</v>
      </c>
      <c r="Q22" s="18">
        <v>0</v>
      </c>
      <c r="R22" s="18">
        <v>0</v>
      </c>
      <c r="S22" s="18">
        <v>0</v>
      </c>
      <c r="T22" s="18">
        <v>0</v>
      </c>
      <c r="U22" s="18">
        <v>0</v>
      </c>
      <c r="V22" s="18">
        <v>0</v>
      </c>
      <c r="W22" s="18">
        <v>0</v>
      </c>
      <c r="X22" s="18">
        <v>0</v>
      </c>
      <c r="Y22" s="18">
        <v>0</v>
      </c>
      <c r="Z22" s="18">
        <v>0</v>
      </c>
      <c r="AA22" s="18">
        <v>0</v>
      </c>
      <c r="AB22" s="18">
        <v>0</v>
      </c>
      <c r="AC22" s="18">
        <v>0</v>
      </c>
      <c r="AD22" s="18">
        <v>0</v>
      </c>
      <c r="AE22" s="18">
        <v>0</v>
      </c>
      <c r="AF22" s="18">
        <v>0</v>
      </c>
      <c r="AG22" s="18">
        <v>0</v>
      </c>
      <c r="AH22" s="18">
        <v>0</v>
      </c>
    </row>
    <row r="23" spans="1:34" ht="195" x14ac:dyDescent="0.25">
      <c r="A23" s="153"/>
      <c r="B23" s="147"/>
      <c r="C23" s="87">
        <v>20</v>
      </c>
      <c r="D23" s="83" t="s">
        <v>311</v>
      </c>
      <c r="E23" s="84" t="s">
        <v>157</v>
      </c>
      <c r="F23" s="85" t="s">
        <v>60</v>
      </c>
      <c r="G23" s="85" t="s">
        <v>79</v>
      </c>
      <c r="H23" s="85" t="s">
        <v>50</v>
      </c>
      <c r="I23" s="86">
        <v>3.5</v>
      </c>
      <c r="J23" s="124">
        <v>450</v>
      </c>
      <c r="K23" s="41">
        <f t="shared" si="0"/>
        <v>90</v>
      </c>
      <c r="L23" s="42" t="str">
        <f t="shared" si="1"/>
        <v>OK</v>
      </c>
      <c r="M23" s="18">
        <v>0</v>
      </c>
      <c r="N23" s="18">
        <v>0</v>
      </c>
      <c r="O23" s="18">
        <v>0</v>
      </c>
      <c r="P23" s="18">
        <v>0</v>
      </c>
      <c r="Q23" s="18">
        <v>0</v>
      </c>
      <c r="R23" s="18">
        <v>120</v>
      </c>
      <c r="S23" s="18">
        <v>0</v>
      </c>
      <c r="T23" s="18">
        <v>0</v>
      </c>
      <c r="U23" s="18">
        <v>0</v>
      </c>
      <c r="V23" s="18">
        <v>0</v>
      </c>
      <c r="W23" s="18">
        <v>0</v>
      </c>
      <c r="X23" s="18">
        <v>0</v>
      </c>
      <c r="Y23" s="18">
        <v>120</v>
      </c>
      <c r="Z23" s="18">
        <v>0</v>
      </c>
      <c r="AA23" s="18">
        <v>0</v>
      </c>
      <c r="AB23" s="18">
        <v>0</v>
      </c>
      <c r="AC23" s="18">
        <v>0</v>
      </c>
      <c r="AD23" s="18">
        <v>0</v>
      </c>
      <c r="AE23" s="18">
        <v>0</v>
      </c>
      <c r="AF23" s="18">
        <v>120</v>
      </c>
      <c r="AG23" s="18">
        <v>0</v>
      </c>
      <c r="AH23" s="18">
        <v>0</v>
      </c>
    </row>
    <row r="24" spans="1:34" ht="90" x14ac:dyDescent="0.25">
      <c r="A24" s="152" t="s">
        <v>276</v>
      </c>
      <c r="B24" s="148">
        <v>11</v>
      </c>
      <c r="C24" s="92">
        <v>21</v>
      </c>
      <c r="D24" s="89" t="s">
        <v>312</v>
      </c>
      <c r="E24" s="90" t="s">
        <v>158</v>
      </c>
      <c r="F24" s="94" t="s">
        <v>63</v>
      </c>
      <c r="G24" s="94" t="s">
        <v>80</v>
      </c>
      <c r="H24" s="94" t="s">
        <v>50</v>
      </c>
      <c r="I24" s="91">
        <v>8.1300000000000008</v>
      </c>
      <c r="J24" s="124">
        <v>60</v>
      </c>
      <c r="K24" s="41">
        <f t="shared" si="0"/>
        <v>0</v>
      </c>
      <c r="L24" s="42" t="str">
        <f t="shared" si="1"/>
        <v>OK</v>
      </c>
      <c r="M24" s="18">
        <v>30</v>
      </c>
      <c r="N24" s="18">
        <v>0</v>
      </c>
      <c r="O24" s="18">
        <v>0</v>
      </c>
      <c r="P24" s="18">
        <v>0</v>
      </c>
      <c r="Q24" s="18">
        <v>0</v>
      </c>
      <c r="R24" s="18">
        <v>0</v>
      </c>
      <c r="S24" s="18">
        <v>0</v>
      </c>
      <c r="T24" s="18">
        <v>0</v>
      </c>
      <c r="U24" s="18">
        <v>0</v>
      </c>
      <c r="V24" s="18">
        <v>0</v>
      </c>
      <c r="W24" s="18">
        <v>30</v>
      </c>
      <c r="X24" s="18">
        <v>0</v>
      </c>
      <c r="Y24" s="18">
        <v>0</v>
      </c>
      <c r="Z24" s="18">
        <v>0</v>
      </c>
      <c r="AA24" s="18">
        <v>0</v>
      </c>
      <c r="AB24" s="18">
        <v>0</v>
      </c>
      <c r="AC24" s="18">
        <v>0</v>
      </c>
      <c r="AD24" s="18">
        <v>0</v>
      </c>
      <c r="AE24" s="18">
        <v>0</v>
      </c>
      <c r="AF24" s="18">
        <v>0</v>
      </c>
      <c r="AG24" s="18">
        <v>0</v>
      </c>
      <c r="AH24" s="18">
        <v>0</v>
      </c>
    </row>
    <row r="25" spans="1:34" ht="270" x14ac:dyDescent="0.25">
      <c r="A25" s="152"/>
      <c r="B25" s="149"/>
      <c r="C25" s="88">
        <v>22</v>
      </c>
      <c r="D25" s="89" t="s">
        <v>313</v>
      </c>
      <c r="E25" s="90" t="s">
        <v>159</v>
      </c>
      <c r="F25" s="20" t="s">
        <v>30</v>
      </c>
      <c r="G25" s="20" t="s">
        <v>81</v>
      </c>
      <c r="H25" s="20" t="s">
        <v>50</v>
      </c>
      <c r="I25" s="91">
        <v>1.0900000000000001</v>
      </c>
      <c r="J25" s="124">
        <v>600</v>
      </c>
      <c r="K25" s="41">
        <f t="shared" si="0"/>
        <v>300</v>
      </c>
      <c r="L25" s="42" t="str">
        <f t="shared" si="1"/>
        <v>OK</v>
      </c>
      <c r="M25" s="18">
        <v>300</v>
      </c>
      <c r="N25" s="18">
        <v>0</v>
      </c>
      <c r="O25" s="18">
        <v>0</v>
      </c>
      <c r="P25" s="18">
        <v>0</v>
      </c>
      <c r="Q25" s="18">
        <v>0</v>
      </c>
      <c r="R25" s="18">
        <v>0</v>
      </c>
      <c r="S25" s="18">
        <v>0</v>
      </c>
      <c r="T25" s="18">
        <v>0</v>
      </c>
      <c r="U25" s="18">
        <v>0</v>
      </c>
      <c r="V25" s="18">
        <v>0</v>
      </c>
      <c r="W25" s="18">
        <v>0</v>
      </c>
      <c r="X25" s="18">
        <v>0</v>
      </c>
      <c r="Y25" s="18">
        <v>0</v>
      </c>
      <c r="Z25" s="18">
        <v>0</v>
      </c>
      <c r="AA25" s="18">
        <v>0</v>
      </c>
      <c r="AB25" s="18">
        <v>0</v>
      </c>
      <c r="AC25" s="18">
        <v>0</v>
      </c>
      <c r="AD25" s="18">
        <v>0</v>
      </c>
      <c r="AE25" s="18">
        <v>0</v>
      </c>
      <c r="AF25" s="18">
        <v>0</v>
      </c>
      <c r="AG25" s="18">
        <v>0</v>
      </c>
      <c r="AH25" s="18">
        <v>0</v>
      </c>
    </row>
    <row r="26" spans="1:34" ht="75" x14ac:dyDescent="0.25">
      <c r="A26" s="69" t="s">
        <v>277</v>
      </c>
      <c r="B26" s="87">
        <v>12</v>
      </c>
      <c r="C26" s="87">
        <v>23</v>
      </c>
      <c r="D26" s="98" t="s">
        <v>314</v>
      </c>
      <c r="E26" s="84" t="s">
        <v>160</v>
      </c>
      <c r="F26" s="85" t="s">
        <v>30</v>
      </c>
      <c r="G26" s="85" t="s">
        <v>82</v>
      </c>
      <c r="H26" s="85" t="s">
        <v>50</v>
      </c>
      <c r="I26" s="86">
        <v>6.61</v>
      </c>
      <c r="J26" s="124"/>
      <c r="K26" s="41">
        <f t="shared" si="0"/>
        <v>0</v>
      </c>
      <c r="L26" s="42" t="str">
        <f t="shared" si="1"/>
        <v>OK</v>
      </c>
      <c r="M26" s="18">
        <v>0</v>
      </c>
      <c r="N26" s="18">
        <v>0</v>
      </c>
      <c r="O26" s="18">
        <v>0</v>
      </c>
      <c r="P26" s="18">
        <v>0</v>
      </c>
      <c r="Q26" s="18">
        <v>0</v>
      </c>
      <c r="R26" s="18">
        <v>0</v>
      </c>
      <c r="S26" s="18">
        <v>0</v>
      </c>
      <c r="T26" s="18">
        <v>0</v>
      </c>
      <c r="U26" s="18">
        <v>0</v>
      </c>
      <c r="V26" s="18">
        <v>0</v>
      </c>
      <c r="W26" s="18">
        <v>0</v>
      </c>
      <c r="X26" s="18">
        <v>0</v>
      </c>
      <c r="Y26" s="18">
        <v>0</v>
      </c>
      <c r="Z26" s="18">
        <v>0</v>
      </c>
      <c r="AA26" s="18">
        <v>0</v>
      </c>
      <c r="AB26" s="18">
        <v>0</v>
      </c>
      <c r="AC26" s="18">
        <v>0</v>
      </c>
      <c r="AD26" s="18">
        <v>0</v>
      </c>
      <c r="AE26" s="18">
        <v>0</v>
      </c>
      <c r="AF26" s="18">
        <v>0</v>
      </c>
      <c r="AG26" s="18">
        <v>0</v>
      </c>
      <c r="AH26" s="18">
        <v>0</v>
      </c>
    </row>
    <row r="27" spans="1:34" ht="210" x14ac:dyDescent="0.25">
      <c r="A27" s="152" t="s">
        <v>276</v>
      </c>
      <c r="B27" s="148">
        <v>13</v>
      </c>
      <c r="C27" s="92">
        <v>24</v>
      </c>
      <c r="D27" s="89" t="s">
        <v>422</v>
      </c>
      <c r="E27" s="90" t="s">
        <v>161</v>
      </c>
      <c r="F27" s="20" t="s">
        <v>64</v>
      </c>
      <c r="G27" s="20" t="s">
        <v>83</v>
      </c>
      <c r="H27" s="20" t="s">
        <v>50</v>
      </c>
      <c r="I27" s="91">
        <v>2.79</v>
      </c>
      <c r="J27" s="124">
        <v>450</v>
      </c>
      <c r="K27" s="41">
        <f t="shared" si="0"/>
        <v>60</v>
      </c>
      <c r="L27" s="42" t="str">
        <f t="shared" si="1"/>
        <v>OK</v>
      </c>
      <c r="M27" s="18">
        <v>150</v>
      </c>
      <c r="N27" s="18">
        <v>0</v>
      </c>
      <c r="O27" s="18">
        <v>0</v>
      </c>
      <c r="P27" s="18">
        <v>0</v>
      </c>
      <c r="Q27" s="18">
        <v>0</v>
      </c>
      <c r="R27" s="18">
        <v>0</v>
      </c>
      <c r="S27" s="18">
        <v>0</v>
      </c>
      <c r="T27" s="18">
        <v>0</v>
      </c>
      <c r="U27" s="18">
        <v>0</v>
      </c>
      <c r="V27" s="18">
        <v>0</v>
      </c>
      <c r="W27" s="18">
        <v>120</v>
      </c>
      <c r="X27" s="18">
        <v>0</v>
      </c>
      <c r="Y27" s="18">
        <v>0</v>
      </c>
      <c r="Z27" s="18">
        <v>0</v>
      </c>
      <c r="AA27" s="18">
        <v>0</v>
      </c>
      <c r="AB27" s="18">
        <v>0</v>
      </c>
      <c r="AC27" s="18">
        <v>0</v>
      </c>
      <c r="AD27" s="18">
        <v>0</v>
      </c>
      <c r="AE27" s="18">
        <v>120</v>
      </c>
      <c r="AF27" s="18">
        <v>0</v>
      </c>
      <c r="AG27" s="18">
        <v>0</v>
      </c>
      <c r="AH27" s="18">
        <v>0</v>
      </c>
    </row>
    <row r="28" spans="1:34" ht="300" x14ac:dyDescent="0.25">
      <c r="A28" s="152"/>
      <c r="B28" s="150"/>
      <c r="C28" s="88">
        <v>25</v>
      </c>
      <c r="D28" s="89" t="s">
        <v>423</v>
      </c>
      <c r="E28" s="90" t="s">
        <v>162</v>
      </c>
      <c r="F28" s="20" t="s">
        <v>32</v>
      </c>
      <c r="G28" s="20" t="s">
        <v>69</v>
      </c>
      <c r="H28" s="20" t="s">
        <v>50</v>
      </c>
      <c r="I28" s="91">
        <v>1.44</v>
      </c>
      <c r="J28" s="124">
        <v>150</v>
      </c>
      <c r="K28" s="41">
        <f t="shared" si="0"/>
        <v>54</v>
      </c>
      <c r="L28" s="42" t="str">
        <f t="shared" si="1"/>
        <v>OK</v>
      </c>
      <c r="M28" s="18">
        <v>48</v>
      </c>
      <c r="N28" s="18">
        <v>0</v>
      </c>
      <c r="O28" s="18">
        <v>0</v>
      </c>
      <c r="P28" s="18">
        <v>0</v>
      </c>
      <c r="Q28" s="18">
        <v>0</v>
      </c>
      <c r="R28" s="18">
        <v>0</v>
      </c>
      <c r="S28" s="18">
        <v>0</v>
      </c>
      <c r="T28" s="18">
        <v>0</v>
      </c>
      <c r="U28" s="18">
        <v>0</v>
      </c>
      <c r="V28" s="18">
        <v>0</v>
      </c>
      <c r="W28" s="18">
        <v>48</v>
      </c>
      <c r="X28" s="18">
        <v>0</v>
      </c>
      <c r="Y28" s="18">
        <v>0</v>
      </c>
      <c r="Z28" s="18">
        <v>0</v>
      </c>
      <c r="AA28" s="18">
        <v>0</v>
      </c>
      <c r="AB28" s="18">
        <v>0</v>
      </c>
      <c r="AC28" s="18">
        <v>0</v>
      </c>
      <c r="AD28" s="18">
        <v>0</v>
      </c>
      <c r="AE28" s="18">
        <v>0</v>
      </c>
      <c r="AF28" s="18">
        <v>0</v>
      </c>
      <c r="AG28" s="18">
        <v>0</v>
      </c>
      <c r="AH28" s="18">
        <v>0</v>
      </c>
    </row>
    <row r="29" spans="1:34" ht="45" x14ac:dyDescent="0.25">
      <c r="A29" s="153" t="s">
        <v>278</v>
      </c>
      <c r="B29" s="145">
        <v>14</v>
      </c>
      <c r="C29" s="87">
        <v>26</v>
      </c>
      <c r="D29" s="98" t="s">
        <v>315</v>
      </c>
      <c r="E29" s="84" t="s">
        <v>163</v>
      </c>
      <c r="F29" s="85" t="s">
        <v>30</v>
      </c>
      <c r="G29" s="85" t="s">
        <v>84</v>
      </c>
      <c r="H29" s="85" t="s">
        <v>50</v>
      </c>
      <c r="I29" s="86">
        <v>35.549999999999997</v>
      </c>
      <c r="J29" s="124"/>
      <c r="K29" s="41">
        <f t="shared" si="0"/>
        <v>0</v>
      </c>
      <c r="L29" s="42" t="str">
        <f t="shared" si="1"/>
        <v>OK</v>
      </c>
      <c r="M29" s="18">
        <v>0</v>
      </c>
      <c r="N29" s="18">
        <v>0</v>
      </c>
      <c r="O29" s="18">
        <v>0</v>
      </c>
      <c r="P29" s="18">
        <v>0</v>
      </c>
      <c r="Q29" s="18">
        <v>0</v>
      </c>
      <c r="R29" s="18">
        <v>0</v>
      </c>
      <c r="S29" s="18">
        <v>0</v>
      </c>
      <c r="T29" s="18">
        <v>0</v>
      </c>
      <c r="U29" s="18">
        <v>0</v>
      </c>
      <c r="V29" s="18">
        <v>0</v>
      </c>
      <c r="W29" s="18">
        <v>0</v>
      </c>
      <c r="X29" s="18">
        <v>0</v>
      </c>
      <c r="Y29" s="18">
        <v>0</v>
      </c>
      <c r="Z29" s="18">
        <v>0</v>
      </c>
      <c r="AA29" s="18">
        <v>0</v>
      </c>
      <c r="AB29" s="18">
        <v>0</v>
      </c>
      <c r="AC29" s="18">
        <v>0</v>
      </c>
      <c r="AD29" s="18">
        <v>0</v>
      </c>
      <c r="AE29" s="18">
        <v>0</v>
      </c>
      <c r="AF29" s="18">
        <v>0</v>
      </c>
      <c r="AG29" s="18">
        <v>0</v>
      </c>
      <c r="AH29" s="18">
        <v>0</v>
      </c>
    </row>
    <row r="30" spans="1:34" ht="45" x14ac:dyDescent="0.25">
      <c r="A30" s="153"/>
      <c r="B30" s="146"/>
      <c r="C30" s="87">
        <v>27</v>
      </c>
      <c r="D30" s="98" t="s">
        <v>316</v>
      </c>
      <c r="E30" s="84" t="s">
        <v>164</v>
      </c>
      <c r="F30" s="85" t="s">
        <v>30</v>
      </c>
      <c r="G30" s="85" t="s">
        <v>84</v>
      </c>
      <c r="H30" s="85" t="s">
        <v>50</v>
      </c>
      <c r="I30" s="86">
        <v>35.549999999999997</v>
      </c>
      <c r="J30" s="124"/>
      <c r="K30" s="41">
        <f t="shared" si="0"/>
        <v>0</v>
      </c>
      <c r="L30" s="42" t="str">
        <f t="shared" si="1"/>
        <v>OK</v>
      </c>
      <c r="M30" s="18">
        <v>0</v>
      </c>
      <c r="N30" s="18">
        <v>0</v>
      </c>
      <c r="O30" s="18">
        <v>0</v>
      </c>
      <c r="P30" s="18">
        <v>0</v>
      </c>
      <c r="Q30" s="18">
        <v>0</v>
      </c>
      <c r="R30" s="18">
        <v>0</v>
      </c>
      <c r="S30" s="18">
        <v>0</v>
      </c>
      <c r="T30" s="18">
        <v>0</v>
      </c>
      <c r="U30" s="18">
        <v>0</v>
      </c>
      <c r="V30" s="18">
        <v>0</v>
      </c>
      <c r="W30" s="18">
        <v>0</v>
      </c>
      <c r="X30" s="18">
        <v>0</v>
      </c>
      <c r="Y30" s="18">
        <v>0</v>
      </c>
      <c r="Z30" s="18">
        <v>0</v>
      </c>
      <c r="AA30" s="18">
        <v>0</v>
      </c>
      <c r="AB30" s="18">
        <v>0</v>
      </c>
      <c r="AC30" s="18">
        <v>0</v>
      </c>
      <c r="AD30" s="18">
        <v>0</v>
      </c>
      <c r="AE30" s="18">
        <v>0</v>
      </c>
      <c r="AF30" s="18">
        <v>0</v>
      </c>
      <c r="AG30" s="18">
        <v>0</v>
      </c>
      <c r="AH30" s="18">
        <v>0</v>
      </c>
    </row>
    <row r="31" spans="1:34" ht="45" x14ac:dyDescent="0.25">
      <c r="A31" s="153"/>
      <c r="B31" s="146"/>
      <c r="C31" s="82">
        <v>28</v>
      </c>
      <c r="D31" s="98" t="s">
        <v>317</v>
      </c>
      <c r="E31" s="84" t="s">
        <v>165</v>
      </c>
      <c r="F31" s="85" t="s">
        <v>30</v>
      </c>
      <c r="G31" s="85" t="s">
        <v>84</v>
      </c>
      <c r="H31" s="85" t="s">
        <v>50</v>
      </c>
      <c r="I31" s="86">
        <v>35.549999999999997</v>
      </c>
      <c r="J31" s="124"/>
      <c r="K31" s="41">
        <f t="shared" si="0"/>
        <v>0</v>
      </c>
      <c r="L31" s="42" t="str">
        <f t="shared" si="1"/>
        <v>OK</v>
      </c>
      <c r="M31" s="18">
        <v>0</v>
      </c>
      <c r="N31" s="18">
        <v>0</v>
      </c>
      <c r="O31" s="18">
        <v>0</v>
      </c>
      <c r="P31" s="18">
        <v>0</v>
      </c>
      <c r="Q31" s="18">
        <v>0</v>
      </c>
      <c r="R31" s="18">
        <v>0</v>
      </c>
      <c r="S31" s="18">
        <v>0</v>
      </c>
      <c r="T31" s="18">
        <v>0</v>
      </c>
      <c r="U31" s="18">
        <v>0</v>
      </c>
      <c r="V31" s="18">
        <v>0</v>
      </c>
      <c r="W31" s="18">
        <v>0</v>
      </c>
      <c r="X31" s="18">
        <v>0</v>
      </c>
      <c r="Y31" s="18">
        <v>0</v>
      </c>
      <c r="Z31" s="18">
        <v>0</v>
      </c>
      <c r="AA31" s="18">
        <v>0</v>
      </c>
      <c r="AB31" s="18">
        <v>0</v>
      </c>
      <c r="AC31" s="18">
        <v>0</v>
      </c>
      <c r="AD31" s="18">
        <v>0</v>
      </c>
      <c r="AE31" s="18">
        <v>0</v>
      </c>
      <c r="AF31" s="18">
        <v>0</v>
      </c>
      <c r="AG31" s="18">
        <v>0</v>
      </c>
      <c r="AH31" s="18">
        <v>0</v>
      </c>
    </row>
    <row r="32" spans="1:34" ht="30" x14ac:dyDescent="0.25">
      <c r="A32" s="153"/>
      <c r="B32" s="146"/>
      <c r="C32" s="87">
        <v>29</v>
      </c>
      <c r="D32" s="98" t="s">
        <v>318</v>
      </c>
      <c r="E32" s="84" t="s">
        <v>166</v>
      </c>
      <c r="F32" s="85" t="s">
        <v>30</v>
      </c>
      <c r="G32" s="85" t="s">
        <v>84</v>
      </c>
      <c r="H32" s="85" t="s">
        <v>50</v>
      </c>
      <c r="I32" s="86">
        <v>81.96</v>
      </c>
      <c r="J32" s="124"/>
      <c r="K32" s="41">
        <f t="shared" si="0"/>
        <v>0</v>
      </c>
      <c r="L32" s="42" t="str">
        <f t="shared" si="1"/>
        <v>OK</v>
      </c>
      <c r="M32" s="18">
        <v>0</v>
      </c>
      <c r="N32" s="18">
        <v>0</v>
      </c>
      <c r="O32" s="18">
        <v>0</v>
      </c>
      <c r="P32" s="18">
        <v>0</v>
      </c>
      <c r="Q32" s="18">
        <v>0</v>
      </c>
      <c r="R32" s="18">
        <v>0</v>
      </c>
      <c r="S32" s="18">
        <v>0</v>
      </c>
      <c r="T32" s="18">
        <v>0</v>
      </c>
      <c r="U32" s="18">
        <v>0</v>
      </c>
      <c r="V32" s="18">
        <v>0</v>
      </c>
      <c r="W32" s="18">
        <v>0</v>
      </c>
      <c r="X32" s="18">
        <v>0</v>
      </c>
      <c r="Y32" s="18">
        <v>0</v>
      </c>
      <c r="Z32" s="18">
        <v>0</v>
      </c>
      <c r="AA32" s="18">
        <v>0</v>
      </c>
      <c r="AB32" s="18">
        <v>0</v>
      </c>
      <c r="AC32" s="18">
        <v>0</v>
      </c>
      <c r="AD32" s="18">
        <v>0</v>
      </c>
      <c r="AE32" s="18">
        <v>0</v>
      </c>
      <c r="AF32" s="18">
        <v>0</v>
      </c>
      <c r="AG32" s="18">
        <v>0</v>
      </c>
      <c r="AH32" s="18">
        <v>0</v>
      </c>
    </row>
    <row r="33" spans="1:34" ht="45" x14ac:dyDescent="0.25">
      <c r="A33" s="153"/>
      <c r="B33" s="146"/>
      <c r="C33" s="87">
        <v>30</v>
      </c>
      <c r="D33" s="98" t="s">
        <v>319</v>
      </c>
      <c r="E33" s="84" t="s">
        <v>167</v>
      </c>
      <c r="F33" s="85" t="s">
        <v>30</v>
      </c>
      <c r="G33" s="85" t="s">
        <v>84</v>
      </c>
      <c r="H33" s="85" t="s">
        <v>50</v>
      </c>
      <c r="I33" s="86">
        <v>55.33</v>
      </c>
      <c r="J33" s="125"/>
      <c r="K33" s="41">
        <f t="shared" si="0"/>
        <v>0</v>
      </c>
      <c r="L33" s="42" t="str">
        <f t="shared" si="1"/>
        <v>OK</v>
      </c>
      <c r="M33" s="18">
        <v>0</v>
      </c>
      <c r="N33" s="18">
        <v>0</v>
      </c>
      <c r="O33" s="18">
        <v>0</v>
      </c>
      <c r="P33" s="18">
        <v>0</v>
      </c>
      <c r="Q33" s="18">
        <v>0</v>
      </c>
      <c r="R33" s="18">
        <v>0</v>
      </c>
      <c r="S33" s="18">
        <v>0</v>
      </c>
      <c r="T33" s="18">
        <v>0</v>
      </c>
      <c r="U33" s="18">
        <v>0</v>
      </c>
      <c r="V33" s="18">
        <v>0</v>
      </c>
      <c r="W33" s="18">
        <v>0</v>
      </c>
      <c r="X33" s="18">
        <v>0</v>
      </c>
      <c r="Y33" s="18">
        <v>0</v>
      </c>
      <c r="Z33" s="18">
        <v>0</v>
      </c>
      <c r="AA33" s="18">
        <v>0</v>
      </c>
      <c r="AB33" s="18">
        <v>0</v>
      </c>
      <c r="AC33" s="18">
        <v>0</v>
      </c>
      <c r="AD33" s="18">
        <v>0</v>
      </c>
      <c r="AE33" s="18">
        <v>0</v>
      </c>
      <c r="AF33" s="18">
        <v>0</v>
      </c>
      <c r="AG33" s="18">
        <v>0</v>
      </c>
      <c r="AH33" s="18">
        <v>0</v>
      </c>
    </row>
    <row r="34" spans="1:34" ht="45" x14ac:dyDescent="0.25">
      <c r="A34" s="153"/>
      <c r="B34" s="146"/>
      <c r="C34" s="82">
        <v>31</v>
      </c>
      <c r="D34" s="98" t="s">
        <v>320</v>
      </c>
      <c r="E34" s="84" t="s">
        <v>168</v>
      </c>
      <c r="F34" s="85" t="s">
        <v>30</v>
      </c>
      <c r="G34" s="85" t="s">
        <v>84</v>
      </c>
      <c r="H34" s="85" t="s">
        <v>50</v>
      </c>
      <c r="I34" s="86">
        <v>19.16</v>
      </c>
      <c r="J34" s="125"/>
      <c r="K34" s="41">
        <f t="shared" si="0"/>
        <v>0</v>
      </c>
      <c r="L34" s="42" t="str">
        <f t="shared" si="1"/>
        <v>OK</v>
      </c>
      <c r="M34" s="18">
        <v>0</v>
      </c>
      <c r="N34" s="18">
        <v>0</v>
      </c>
      <c r="O34" s="18">
        <v>0</v>
      </c>
      <c r="P34" s="18">
        <v>0</v>
      </c>
      <c r="Q34" s="18">
        <v>0</v>
      </c>
      <c r="R34" s="18">
        <v>0</v>
      </c>
      <c r="S34" s="18">
        <v>0</v>
      </c>
      <c r="T34" s="18">
        <v>0</v>
      </c>
      <c r="U34" s="18">
        <v>0</v>
      </c>
      <c r="V34" s="18">
        <v>0</v>
      </c>
      <c r="W34" s="18">
        <v>0</v>
      </c>
      <c r="X34" s="18">
        <v>0</v>
      </c>
      <c r="Y34" s="18">
        <v>0</v>
      </c>
      <c r="Z34" s="18">
        <v>0</v>
      </c>
      <c r="AA34" s="18">
        <v>0</v>
      </c>
      <c r="AB34" s="18">
        <v>0</v>
      </c>
      <c r="AC34" s="18">
        <v>0</v>
      </c>
      <c r="AD34" s="18">
        <v>0</v>
      </c>
      <c r="AE34" s="18">
        <v>0</v>
      </c>
      <c r="AF34" s="18">
        <v>0</v>
      </c>
      <c r="AG34" s="18">
        <v>0</v>
      </c>
      <c r="AH34" s="18">
        <v>0</v>
      </c>
    </row>
    <row r="35" spans="1:34" ht="30" x14ac:dyDescent="0.25">
      <c r="A35" s="153"/>
      <c r="B35" s="146"/>
      <c r="C35" s="87">
        <v>32</v>
      </c>
      <c r="D35" s="98" t="s">
        <v>433</v>
      </c>
      <c r="E35" s="84" t="s">
        <v>169</v>
      </c>
      <c r="F35" s="99" t="s">
        <v>30</v>
      </c>
      <c r="G35" s="85" t="s">
        <v>84</v>
      </c>
      <c r="H35" s="85" t="s">
        <v>50</v>
      </c>
      <c r="I35" s="86">
        <v>19.16</v>
      </c>
      <c r="J35" s="125"/>
      <c r="K35" s="41">
        <f t="shared" si="0"/>
        <v>0</v>
      </c>
      <c r="L35" s="42" t="str">
        <f t="shared" si="1"/>
        <v>OK</v>
      </c>
      <c r="M35" s="18">
        <v>0</v>
      </c>
      <c r="N35" s="18">
        <v>0</v>
      </c>
      <c r="O35" s="18">
        <v>0</v>
      </c>
      <c r="P35" s="18">
        <v>0</v>
      </c>
      <c r="Q35" s="18">
        <v>0</v>
      </c>
      <c r="R35" s="18">
        <v>0</v>
      </c>
      <c r="S35" s="18">
        <v>0</v>
      </c>
      <c r="T35" s="18">
        <v>0</v>
      </c>
      <c r="U35" s="18">
        <v>0</v>
      </c>
      <c r="V35" s="18">
        <v>0</v>
      </c>
      <c r="W35" s="18">
        <v>0</v>
      </c>
      <c r="X35" s="18">
        <v>0</v>
      </c>
      <c r="Y35" s="18">
        <v>0</v>
      </c>
      <c r="Z35" s="18">
        <v>0</v>
      </c>
      <c r="AA35" s="18">
        <v>0</v>
      </c>
      <c r="AB35" s="18">
        <v>0</v>
      </c>
      <c r="AC35" s="18">
        <v>0</v>
      </c>
      <c r="AD35" s="18">
        <v>0</v>
      </c>
      <c r="AE35" s="18">
        <v>0</v>
      </c>
      <c r="AF35" s="18">
        <v>0</v>
      </c>
      <c r="AG35" s="18">
        <v>0</v>
      </c>
      <c r="AH35" s="18">
        <v>0</v>
      </c>
    </row>
    <row r="36" spans="1:34" ht="45" x14ac:dyDescent="0.25">
      <c r="A36" s="153"/>
      <c r="B36" s="147"/>
      <c r="C36" s="87">
        <v>33</v>
      </c>
      <c r="D36" s="98" t="s">
        <v>321</v>
      </c>
      <c r="E36" s="84" t="s">
        <v>166</v>
      </c>
      <c r="F36" s="85" t="s">
        <v>30</v>
      </c>
      <c r="G36" s="85" t="s">
        <v>84</v>
      </c>
      <c r="H36" s="85" t="s">
        <v>50</v>
      </c>
      <c r="I36" s="86">
        <v>65.760000000000005</v>
      </c>
      <c r="J36" s="125"/>
      <c r="K36" s="41">
        <f t="shared" si="0"/>
        <v>0</v>
      </c>
      <c r="L36" s="42" t="str">
        <f t="shared" si="1"/>
        <v>OK</v>
      </c>
      <c r="M36" s="18">
        <v>0</v>
      </c>
      <c r="N36" s="18">
        <v>0</v>
      </c>
      <c r="O36" s="18">
        <v>0</v>
      </c>
      <c r="P36" s="18">
        <v>0</v>
      </c>
      <c r="Q36" s="18">
        <v>0</v>
      </c>
      <c r="R36" s="18">
        <v>0</v>
      </c>
      <c r="S36" s="18">
        <v>0</v>
      </c>
      <c r="T36" s="18">
        <v>0</v>
      </c>
      <c r="U36" s="18">
        <v>0</v>
      </c>
      <c r="V36" s="18">
        <v>0</v>
      </c>
      <c r="W36" s="18">
        <v>0</v>
      </c>
      <c r="X36" s="18">
        <v>0</v>
      </c>
      <c r="Y36" s="18">
        <v>0</v>
      </c>
      <c r="Z36" s="18">
        <v>0</v>
      </c>
      <c r="AA36" s="18">
        <v>0</v>
      </c>
      <c r="AB36" s="18">
        <v>0</v>
      </c>
      <c r="AC36" s="18">
        <v>0</v>
      </c>
      <c r="AD36" s="18">
        <v>0</v>
      </c>
      <c r="AE36" s="18">
        <v>0</v>
      </c>
      <c r="AF36" s="18">
        <v>0</v>
      </c>
      <c r="AG36" s="18">
        <v>0</v>
      </c>
      <c r="AH36" s="18">
        <v>0</v>
      </c>
    </row>
    <row r="37" spans="1:34" ht="60" x14ac:dyDescent="0.25">
      <c r="A37" s="152" t="s">
        <v>279</v>
      </c>
      <c r="B37" s="148">
        <v>15</v>
      </c>
      <c r="C37" s="88">
        <v>34</v>
      </c>
      <c r="D37" s="89" t="s">
        <v>322</v>
      </c>
      <c r="E37" s="90" t="s">
        <v>170</v>
      </c>
      <c r="F37" s="20" t="s">
        <v>30</v>
      </c>
      <c r="G37" s="20" t="s">
        <v>49</v>
      </c>
      <c r="H37" s="20" t="s">
        <v>50</v>
      </c>
      <c r="I37" s="91">
        <v>6.05</v>
      </c>
      <c r="J37" s="124"/>
      <c r="K37" s="41">
        <f t="shared" si="0"/>
        <v>0</v>
      </c>
      <c r="L37" s="42" t="str">
        <f t="shared" si="1"/>
        <v>OK</v>
      </c>
      <c r="M37" s="18">
        <v>0</v>
      </c>
      <c r="N37" s="18">
        <v>0</v>
      </c>
      <c r="O37" s="18">
        <v>0</v>
      </c>
      <c r="P37" s="18">
        <v>0</v>
      </c>
      <c r="Q37" s="18">
        <v>0</v>
      </c>
      <c r="R37" s="18">
        <v>0</v>
      </c>
      <c r="S37" s="18">
        <v>0</v>
      </c>
      <c r="T37" s="18">
        <v>0</v>
      </c>
      <c r="U37" s="18">
        <v>0</v>
      </c>
      <c r="V37" s="18">
        <v>0</v>
      </c>
      <c r="W37" s="18">
        <v>0</v>
      </c>
      <c r="X37" s="18">
        <v>0</v>
      </c>
      <c r="Y37" s="18">
        <v>0</v>
      </c>
      <c r="Z37" s="18">
        <v>0</v>
      </c>
      <c r="AA37" s="18">
        <v>0</v>
      </c>
      <c r="AB37" s="18">
        <v>0</v>
      </c>
      <c r="AC37" s="18">
        <v>0</v>
      </c>
      <c r="AD37" s="18">
        <v>0</v>
      </c>
      <c r="AE37" s="18">
        <v>0</v>
      </c>
      <c r="AF37" s="18">
        <v>0</v>
      </c>
      <c r="AG37" s="18">
        <v>0</v>
      </c>
      <c r="AH37" s="18">
        <v>0</v>
      </c>
    </row>
    <row r="38" spans="1:34" ht="45" x14ac:dyDescent="0.25">
      <c r="A38" s="152"/>
      <c r="B38" s="149"/>
      <c r="C38" s="92">
        <v>35</v>
      </c>
      <c r="D38" s="89" t="s">
        <v>323</v>
      </c>
      <c r="E38" s="90" t="s">
        <v>171</v>
      </c>
      <c r="F38" s="20" t="s">
        <v>30</v>
      </c>
      <c r="G38" s="20" t="s">
        <v>85</v>
      </c>
      <c r="H38" s="20" t="s">
        <v>50</v>
      </c>
      <c r="I38" s="91">
        <v>6.33</v>
      </c>
      <c r="J38" s="124"/>
      <c r="K38" s="41">
        <f t="shared" si="0"/>
        <v>0</v>
      </c>
      <c r="L38" s="42" t="str">
        <f t="shared" si="1"/>
        <v>OK</v>
      </c>
      <c r="M38" s="18">
        <v>0</v>
      </c>
      <c r="N38" s="18">
        <v>0</v>
      </c>
      <c r="O38" s="18">
        <v>0</v>
      </c>
      <c r="P38" s="18">
        <v>0</v>
      </c>
      <c r="Q38" s="18">
        <v>0</v>
      </c>
      <c r="R38" s="18">
        <v>0</v>
      </c>
      <c r="S38" s="18">
        <v>0</v>
      </c>
      <c r="T38" s="18">
        <v>0</v>
      </c>
      <c r="U38" s="18">
        <v>0</v>
      </c>
      <c r="V38" s="18">
        <v>0</v>
      </c>
      <c r="W38" s="18">
        <v>0</v>
      </c>
      <c r="X38" s="18">
        <v>0</v>
      </c>
      <c r="Y38" s="18">
        <v>0</v>
      </c>
      <c r="Z38" s="18">
        <v>0</v>
      </c>
      <c r="AA38" s="18">
        <v>0</v>
      </c>
      <c r="AB38" s="18">
        <v>0</v>
      </c>
      <c r="AC38" s="18">
        <v>0</v>
      </c>
      <c r="AD38" s="18">
        <v>0</v>
      </c>
      <c r="AE38" s="18">
        <v>0</v>
      </c>
      <c r="AF38" s="18">
        <v>0</v>
      </c>
      <c r="AG38" s="18">
        <v>0</v>
      </c>
      <c r="AH38" s="18">
        <v>0</v>
      </c>
    </row>
    <row r="39" spans="1:34" ht="30" x14ac:dyDescent="0.25">
      <c r="A39" s="152"/>
      <c r="B39" s="149"/>
      <c r="C39" s="92">
        <v>36</v>
      </c>
      <c r="D39" s="50" t="s">
        <v>324</v>
      </c>
      <c r="E39" s="90" t="s">
        <v>172</v>
      </c>
      <c r="F39" s="20" t="s">
        <v>30</v>
      </c>
      <c r="G39" s="20" t="s">
        <v>86</v>
      </c>
      <c r="H39" s="20" t="s">
        <v>50</v>
      </c>
      <c r="I39" s="91">
        <v>10.45</v>
      </c>
      <c r="J39" s="124">
        <v>20</v>
      </c>
      <c r="K39" s="41">
        <f t="shared" si="0"/>
        <v>10</v>
      </c>
      <c r="L39" s="42" t="str">
        <f t="shared" si="1"/>
        <v>OK</v>
      </c>
      <c r="M39" s="18">
        <v>0</v>
      </c>
      <c r="N39" s="18">
        <v>0</v>
      </c>
      <c r="O39" s="18">
        <v>0</v>
      </c>
      <c r="P39" s="18">
        <v>10</v>
      </c>
      <c r="Q39" s="18">
        <v>0</v>
      </c>
      <c r="R39" s="18">
        <v>0</v>
      </c>
      <c r="S39" s="18">
        <v>0</v>
      </c>
      <c r="T39" s="18">
        <v>0</v>
      </c>
      <c r="U39" s="18">
        <v>0</v>
      </c>
      <c r="V39" s="18">
        <v>0</v>
      </c>
      <c r="W39" s="18">
        <v>0</v>
      </c>
      <c r="X39" s="18">
        <v>0</v>
      </c>
      <c r="Y39" s="18">
        <v>0</v>
      </c>
      <c r="Z39" s="18">
        <v>0</v>
      </c>
      <c r="AA39" s="18">
        <v>0</v>
      </c>
      <c r="AB39" s="18">
        <v>0</v>
      </c>
      <c r="AC39" s="18">
        <v>0</v>
      </c>
      <c r="AD39" s="18">
        <v>0</v>
      </c>
      <c r="AE39" s="18">
        <v>0</v>
      </c>
      <c r="AF39" s="18">
        <v>0</v>
      </c>
      <c r="AG39" s="18">
        <v>0</v>
      </c>
      <c r="AH39" s="18">
        <v>0</v>
      </c>
    </row>
    <row r="40" spans="1:34" ht="45" x14ac:dyDescent="0.25">
      <c r="A40" s="152"/>
      <c r="B40" s="149"/>
      <c r="C40" s="88">
        <v>37</v>
      </c>
      <c r="D40" s="50" t="s">
        <v>325</v>
      </c>
      <c r="E40" s="90" t="s">
        <v>173</v>
      </c>
      <c r="F40" s="20" t="s">
        <v>30</v>
      </c>
      <c r="G40" s="20" t="s">
        <v>87</v>
      </c>
      <c r="H40" s="20" t="s">
        <v>50</v>
      </c>
      <c r="I40" s="91">
        <v>27.16</v>
      </c>
      <c r="J40" s="73">
        <v>20</v>
      </c>
      <c r="K40" s="41">
        <f t="shared" si="0"/>
        <v>10</v>
      </c>
      <c r="L40" s="42" t="str">
        <f t="shared" si="1"/>
        <v>OK</v>
      </c>
      <c r="M40" s="18">
        <v>0</v>
      </c>
      <c r="N40" s="18">
        <v>0</v>
      </c>
      <c r="O40" s="18">
        <v>0</v>
      </c>
      <c r="P40" s="18">
        <v>10</v>
      </c>
      <c r="Q40" s="18">
        <v>0</v>
      </c>
      <c r="R40" s="18">
        <v>0</v>
      </c>
      <c r="S40" s="18">
        <v>0</v>
      </c>
      <c r="T40" s="18">
        <v>0</v>
      </c>
      <c r="U40" s="18">
        <v>0</v>
      </c>
      <c r="V40" s="18">
        <v>0</v>
      </c>
      <c r="W40" s="18">
        <v>0</v>
      </c>
      <c r="X40" s="18">
        <v>0</v>
      </c>
      <c r="Y40" s="18">
        <v>0</v>
      </c>
      <c r="Z40" s="18">
        <v>0</v>
      </c>
      <c r="AA40" s="18">
        <v>0</v>
      </c>
      <c r="AB40" s="18">
        <v>0</v>
      </c>
      <c r="AC40" s="18">
        <v>0</v>
      </c>
      <c r="AD40" s="18">
        <v>0</v>
      </c>
      <c r="AE40" s="18">
        <v>0</v>
      </c>
      <c r="AF40" s="18">
        <v>0</v>
      </c>
      <c r="AG40" s="18">
        <v>0</v>
      </c>
      <c r="AH40" s="18">
        <v>0</v>
      </c>
    </row>
    <row r="41" spans="1:34" ht="75" x14ac:dyDescent="0.25">
      <c r="A41" s="152"/>
      <c r="B41" s="149"/>
      <c r="C41" s="92">
        <v>38</v>
      </c>
      <c r="D41" s="89" t="s">
        <v>326</v>
      </c>
      <c r="E41" s="90" t="s">
        <v>174</v>
      </c>
      <c r="F41" s="20" t="s">
        <v>30</v>
      </c>
      <c r="G41" s="20" t="s">
        <v>88</v>
      </c>
      <c r="H41" s="20" t="s">
        <v>50</v>
      </c>
      <c r="I41" s="91">
        <v>1.22</v>
      </c>
      <c r="J41" s="124"/>
      <c r="K41" s="41">
        <f t="shared" si="0"/>
        <v>0</v>
      </c>
      <c r="L41" s="42" t="str">
        <f t="shared" si="1"/>
        <v>OK</v>
      </c>
      <c r="M41" s="18">
        <v>0</v>
      </c>
      <c r="N41" s="18">
        <v>0</v>
      </c>
      <c r="O41" s="18">
        <v>0</v>
      </c>
      <c r="P41" s="18">
        <v>0</v>
      </c>
      <c r="Q41" s="18">
        <v>0</v>
      </c>
      <c r="R41" s="18">
        <v>0</v>
      </c>
      <c r="S41" s="18">
        <v>0</v>
      </c>
      <c r="T41" s="18">
        <v>0</v>
      </c>
      <c r="U41" s="18">
        <v>0</v>
      </c>
      <c r="V41" s="18">
        <v>0</v>
      </c>
      <c r="W41" s="18">
        <v>0</v>
      </c>
      <c r="X41" s="18">
        <v>0</v>
      </c>
      <c r="Y41" s="18">
        <v>0</v>
      </c>
      <c r="Z41" s="18">
        <v>0</v>
      </c>
      <c r="AA41" s="18">
        <v>0</v>
      </c>
      <c r="AB41" s="18">
        <v>0</v>
      </c>
      <c r="AC41" s="18">
        <v>0</v>
      </c>
      <c r="AD41" s="18">
        <v>0</v>
      </c>
      <c r="AE41" s="18">
        <v>0</v>
      </c>
      <c r="AF41" s="18">
        <v>0</v>
      </c>
      <c r="AG41" s="18">
        <v>0</v>
      </c>
      <c r="AH41" s="18">
        <v>0</v>
      </c>
    </row>
    <row r="42" spans="1:34" ht="90" x14ac:dyDescent="0.25">
      <c r="A42" s="152"/>
      <c r="B42" s="149"/>
      <c r="C42" s="92">
        <v>39</v>
      </c>
      <c r="D42" s="89" t="s">
        <v>327</v>
      </c>
      <c r="E42" s="90" t="s">
        <v>175</v>
      </c>
      <c r="F42" s="20" t="s">
        <v>60</v>
      </c>
      <c r="G42" s="20" t="s">
        <v>84</v>
      </c>
      <c r="H42" s="20" t="s">
        <v>50</v>
      </c>
      <c r="I42" s="91">
        <v>0.72</v>
      </c>
      <c r="J42" s="124">
        <v>250</v>
      </c>
      <c r="K42" s="41">
        <f t="shared" si="0"/>
        <v>0</v>
      </c>
      <c r="L42" s="42" t="str">
        <f t="shared" si="1"/>
        <v>OK</v>
      </c>
      <c r="M42" s="18">
        <v>0</v>
      </c>
      <c r="N42" s="18">
        <v>0</v>
      </c>
      <c r="O42" s="18">
        <v>0</v>
      </c>
      <c r="P42" s="18">
        <v>150</v>
      </c>
      <c r="Q42" s="18">
        <v>0</v>
      </c>
      <c r="R42" s="18">
        <v>0</v>
      </c>
      <c r="S42" s="18">
        <v>0</v>
      </c>
      <c r="T42" s="18">
        <v>0</v>
      </c>
      <c r="U42" s="18">
        <v>0</v>
      </c>
      <c r="V42" s="18">
        <v>0</v>
      </c>
      <c r="W42" s="18">
        <v>0</v>
      </c>
      <c r="X42" s="18">
        <v>0</v>
      </c>
      <c r="Y42" s="18">
        <v>0</v>
      </c>
      <c r="Z42" s="18">
        <v>0</v>
      </c>
      <c r="AA42" s="18">
        <v>100</v>
      </c>
      <c r="AB42" s="18">
        <v>0</v>
      </c>
      <c r="AC42" s="18">
        <v>0</v>
      </c>
      <c r="AD42" s="18">
        <v>0</v>
      </c>
      <c r="AE42" s="18">
        <v>0</v>
      </c>
      <c r="AF42" s="18">
        <v>0</v>
      </c>
      <c r="AG42" s="18">
        <v>0</v>
      </c>
      <c r="AH42" s="18">
        <v>0</v>
      </c>
    </row>
    <row r="43" spans="1:34" ht="60" x14ac:dyDescent="0.25">
      <c r="A43" s="152"/>
      <c r="B43" s="149"/>
      <c r="C43" s="88">
        <v>40</v>
      </c>
      <c r="D43" s="89" t="s">
        <v>328</v>
      </c>
      <c r="E43" s="90" t="s">
        <v>176</v>
      </c>
      <c r="F43" s="20" t="s">
        <v>33</v>
      </c>
      <c r="G43" s="20" t="s">
        <v>89</v>
      </c>
      <c r="H43" s="20" t="s">
        <v>50</v>
      </c>
      <c r="I43" s="91">
        <v>1.63</v>
      </c>
      <c r="J43" s="124"/>
      <c r="K43" s="41">
        <f t="shared" si="0"/>
        <v>0</v>
      </c>
      <c r="L43" s="42" t="str">
        <f t="shared" si="1"/>
        <v>OK</v>
      </c>
      <c r="M43" s="18">
        <v>0</v>
      </c>
      <c r="N43" s="18">
        <v>0</v>
      </c>
      <c r="O43" s="18">
        <v>0</v>
      </c>
      <c r="P43" s="18">
        <v>0</v>
      </c>
      <c r="Q43" s="18">
        <v>0</v>
      </c>
      <c r="R43" s="18">
        <v>0</v>
      </c>
      <c r="S43" s="18">
        <v>0</v>
      </c>
      <c r="T43" s="18">
        <v>0</v>
      </c>
      <c r="U43" s="18">
        <v>0</v>
      </c>
      <c r="V43" s="18">
        <v>0</v>
      </c>
      <c r="W43" s="18">
        <v>0</v>
      </c>
      <c r="X43" s="18">
        <v>0</v>
      </c>
      <c r="Y43" s="18">
        <v>0</v>
      </c>
      <c r="Z43" s="18">
        <v>0</v>
      </c>
      <c r="AA43" s="18">
        <v>0</v>
      </c>
      <c r="AB43" s="18">
        <v>0</v>
      </c>
      <c r="AC43" s="18">
        <v>0</v>
      </c>
      <c r="AD43" s="18">
        <v>0</v>
      </c>
      <c r="AE43" s="18">
        <v>0</v>
      </c>
      <c r="AF43" s="18">
        <v>0</v>
      </c>
      <c r="AG43" s="18">
        <v>0</v>
      </c>
      <c r="AH43" s="18">
        <v>0</v>
      </c>
    </row>
    <row r="44" spans="1:34" ht="60" x14ac:dyDescent="0.25">
      <c r="A44" s="152"/>
      <c r="B44" s="149"/>
      <c r="C44" s="88">
        <v>41</v>
      </c>
      <c r="D44" s="89" t="s">
        <v>329</v>
      </c>
      <c r="E44" s="90" t="s">
        <v>177</v>
      </c>
      <c r="F44" s="20" t="s">
        <v>31</v>
      </c>
      <c r="G44" s="20" t="s">
        <v>90</v>
      </c>
      <c r="H44" s="20" t="s">
        <v>51</v>
      </c>
      <c r="I44" s="91">
        <v>3.57</v>
      </c>
      <c r="J44" s="124"/>
      <c r="K44" s="41">
        <f t="shared" si="0"/>
        <v>0</v>
      </c>
      <c r="L44" s="42" t="str">
        <f t="shared" si="1"/>
        <v>OK</v>
      </c>
      <c r="M44" s="18">
        <v>0</v>
      </c>
      <c r="N44" s="18">
        <v>0</v>
      </c>
      <c r="O44" s="18">
        <v>0</v>
      </c>
      <c r="P44" s="18">
        <v>0</v>
      </c>
      <c r="Q44" s="18">
        <v>0</v>
      </c>
      <c r="R44" s="18">
        <v>0</v>
      </c>
      <c r="S44" s="18">
        <v>0</v>
      </c>
      <c r="T44" s="18">
        <v>0</v>
      </c>
      <c r="U44" s="18">
        <v>0</v>
      </c>
      <c r="V44" s="18">
        <v>0</v>
      </c>
      <c r="W44" s="18">
        <v>0</v>
      </c>
      <c r="X44" s="18">
        <v>0</v>
      </c>
      <c r="Y44" s="18">
        <v>0</v>
      </c>
      <c r="Z44" s="18">
        <v>0</v>
      </c>
      <c r="AA44" s="18">
        <v>0</v>
      </c>
      <c r="AB44" s="18">
        <v>0</v>
      </c>
      <c r="AC44" s="18">
        <v>0</v>
      </c>
      <c r="AD44" s="18">
        <v>0</v>
      </c>
      <c r="AE44" s="18">
        <v>0</v>
      </c>
      <c r="AF44" s="18">
        <v>0</v>
      </c>
      <c r="AG44" s="18">
        <v>0</v>
      </c>
      <c r="AH44" s="18">
        <v>0</v>
      </c>
    </row>
    <row r="45" spans="1:34" ht="30" x14ac:dyDescent="0.25">
      <c r="A45" s="152"/>
      <c r="B45" s="149"/>
      <c r="C45" s="88">
        <v>42</v>
      </c>
      <c r="D45" s="89" t="s">
        <v>330</v>
      </c>
      <c r="E45" s="90" t="s">
        <v>178</v>
      </c>
      <c r="F45" s="20" t="s">
        <v>31</v>
      </c>
      <c r="G45" s="20" t="s">
        <v>91</v>
      </c>
      <c r="H45" s="20" t="s">
        <v>51</v>
      </c>
      <c r="I45" s="91">
        <v>2.88</v>
      </c>
      <c r="J45" s="124"/>
      <c r="K45" s="41">
        <f t="shared" si="0"/>
        <v>0</v>
      </c>
      <c r="L45" s="42" t="str">
        <f t="shared" si="1"/>
        <v>OK</v>
      </c>
      <c r="M45" s="18">
        <v>0</v>
      </c>
      <c r="N45" s="18">
        <v>0</v>
      </c>
      <c r="O45" s="18">
        <v>0</v>
      </c>
      <c r="P45" s="18">
        <v>0</v>
      </c>
      <c r="Q45" s="18">
        <v>0</v>
      </c>
      <c r="R45" s="18">
        <v>0</v>
      </c>
      <c r="S45" s="18">
        <v>0</v>
      </c>
      <c r="T45" s="18">
        <v>0</v>
      </c>
      <c r="U45" s="18">
        <v>0</v>
      </c>
      <c r="V45" s="18">
        <v>0</v>
      </c>
      <c r="W45" s="18">
        <v>0</v>
      </c>
      <c r="X45" s="18">
        <v>0</v>
      </c>
      <c r="Y45" s="18">
        <v>0</v>
      </c>
      <c r="Z45" s="18">
        <v>0</v>
      </c>
      <c r="AA45" s="18">
        <v>0</v>
      </c>
      <c r="AB45" s="18">
        <v>0</v>
      </c>
      <c r="AC45" s="18">
        <v>0</v>
      </c>
      <c r="AD45" s="18">
        <v>0</v>
      </c>
      <c r="AE45" s="18">
        <v>0</v>
      </c>
      <c r="AF45" s="18">
        <v>0</v>
      </c>
      <c r="AG45" s="18">
        <v>0</v>
      </c>
      <c r="AH45" s="18">
        <v>0</v>
      </c>
    </row>
    <row r="46" spans="1:34" ht="30" x14ac:dyDescent="0.25">
      <c r="A46" s="152"/>
      <c r="B46" s="150"/>
      <c r="C46" s="92">
        <v>43</v>
      </c>
      <c r="D46" s="89" t="s">
        <v>331</v>
      </c>
      <c r="E46" s="90" t="s">
        <v>179</v>
      </c>
      <c r="F46" s="20" t="s">
        <v>60</v>
      </c>
      <c r="G46" s="20" t="s">
        <v>85</v>
      </c>
      <c r="H46" s="20" t="s">
        <v>50</v>
      </c>
      <c r="I46" s="91">
        <v>8.8000000000000007</v>
      </c>
      <c r="J46" s="124"/>
      <c r="K46" s="41">
        <f t="shared" si="0"/>
        <v>0</v>
      </c>
      <c r="L46" s="42" t="str">
        <f t="shared" si="1"/>
        <v>OK</v>
      </c>
      <c r="M46" s="18">
        <v>0</v>
      </c>
      <c r="N46" s="18">
        <v>0</v>
      </c>
      <c r="O46" s="18">
        <v>0</v>
      </c>
      <c r="P46" s="18">
        <v>0</v>
      </c>
      <c r="Q46" s="18">
        <v>0</v>
      </c>
      <c r="R46" s="18">
        <v>0</v>
      </c>
      <c r="S46" s="18">
        <v>0</v>
      </c>
      <c r="T46" s="18">
        <v>0</v>
      </c>
      <c r="U46" s="18">
        <v>0</v>
      </c>
      <c r="V46" s="18">
        <v>0</v>
      </c>
      <c r="W46" s="18">
        <v>0</v>
      </c>
      <c r="X46" s="18">
        <v>0</v>
      </c>
      <c r="Y46" s="18">
        <v>0</v>
      </c>
      <c r="Z46" s="18">
        <v>0</v>
      </c>
      <c r="AA46" s="18">
        <v>0</v>
      </c>
      <c r="AB46" s="18">
        <v>0</v>
      </c>
      <c r="AC46" s="18">
        <v>0</v>
      </c>
      <c r="AD46" s="18">
        <v>0</v>
      </c>
      <c r="AE46" s="18">
        <v>0</v>
      </c>
      <c r="AF46" s="18">
        <v>0</v>
      </c>
      <c r="AG46" s="18">
        <v>0</v>
      </c>
      <c r="AH46" s="18">
        <v>0</v>
      </c>
    </row>
    <row r="47" spans="1:34" ht="45" x14ac:dyDescent="0.25">
      <c r="A47" s="153" t="s">
        <v>280</v>
      </c>
      <c r="B47" s="154">
        <v>16</v>
      </c>
      <c r="C47" s="87">
        <v>44</v>
      </c>
      <c r="D47" s="83" t="s">
        <v>332</v>
      </c>
      <c r="E47" s="84" t="s">
        <v>180</v>
      </c>
      <c r="F47" s="97" t="s">
        <v>60</v>
      </c>
      <c r="G47" s="97" t="s">
        <v>92</v>
      </c>
      <c r="H47" s="97" t="s">
        <v>50</v>
      </c>
      <c r="I47" s="86">
        <v>21.85</v>
      </c>
      <c r="J47" s="124"/>
      <c r="K47" s="41">
        <f t="shared" si="0"/>
        <v>0</v>
      </c>
      <c r="L47" s="42" t="str">
        <f t="shared" si="1"/>
        <v>OK</v>
      </c>
      <c r="M47" s="18">
        <v>0</v>
      </c>
      <c r="N47" s="18">
        <v>0</v>
      </c>
      <c r="O47" s="18">
        <v>0</v>
      </c>
      <c r="P47" s="18">
        <v>0</v>
      </c>
      <c r="Q47" s="18">
        <v>0</v>
      </c>
      <c r="R47" s="18">
        <v>0</v>
      </c>
      <c r="S47" s="18">
        <v>0</v>
      </c>
      <c r="T47" s="18">
        <v>0</v>
      </c>
      <c r="U47" s="18">
        <v>0</v>
      </c>
      <c r="V47" s="18">
        <v>0</v>
      </c>
      <c r="W47" s="18">
        <v>0</v>
      </c>
      <c r="X47" s="18">
        <v>0</v>
      </c>
      <c r="Y47" s="18">
        <v>0</v>
      </c>
      <c r="Z47" s="18">
        <v>0</v>
      </c>
      <c r="AA47" s="18">
        <v>0</v>
      </c>
      <c r="AB47" s="18">
        <v>0</v>
      </c>
      <c r="AC47" s="18">
        <v>0</v>
      </c>
      <c r="AD47" s="18">
        <v>0</v>
      </c>
      <c r="AE47" s="18">
        <v>0</v>
      </c>
      <c r="AF47" s="18">
        <v>0</v>
      </c>
      <c r="AG47" s="18">
        <v>0</v>
      </c>
      <c r="AH47" s="18">
        <v>0</v>
      </c>
    </row>
    <row r="48" spans="1:34" ht="60" x14ac:dyDescent="0.25">
      <c r="A48" s="153"/>
      <c r="B48" s="155"/>
      <c r="C48" s="87">
        <v>45</v>
      </c>
      <c r="D48" s="83" t="s">
        <v>333</v>
      </c>
      <c r="E48" s="84" t="s">
        <v>181</v>
      </c>
      <c r="F48" s="85" t="s">
        <v>30</v>
      </c>
      <c r="G48" s="97" t="s">
        <v>92</v>
      </c>
      <c r="H48" s="85" t="s">
        <v>50</v>
      </c>
      <c r="I48" s="86">
        <v>1.76</v>
      </c>
      <c r="J48" s="124">
        <v>300</v>
      </c>
      <c r="K48" s="41">
        <f t="shared" si="0"/>
        <v>300</v>
      </c>
      <c r="L48" s="42" t="str">
        <f t="shared" si="1"/>
        <v>OK</v>
      </c>
      <c r="M48" s="18">
        <v>0</v>
      </c>
      <c r="N48" s="18">
        <v>0</v>
      </c>
      <c r="O48" s="18">
        <v>0</v>
      </c>
      <c r="P48" s="18">
        <v>0</v>
      </c>
      <c r="Q48" s="18">
        <v>0</v>
      </c>
      <c r="R48" s="18">
        <v>0</v>
      </c>
      <c r="S48" s="18">
        <v>0</v>
      </c>
      <c r="T48" s="18">
        <v>0</v>
      </c>
      <c r="U48" s="18">
        <v>0</v>
      </c>
      <c r="V48" s="18">
        <v>0</v>
      </c>
      <c r="W48" s="18">
        <v>0</v>
      </c>
      <c r="X48" s="18">
        <v>0</v>
      </c>
      <c r="Y48" s="18">
        <v>0</v>
      </c>
      <c r="Z48" s="18">
        <v>0</v>
      </c>
      <c r="AA48" s="18">
        <v>0</v>
      </c>
      <c r="AB48" s="18">
        <v>0</v>
      </c>
      <c r="AC48" s="18">
        <v>0</v>
      </c>
      <c r="AD48" s="18">
        <v>0</v>
      </c>
      <c r="AE48" s="18">
        <v>0</v>
      </c>
      <c r="AF48" s="18">
        <v>0</v>
      </c>
      <c r="AG48" s="18">
        <v>0</v>
      </c>
      <c r="AH48" s="18">
        <v>0</v>
      </c>
    </row>
    <row r="49" spans="1:34" ht="120" x14ac:dyDescent="0.25">
      <c r="A49" s="153"/>
      <c r="B49" s="155"/>
      <c r="C49" s="87">
        <v>46</v>
      </c>
      <c r="D49" s="83" t="s">
        <v>334</v>
      </c>
      <c r="E49" s="84" t="s">
        <v>182</v>
      </c>
      <c r="F49" s="85" t="s">
        <v>30</v>
      </c>
      <c r="G49" s="97" t="s">
        <v>92</v>
      </c>
      <c r="H49" s="85" t="s">
        <v>51</v>
      </c>
      <c r="I49" s="86">
        <v>2.54</v>
      </c>
      <c r="J49" s="124">
        <v>50</v>
      </c>
      <c r="K49" s="41">
        <f t="shared" si="0"/>
        <v>50</v>
      </c>
      <c r="L49" s="42" t="str">
        <f t="shared" si="1"/>
        <v>OK</v>
      </c>
      <c r="M49" s="18">
        <v>0</v>
      </c>
      <c r="N49" s="18">
        <v>0</v>
      </c>
      <c r="O49" s="18">
        <v>0</v>
      </c>
      <c r="P49" s="18">
        <v>0</v>
      </c>
      <c r="Q49" s="18">
        <v>0</v>
      </c>
      <c r="R49" s="18">
        <v>0</v>
      </c>
      <c r="S49" s="18">
        <v>0</v>
      </c>
      <c r="T49" s="18">
        <v>0</v>
      </c>
      <c r="U49" s="18">
        <v>0</v>
      </c>
      <c r="V49" s="18">
        <v>0</v>
      </c>
      <c r="W49" s="18">
        <v>0</v>
      </c>
      <c r="X49" s="18">
        <v>0</v>
      </c>
      <c r="Y49" s="18">
        <v>0</v>
      </c>
      <c r="Z49" s="18">
        <v>0</v>
      </c>
      <c r="AA49" s="18">
        <v>0</v>
      </c>
      <c r="AB49" s="18">
        <v>0</v>
      </c>
      <c r="AC49" s="18">
        <v>0</v>
      </c>
      <c r="AD49" s="18">
        <v>0</v>
      </c>
      <c r="AE49" s="18">
        <v>0</v>
      </c>
      <c r="AF49" s="18">
        <v>0</v>
      </c>
      <c r="AG49" s="18">
        <v>0</v>
      </c>
      <c r="AH49" s="18">
        <v>0</v>
      </c>
    </row>
    <row r="50" spans="1:34" ht="30" x14ac:dyDescent="0.25">
      <c r="A50" s="153"/>
      <c r="B50" s="155"/>
      <c r="C50" s="87">
        <v>47</v>
      </c>
      <c r="D50" s="98" t="s">
        <v>335</v>
      </c>
      <c r="E50" s="84" t="s">
        <v>183</v>
      </c>
      <c r="F50" s="85" t="s">
        <v>58</v>
      </c>
      <c r="G50" s="97" t="s">
        <v>93</v>
      </c>
      <c r="H50" s="85" t="s">
        <v>50</v>
      </c>
      <c r="I50" s="86">
        <v>3.4</v>
      </c>
      <c r="J50" s="124"/>
      <c r="K50" s="41">
        <f t="shared" si="0"/>
        <v>0</v>
      </c>
      <c r="L50" s="42" t="str">
        <f t="shared" si="1"/>
        <v>OK</v>
      </c>
      <c r="M50" s="18">
        <v>0</v>
      </c>
      <c r="N50" s="18">
        <v>0</v>
      </c>
      <c r="O50" s="18">
        <v>0</v>
      </c>
      <c r="P50" s="18">
        <v>0</v>
      </c>
      <c r="Q50" s="18">
        <v>0</v>
      </c>
      <c r="R50" s="18">
        <v>0</v>
      </c>
      <c r="S50" s="18">
        <v>0</v>
      </c>
      <c r="T50" s="18">
        <v>0</v>
      </c>
      <c r="U50" s="18">
        <v>0</v>
      </c>
      <c r="V50" s="18">
        <v>0</v>
      </c>
      <c r="W50" s="18">
        <v>0</v>
      </c>
      <c r="X50" s="18">
        <v>0</v>
      </c>
      <c r="Y50" s="18">
        <v>0</v>
      </c>
      <c r="Z50" s="18">
        <v>0</v>
      </c>
      <c r="AA50" s="18">
        <v>0</v>
      </c>
      <c r="AB50" s="18">
        <v>0</v>
      </c>
      <c r="AC50" s="18">
        <v>0</v>
      </c>
      <c r="AD50" s="18">
        <v>0</v>
      </c>
      <c r="AE50" s="18">
        <v>0</v>
      </c>
      <c r="AF50" s="18">
        <v>0</v>
      </c>
      <c r="AG50" s="18">
        <v>0</v>
      </c>
      <c r="AH50" s="18">
        <v>0</v>
      </c>
    </row>
    <row r="51" spans="1:34" ht="135" x14ac:dyDescent="0.25">
      <c r="A51" s="153"/>
      <c r="B51" s="155"/>
      <c r="C51" s="82">
        <v>48</v>
      </c>
      <c r="D51" s="83" t="s">
        <v>336</v>
      </c>
      <c r="E51" s="84" t="s">
        <v>184</v>
      </c>
      <c r="F51" s="97" t="s">
        <v>30</v>
      </c>
      <c r="G51" s="97" t="s">
        <v>92</v>
      </c>
      <c r="H51" s="97" t="s">
        <v>50</v>
      </c>
      <c r="I51" s="86">
        <v>4.4400000000000004</v>
      </c>
      <c r="J51" s="124">
        <v>50</v>
      </c>
      <c r="K51" s="41">
        <f t="shared" si="0"/>
        <v>50</v>
      </c>
      <c r="L51" s="42" t="str">
        <f t="shared" si="1"/>
        <v>OK</v>
      </c>
      <c r="M51" s="18">
        <v>0</v>
      </c>
      <c r="N51" s="18">
        <v>0</v>
      </c>
      <c r="O51" s="18">
        <v>0</v>
      </c>
      <c r="P51" s="18">
        <v>0</v>
      </c>
      <c r="Q51" s="18">
        <v>0</v>
      </c>
      <c r="R51" s="18">
        <v>0</v>
      </c>
      <c r="S51" s="18">
        <v>0</v>
      </c>
      <c r="T51" s="18">
        <v>0</v>
      </c>
      <c r="U51" s="18">
        <v>0</v>
      </c>
      <c r="V51" s="18">
        <v>0</v>
      </c>
      <c r="W51" s="18">
        <v>0</v>
      </c>
      <c r="X51" s="18">
        <v>0</v>
      </c>
      <c r="Y51" s="18">
        <v>0</v>
      </c>
      <c r="Z51" s="18">
        <v>0</v>
      </c>
      <c r="AA51" s="18">
        <v>0</v>
      </c>
      <c r="AB51" s="18">
        <v>0</v>
      </c>
      <c r="AC51" s="18">
        <v>0</v>
      </c>
      <c r="AD51" s="18">
        <v>0</v>
      </c>
      <c r="AE51" s="18">
        <v>0</v>
      </c>
      <c r="AF51" s="18">
        <v>0</v>
      </c>
      <c r="AG51" s="18">
        <v>0</v>
      </c>
      <c r="AH51" s="18">
        <v>0</v>
      </c>
    </row>
    <row r="52" spans="1:34" ht="60" x14ac:dyDescent="0.25">
      <c r="A52" s="153"/>
      <c r="B52" s="156"/>
      <c r="C52" s="87">
        <v>49</v>
      </c>
      <c r="D52" s="98" t="s">
        <v>337</v>
      </c>
      <c r="E52" s="84" t="s">
        <v>185</v>
      </c>
      <c r="F52" s="97" t="s">
        <v>30</v>
      </c>
      <c r="G52" s="97" t="s">
        <v>92</v>
      </c>
      <c r="H52" s="97" t="s">
        <v>50</v>
      </c>
      <c r="I52" s="86">
        <v>6.7</v>
      </c>
      <c r="J52" s="124">
        <v>100</v>
      </c>
      <c r="K52" s="41">
        <f t="shared" si="0"/>
        <v>100</v>
      </c>
      <c r="L52" s="42" t="str">
        <f t="shared" si="1"/>
        <v>OK</v>
      </c>
      <c r="M52" s="18">
        <v>0</v>
      </c>
      <c r="N52" s="18">
        <v>0</v>
      </c>
      <c r="O52" s="18">
        <v>0</v>
      </c>
      <c r="P52" s="18">
        <v>0</v>
      </c>
      <c r="Q52" s="18">
        <v>0</v>
      </c>
      <c r="R52" s="18">
        <v>0</v>
      </c>
      <c r="S52" s="18">
        <v>0</v>
      </c>
      <c r="T52" s="18">
        <v>0</v>
      </c>
      <c r="U52" s="18">
        <v>0</v>
      </c>
      <c r="V52" s="18">
        <v>0</v>
      </c>
      <c r="W52" s="18">
        <v>0</v>
      </c>
      <c r="X52" s="18">
        <v>0</v>
      </c>
      <c r="Y52" s="18">
        <v>0</v>
      </c>
      <c r="Z52" s="18">
        <v>0</v>
      </c>
      <c r="AA52" s="18">
        <v>0</v>
      </c>
      <c r="AB52" s="18">
        <v>0</v>
      </c>
      <c r="AC52" s="18">
        <v>0</v>
      </c>
      <c r="AD52" s="18">
        <v>0</v>
      </c>
      <c r="AE52" s="18">
        <v>0</v>
      </c>
      <c r="AF52" s="18">
        <v>0</v>
      </c>
      <c r="AG52" s="18">
        <v>0</v>
      </c>
      <c r="AH52" s="18">
        <v>0</v>
      </c>
    </row>
    <row r="53" spans="1:34" ht="105" x14ac:dyDescent="0.25">
      <c r="A53" s="152" t="s">
        <v>281</v>
      </c>
      <c r="B53" s="148">
        <v>17</v>
      </c>
      <c r="C53" s="92">
        <v>50</v>
      </c>
      <c r="D53" s="89" t="s">
        <v>338</v>
      </c>
      <c r="E53" s="90" t="s">
        <v>186</v>
      </c>
      <c r="F53" s="20" t="s">
        <v>30</v>
      </c>
      <c r="G53" s="20" t="s">
        <v>94</v>
      </c>
      <c r="H53" s="20" t="s">
        <v>51</v>
      </c>
      <c r="I53" s="91">
        <v>38.47</v>
      </c>
      <c r="J53" s="124">
        <v>15</v>
      </c>
      <c r="K53" s="41">
        <f t="shared" si="0"/>
        <v>0</v>
      </c>
      <c r="L53" s="42" t="str">
        <f t="shared" si="1"/>
        <v>OK</v>
      </c>
      <c r="M53" s="18">
        <v>0</v>
      </c>
      <c r="N53" s="18">
        <v>0</v>
      </c>
      <c r="O53" s="18">
        <v>0</v>
      </c>
      <c r="P53" s="18">
        <v>0</v>
      </c>
      <c r="Q53" s="18">
        <v>0</v>
      </c>
      <c r="R53" s="18">
        <v>0</v>
      </c>
      <c r="S53" s="18">
        <v>0</v>
      </c>
      <c r="T53" s="18">
        <v>0</v>
      </c>
      <c r="U53" s="18">
        <v>0</v>
      </c>
      <c r="V53" s="18">
        <v>0</v>
      </c>
      <c r="W53" s="18">
        <v>0</v>
      </c>
      <c r="X53" s="18">
        <v>0</v>
      </c>
      <c r="Y53" s="18">
        <v>0</v>
      </c>
      <c r="Z53" s="18">
        <v>15</v>
      </c>
      <c r="AA53" s="18">
        <v>0</v>
      </c>
      <c r="AB53" s="18">
        <v>0</v>
      </c>
      <c r="AC53" s="18">
        <v>0</v>
      </c>
      <c r="AD53" s="18">
        <v>0</v>
      </c>
      <c r="AE53" s="18">
        <v>0</v>
      </c>
      <c r="AF53" s="18">
        <v>0</v>
      </c>
      <c r="AG53" s="18">
        <v>0</v>
      </c>
      <c r="AH53" s="18">
        <v>0</v>
      </c>
    </row>
    <row r="54" spans="1:34" ht="105" x14ac:dyDescent="0.25">
      <c r="A54" s="152"/>
      <c r="B54" s="149"/>
      <c r="C54" s="92">
        <v>51</v>
      </c>
      <c r="D54" s="89" t="s">
        <v>339</v>
      </c>
      <c r="E54" s="90" t="s">
        <v>187</v>
      </c>
      <c r="F54" s="20" t="s">
        <v>30</v>
      </c>
      <c r="G54" s="20" t="s">
        <v>94</v>
      </c>
      <c r="H54" s="20" t="s">
        <v>51</v>
      </c>
      <c r="I54" s="91">
        <v>50.8</v>
      </c>
      <c r="J54" s="124">
        <v>15</v>
      </c>
      <c r="K54" s="41">
        <f t="shared" si="0"/>
        <v>0</v>
      </c>
      <c r="L54" s="42" t="str">
        <f t="shared" si="1"/>
        <v>OK</v>
      </c>
      <c r="M54" s="18">
        <v>0</v>
      </c>
      <c r="N54" s="18">
        <v>0</v>
      </c>
      <c r="O54" s="18">
        <v>0</v>
      </c>
      <c r="P54" s="18">
        <v>0</v>
      </c>
      <c r="Q54" s="18">
        <v>0</v>
      </c>
      <c r="R54" s="18">
        <v>0</v>
      </c>
      <c r="S54" s="18">
        <v>0</v>
      </c>
      <c r="T54" s="18">
        <v>0</v>
      </c>
      <c r="U54" s="18">
        <v>0</v>
      </c>
      <c r="V54" s="18">
        <v>0</v>
      </c>
      <c r="W54" s="18">
        <v>0</v>
      </c>
      <c r="X54" s="18">
        <v>0</v>
      </c>
      <c r="Y54" s="18">
        <v>0</v>
      </c>
      <c r="Z54" s="18">
        <v>15</v>
      </c>
      <c r="AA54" s="18">
        <v>0</v>
      </c>
      <c r="AB54" s="18">
        <v>0</v>
      </c>
      <c r="AC54" s="18">
        <v>0</v>
      </c>
      <c r="AD54" s="18">
        <v>0</v>
      </c>
      <c r="AE54" s="18">
        <v>0</v>
      </c>
      <c r="AF54" s="18">
        <v>0</v>
      </c>
      <c r="AG54" s="18">
        <v>0</v>
      </c>
      <c r="AH54" s="18">
        <v>0</v>
      </c>
    </row>
    <row r="55" spans="1:34" ht="60" x14ac:dyDescent="0.25">
      <c r="A55" s="152"/>
      <c r="B55" s="150"/>
      <c r="C55" s="88">
        <v>52</v>
      </c>
      <c r="D55" s="89" t="s">
        <v>340</v>
      </c>
      <c r="E55" s="90" t="s">
        <v>188</v>
      </c>
      <c r="F55" s="20" t="s">
        <v>30</v>
      </c>
      <c r="G55" s="20" t="s">
        <v>94</v>
      </c>
      <c r="H55" s="20" t="s">
        <v>51</v>
      </c>
      <c r="I55" s="91">
        <v>94.06</v>
      </c>
      <c r="J55" s="124"/>
      <c r="K55" s="41">
        <f t="shared" si="0"/>
        <v>0</v>
      </c>
      <c r="L55" s="42" t="str">
        <f t="shared" si="1"/>
        <v>OK</v>
      </c>
      <c r="M55" s="18">
        <v>0</v>
      </c>
      <c r="N55" s="18">
        <v>0</v>
      </c>
      <c r="O55" s="18">
        <v>0</v>
      </c>
      <c r="P55" s="18">
        <v>0</v>
      </c>
      <c r="Q55" s="18">
        <v>0</v>
      </c>
      <c r="R55" s="18">
        <v>0</v>
      </c>
      <c r="S55" s="18">
        <v>0</v>
      </c>
      <c r="T55" s="18">
        <v>0</v>
      </c>
      <c r="U55" s="18">
        <v>0</v>
      </c>
      <c r="V55" s="18">
        <v>0</v>
      </c>
      <c r="W55" s="18">
        <v>0</v>
      </c>
      <c r="X55" s="18">
        <v>0</v>
      </c>
      <c r="Y55" s="18">
        <v>0</v>
      </c>
      <c r="Z55" s="18">
        <v>0</v>
      </c>
      <c r="AA55" s="18">
        <v>0</v>
      </c>
      <c r="AB55" s="18">
        <v>0</v>
      </c>
      <c r="AC55" s="18">
        <v>0</v>
      </c>
      <c r="AD55" s="18">
        <v>0</v>
      </c>
      <c r="AE55" s="18">
        <v>0</v>
      </c>
      <c r="AF55" s="18">
        <v>0</v>
      </c>
      <c r="AG55" s="18">
        <v>0</v>
      </c>
      <c r="AH55" s="18">
        <v>0</v>
      </c>
    </row>
    <row r="56" spans="1:34" ht="300" x14ac:dyDescent="0.25">
      <c r="A56" s="153" t="s">
        <v>282</v>
      </c>
      <c r="B56" s="145">
        <v>18</v>
      </c>
      <c r="C56" s="87">
        <v>53</v>
      </c>
      <c r="D56" s="83" t="s">
        <v>425</v>
      </c>
      <c r="E56" s="84" t="s">
        <v>189</v>
      </c>
      <c r="F56" s="85" t="s">
        <v>32</v>
      </c>
      <c r="G56" s="85" t="s">
        <v>43</v>
      </c>
      <c r="H56" s="85" t="s">
        <v>50</v>
      </c>
      <c r="I56" s="86">
        <v>2.52</v>
      </c>
      <c r="J56" s="124">
        <v>60</v>
      </c>
      <c r="K56" s="41">
        <f t="shared" si="0"/>
        <v>60</v>
      </c>
      <c r="L56" s="42" t="str">
        <f t="shared" si="1"/>
        <v>OK</v>
      </c>
      <c r="M56" s="18">
        <v>0</v>
      </c>
      <c r="N56" s="18">
        <v>0</v>
      </c>
      <c r="O56" s="18">
        <v>0</v>
      </c>
      <c r="P56" s="18">
        <v>0</v>
      </c>
      <c r="Q56" s="18">
        <v>0</v>
      </c>
      <c r="R56" s="18">
        <v>0</v>
      </c>
      <c r="S56" s="18">
        <v>0</v>
      </c>
      <c r="T56" s="18">
        <v>0</v>
      </c>
      <c r="U56" s="18">
        <v>0</v>
      </c>
      <c r="V56" s="18">
        <v>0</v>
      </c>
      <c r="W56" s="18">
        <v>0</v>
      </c>
      <c r="X56" s="18">
        <v>0</v>
      </c>
      <c r="Y56" s="18">
        <v>0</v>
      </c>
      <c r="Z56" s="18">
        <v>0</v>
      </c>
      <c r="AA56" s="18">
        <v>0</v>
      </c>
      <c r="AB56" s="18">
        <v>0</v>
      </c>
      <c r="AC56" s="18">
        <v>0</v>
      </c>
      <c r="AD56" s="18">
        <v>0</v>
      </c>
      <c r="AE56" s="18">
        <v>0</v>
      </c>
      <c r="AF56" s="18">
        <v>0</v>
      </c>
      <c r="AG56" s="18">
        <v>0</v>
      </c>
      <c r="AH56" s="18">
        <v>0</v>
      </c>
    </row>
    <row r="57" spans="1:34" ht="315" x14ac:dyDescent="0.25">
      <c r="A57" s="153"/>
      <c r="B57" s="146"/>
      <c r="C57" s="87">
        <v>54</v>
      </c>
      <c r="D57" s="83" t="s">
        <v>341</v>
      </c>
      <c r="E57" s="84" t="s">
        <v>190</v>
      </c>
      <c r="F57" s="85" t="s">
        <v>32</v>
      </c>
      <c r="G57" s="85" t="s">
        <v>43</v>
      </c>
      <c r="H57" s="85" t="s">
        <v>50</v>
      </c>
      <c r="I57" s="86">
        <v>2.58</v>
      </c>
      <c r="J57" s="124"/>
      <c r="K57" s="41">
        <f t="shared" si="0"/>
        <v>0</v>
      </c>
      <c r="L57" s="42" t="str">
        <f t="shared" si="1"/>
        <v>OK</v>
      </c>
      <c r="M57" s="18">
        <v>0</v>
      </c>
      <c r="N57" s="18">
        <v>0</v>
      </c>
      <c r="O57" s="18">
        <v>0</v>
      </c>
      <c r="P57" s="18">
        <v>0</v>
      </c>
      <c r="Q57" s="18">
        <v>0</v>
      </c>
      <c r="R57" s="18">
        <v>0</v>
      </c>
      <c r="S57" s="18">
        <v>0</v>
      </c>
      <c r="T57" s="18">
        <v>0</v>
      </c>
      <c r="U57" s="18">
        <v>0</v>
      </c>
      <c r="V57" s="18">
        <v>0</v>
      </c>
      <c r="W57" s="18">
        <v>0</v>
      </c>
      <c r="X57" s="18">
        <v>0</v>
      </c>
      <c r="Y57" s="18">
        <v>0</v>
      </c>
      <c r="Z57" s="18">
        <v>0</v>
      </c>
      <c r="AA57" s="18">
        <v>0</v>
      </c>
      <c r="AB57" s="18">
        <v>0</v>
      </c>
      <c r="AC57" s="18">
        <v>0</v>
      </c>
      <c r="AD57" s="18">
        <v>0</v>
      </c>
      <c r="AE57" s="18">
        <v>0</v>
      </c>
      <c r="AF57" s="18">
        <v>0</v>
      </c>
      <c r="AG57" s="18">
        <v>0</v>
      </c>
      <c r="AH57" s="18">
        <v>0</v>
      </c>
    </row>
    <row r="58" spans="1:34" ht="255" x14ac:dyDescent="0.25">
      <c r="A58" s="153"/>
      <c r="B58" s="146"/>
      <c r="C58" s="87">
        <v>55</v>
      </c>
      <c r="D58" s="83" t="s">
        <v>342</v>
      </c>
      <c r="E58" s="84" t="s">
        <v>191</v>
      </c>
      <c r="F58" s="85" t="s">
        <v>30</v>
      </c>
      <c r="G58" s="85" t="s">
        <v>45</v>
      </c>
      <c r="H58" s="85" t="s">
        <v>95</v>
      </c>
      <c r="I58" s="86">
        <v>3.31</v>
      </c>
      <c r="J58" s="124"/>
      <c r="K58" s="41">
        <f t="shared" si="0"/>
        <v>0</v>
      </c>
      <c r="L58" s="42" t="str">
        <f t="shared" si="1"/>
        <v>OK</v>
      </c>
      <c r="M58" s="18">
        <v>0</v>
      </c>
      <c r="N58" s="18">
        <v>0</v>
      </c>
      <c r="O58" s="18">
        <v>0</v>
      </c>
      <c r="P58" s="18">
        <v>0</v>
      </c>
      <c r="Q58" s="18">
        <v>0</v>
      </c>
      <c r="R58" s="18">
        <v>0</v>
      </c>
      <c r="S58" s="18">
        <v>0</v>
      </c>
      <c r="T58" s="18">
        <v>0</v>
      </c>
      <c r="U58" s="18">
        <v>0</v>
      </c>
      <c r="V58" s="18">
        <v>0</v>
      </c>
      <c r="W58" s="18">
        <v>0</v>
      </c>
      <c r="X58" s="18">
        <v>0</v>
      </c>
      <c r="Y58" s="18">
        <v>0</v>
      </c>
      <c r="Z58" s="18">
        <v>0</v>
      </c>
      <c r="AA58" s="18">
        <v>0</v>
      </c>
      <c r="AB58" s="18">
        <v>0</v>
      </c>
      <c r="AC58" s="18">
        <v>0</v>
      </c>
      <c r="AD58" s="18">
        <v>0</v>
      </c>
      <c r="AE58" s="18">
        <v>0</v>
      </c>
      <c r="AF58" s="18">
        <v>0</v>
      </c>
      <c r="AG58" s="18">
        <v>0</v>
      </c>
      <c r="AH58" s="18">
        <v>0</v>
      </c>
    </row>
    <row r="59" spans="1:34" ht="105" x14ac:dyDescent="0.25">
      <c r="A59" s="153"/>
      <c r="B59" s="147"/>
      <c r="C59" s="87">
        <v>56</v>
      </c>
      <c r="D59" s="83" t="s">
        <v>343</v>
      </c>
      <c r="E59" s="84" t="s">
        <v>192</v>
      </c>
      <c r="F59" s="97" t="s">
        <v>60</v>
      </c>
      <c r="G59" s="97" t="s">
        <v>96</v>
      </c>
      <c r="H59" s="97" t="s">
        <v>50</v>
      </c>
      <c r="I59" s="86">
        <v>5.7</v>
      </c>
      <c r="J59" s="124">
        <v>25</v>
      </c>
      <c r="K59" s="41">
        <f t="shared" si="0"/>
        <v>15</v>
      </c>
      <c r="L59" s="42" t="str">
        <f t="shared" si="1"/>
        <v>OK</v>
      </c>
      <c r="M59" s="18">
        <v>0</v>
      </c>
      <c r="N59" s="18">
        <v>0</v>
      </c>
      <c r="O59" s="18">
        <v>0</v>
      </c>
      <c r="P59" s="18">
        <v>0</v>
      </c>
      <c r="Q59" s="18">
        <v>10</v>
      </c>
      <c r="R59" s="18">
        <v>0</v>
      </c>
      <c r="S59" s="18">
        <v>0</v>
      </c>
      <c r="T59" s="18">
        <v>0</v>
      </c>
      <c r="U59" s="18">
        <v>0</v>
      </c>
      <c r="V59" s="18">
        <v>0</v>
      </c>
      <c r="W59" s="18">
        <v>0</v>
      </c>
      <c r="X59" s="18">
        <v>0</v>
      </c>
      <c r="Y59" s="18">
        <v>0</v>
      </c>
      <c r="Z59" s="18">
        <v>0</v>
      </c>
      <c r="AA59" s="18">
        <v>0</v>
      </c>
      <c r="AB59" s="18">
        <v>0</v>
      </c>
      <c r="AC59" s="18">
        <v>0</v>
      </c>
      <c r="AD59" s="18">
        <v>0</v>
      </c>
      <c r="AE59" s="18">
        <v>0</v>
      </c>
      <c r="AF59" s="18">
        <v>0</v>
      </c>
      <c r="AG59" s="18">
        <v>0</v>
      </c>
      <c r="AH59" s="18">
        <v>0</v>
      </c>
    </row>
    <row r="60" spans="1:34" ht="45" x14ac:dyDescent="0.25">
      <c r="A60" s="152" t="s">
        <v>283</v>
      </c>
      <c r="B60" s="148">
        <v>19</v>
      </c>
      <c r="C60" s="88">
        <v>57</v>
      </c>
      <c r="D60" s="50" t="s">
        <v>344</v>
      </c>
      <c r="E60" s="90" t="s">
        <v>193</v>
      </c>
      <c r="F60" s="94" t="s">
        <v>60</v>
      </c>
      <c r="G60" s="94" t="s">
        <v>97</v>
      </c>
      <c r="H60" s="94" t="s">
        <v>50</v>
      </c>
      <c r="I60" s="91">
        <v>23</v>
      </c>
      <c r="J60" s="124">
        <v>10</v>
      </c>
      <c r="K60" s="41">
        <f t="shared" si="0"/>
        <v>10</v>
      </c>
      <c r="L60" s="42" t="str">
        <f t="shared" si="1"/>
        <v>OK</v>
      </c>
      <c r="M60" s="18">
        <v>0</v>
      </c>
      <c r="N60" s="18">
        <v>0</v>
      </c>
      <c r="O60" s="18">
        <v>0</v>
      </c>
      <c r="P60" s="18">
        <v>0</v>
      </c>
      <c r="Q60" s="18">
        <v>0</v>
      </c>
      <c r="R60" s="18">
        <v>0</v>
      </c>
      <c r="S60" s="18">
        <v>0</v>
      </c>
      <c r="T60" s="18">
        <v>0</v>
      </c>
      <c r="U60" s="18">
        <v>0</v>
      </c>
      <c r="V60" s="18">
        <v>0</v>
      </c>
      <c r="W60" s="18">
        <v>0</v>
      </c>
      <c r="X60" s="18">
        <v>0</v>
      </c>
      <c r="Y60" s="18">
        <v>0</v>
      </c>
      <c r="Z60" s="18">
        <v>0</v>
      </c>
      <c r="AA60" s="18">
        <v>0</v>
      </c>
      <c r="AB60" s="18">
        <v>0</v>
      </c>
      <c r="AC60" s="18">
        <v>0</v>
      </c>
      <c r="AD60" s="18">
        <v>0</v>
      </c>
      <c r="AE60" s="18">
        <v>0</v>
      </c>
      <c r="AF60" s="18">
        <v>0</v>
      </c>
      <c r="AG60" s="18">
        <v>0</v>
      </c>
      <c r="AH60" s="18">
        <v>0</v>
      </c>
    </row>
    <row r="61" spans="1:34" ht="30" x14ac:dyDescent="0.25">
      <c r="A61" s="152"/>
      <c r="B61" s="149"/>
      <c r="C61" s="92">
        <v>58</v>
      </c>
      <c r="D61" s="50" t="s">
        <v>345</v>
      </c>
      <c r="E61" s="90" t="s">
        <v>194</v>
      </c>
      <c r="F61" s="94" t="s">
        <v>60</v>
      </c>
      <c r="G61" s="94" t="s">
        <v>98</v>
      </c>
      <c r="H61" s="94" t="s">
        <v>50</v>
      </c>
      <c r="I61" s="91">
        <v>42.6</v>
      </c>
      <c r="J61" s="124">
        <v>10</v>
      </c>
      <c r="K61" s="41">
        <f t="shared" si="0"/>
        <v>10</v>
      </c>
      <c r="L61" s="42" t="str">
        <f t="shared" si="1"/>
        <v>OK</v>
      </c>
      <c r="M61" s="18">
        <v>0</v>
      </c>
      <c r="N61" s="18">
        <v>0</v>
      </c>
      <c r="O61" s="18">
        <v>0</v>
      </c>
      <c r="P61" s="18">
        <v>0</v>
      </c>
      <c r="Q61" s="18">
        <v>0</v>
      </c>
      <c r="R61" s="18">
        <v>0</v>
      </c>
      <c r="S61" s="18">
        <v>0</v>
      </c>
      <c r="T61" s="18">
        <v>0</v>
      </c>
      <c r="U61" s="18">
        <v>0</v>
      </c>
      <c r="V61" s="18">
        <v>0</v>
      </c>
      <c r="W61" s="18">
        <v>0</v>
      </c>
      <c r="X61" s="18">
        <v>0</v>
      </c>
      <c r="Y61" s="18">
        <v>0</v>
      </c>
      <c r="Z61" s="18">
        <v>0</v>
      </c>
      <c r="AA61" s="18">
        <v>0</v>
      </c>
      <c r="AB61" s="18">
        <v>0</v>
      </c>
      <c r="AC61" s="18">
        <v>0</v>
      </c>
      <c r="AD61" s="18">
        <v>0</v>
      </c>
      <c r="AE61" s="18">
        <v>0</v>
      </c>
      <c r="AF61" s="18">
        <v>0</v>
      </c>
      <c r="AG61" s="18">
        <v>0</v>
      </c>
      <c r="AH61" s="18">
        <v>0</v>
      </c>
    </row>
    <row r="62" spans="1:34" ht="45" x14ac:dyDescent="0.25">
      <c r="A62" s="152"/>
      <c r="B62" s="149"/>
      <c r="C62" s="92">
        <v>59</v>
      </c>
      <c r="D62" s="50" t="s">
        <v>346</v>
      </c>
      <c r="E62" s="90" t="s">
        <v>195</v>
      </c>
      <c r="F62" s="94" t="s">
        <v>60</v>
      </c>
      <c r="G62" s="94" t="s">
        <v>99</v>
      </c>
      <c r="H62" s="94" t="s">
        <v>50</v>
      </c>
      <c r="I62" s="91">
        <v>16.5</v>
      </c>
      <c r="J62" s="124">
        <v>10</v>
      </c>
      <c r="K62" s="41">
        <f t="shared" si="0"/>
        <v>10</v>
      </c>
      <c r="L62" s="42" t="str">
        <f t="shared" si="1"/>
        <v>OK</v>
      </c>
      <c r="M62" s="18">
        <v>0</v>
      </c>
      <c r="N62" s="18">
        <v>0</v>
      </c>
      <c r="O62" s="18">
        <v>0</v>
      </c>
      <c r="P62" s="18">
        <v>0</v>
      </c>
      <c r="Q62" s="18">
        <v>0</v>
      </c>
      <c r="R62" s="18">
        <v>0</v>
      </c>
      <c r="S62" s="18">
        <v>0</v>
      </c>
      <c r="T62" s="18">
        <v>0</v>
      </c>
      <c r="U62" s="18">
        <v>0</v>
      </c>
      <c r="V62" s="18">
        <v>0</v>
      </c>
      <c r="W62" s="18">
        <v>0</v>
      </c>
      <c r="X62" s="18">
        <v>0</v>
      </c>
      <c r="Y62" s="18">
        <v>0</v>
      </c>
      <c r="Z62" s="18">
        <v>0</v>
      </c>
      <c r="AA62" s="18">
        <v>0</v>
      </c>
      <c r="AB62" s="18">
        <v>0</v>
      </c>
      <c r="AC62" s="18">
        <v>0</v>
      </c>
      <c r="AD62" s="18">
        <v>0</v>
      </c>
      <c r="AE62" s="18">
        <v>0</v>
      </c>
      <c r="AF62" s="18">
        <v>0</v>
      </c>
      <c r="AG62" s="18">
        <v>0</v>
      </c>
      <c r="AH62" s="18">
        <v>0</v>
      </c>
    </row>
    <row r="63" spans="1:34" ht="30" x14ac:dyDescent="0.25">
      <c r="A63" s="152"/>
      <c r="B63" s="150"/>
      <c r="C63" s="88">
        <v>60</v>
      </c>
      <c r="D63" s="50" t="s">
        <v>347</v>
      </c>
      <c r="E63" s="90" t="s">
        <v>196</v>
      </c>
      <c r="F63" s="94" t="s">
        <v>60</v>
      </c>
      <c r="G63" s="94" t="s">
        <v>97</v>
      </c>
      <c r="H63" s="94" t="s">
        <v>50</v>
      </c>
      <c r="I63" s="91">
        <v>52.84</v>
      </c>
      <c r="J63" s="124">
        <v>10</v>
      </c>
      <c r="K63" s="41">
        <f t="shared" si="0"/>
        <v>10</v>
      </c>
      <c r="L63" s="42" t="str">
        <f t="shared" si="1"/>
        <v>OK</v>
      </c>
      <c r="M63" s="18">
        <v>0</v>
      </c>
      <c r="N63" s="18">
        <v>0</v>
      </c>
      <c r="O63" s="18">
        <v>0</v>
      </c>
      <c r="P63" s="18">
        <v>0</v>
      </c>
      <c r="Q63" s="18">
        <v>0</v>
      </c>
      <c r="R63" s="18">
        <v>0</v>
      </c>
      <c r="S63" s="18">
        <v>0</v>
      </c>
      <c r="T63" s="18">
        <v>0</v>
      </c>
      <c r="U63" s="18">
        <v>0</v>
      </c>
      <c r="V63" s="18">
        <v>0</v>
      </c>
      <c r="W63" s="18">
        <v>0</v>
      </c>
      <c r="X63" s="18">
        <v>0</v>
      </c>
      <c r="Y63" s="18">
        <v>0</v>
      </c>
      <c r="Z63" s="18">
        <v>0</v>
      </c>
      <c r="AA63" s="18">
        <v>0</v>
      </c>
      <c r="AB63" s="18">
        <v>0</v>
      </c>
      <c r="AC63" s="18">
        <v>0</v>
      </c>
      <c r="AD63" s="18">
        <v>0</v>
      </c>
      <c r="AE63" s="18">
        <v>0</v>
      </c>
      <c r="AF63" s="18">
        <v>0</v>
      </c>
      <c r="AG63" s="18">
        <v>0</v>
      </c>
      <c r="AH63" s="18">
        <v>0</v>
      </c>
    </row>
    <row r="64" spans="1:34" ht="30" x14ac:dyDescent="0.25">
      <c r="A64" s="153" t="s">
        <v>283</v>
      </c>
      <c r="B64" s="145">
        <v>20</v>
      </c>
      <c r="C64" s="87">
        <v>61</v>
      </c>
      <c r="D64" s="98" t="s">
        <v>348</v>
      </c>
      <c r="E64" s="84" t="s">
        <v>197</v>
      </c>
      <c r="F64" s="97" t="s">
        <v>60</v>
      </c>
      <c r="G64" s="97" t="s">
        <v>98</v>
      </c>
      <c r="H64" s="97" t="s">
        <v>50</v>
      </c>
      <c r="I64" s="86">
        <v>110</v>
      </c>
      <c r="J64" s="124">
        <v>20</v>
      </c>
      <c r="K64" s="41">
        <f t="shared" si="0"/>
        <v>20</v>
      </c>
      <c r="L64" s="42" t="str">
        <f t="shared" si="1"/>
        <v>OK</v>
      </c>
      <c r="M64" s="18">
        <v>0</v>
      </c>
      <c r="N64" s="18">
        <v>0</v>
      </c>
      <c r="O64" s="18">
        <v>0</v>
      </c>
      <c r="P64" s="18">
        <v>0</v>
      </c>
      <c r="Q64" s="18">
        <v>0</v>
      </c>
      <c r="R64" s="18">
        <v>0</v>
      </c>
      <c r="S64" s="18">
        <v>0</v>
      </c>
      <c r="T64" s="18">
        <v>0</v>
      </c>
      <c r="U64" s="18">
        <v>0</v>
      </c>
      <c r="V64" s="18">
        <v>0</v>
      </c>
      <c r="W64" s="18">
        <v>0</v>
      </c>
      <c r="X64" s="18">
        <v>0</v>
      </c>
      <c r="Y64" s="18">
        <v>0</v>
      </c>
      <c r="Z64" s="18">
        <v>0</v>
      </c>
      <c r="AA64" s="18">
        <v>0</v>
      </c>
      <c r="AB64" s="18">
        <v>0</v>
      </c>
      <c r="AC64" s="18">
        <v>0</v>
      </c>
      <c r="AD64" s="18">
        <v>0</v>
      </c>
      <c r="AE64" s="18">
        <v>0</v>
      </c>
      <c r="AF64" s="18">
        <v>0</v>
      </c>
      <c r="AG64" s="18">
        <v>0</v>
      </c>
      <c r="AH64" s="18">
        <v>0</v>
      </c>
    </row>
    <row r="65" spans="1:34" ht="60" x14ac:dyDescent="0.25">
      <c r="A65" s="153"/>
      <c r="B65" s="146"/>
      <c r="C65" s="87">
        <v>62</v>
      </c>
      <c r="D65" s="98" t="s">
        <v>349</v>
      </c>
      <c r="E65" s="84" t="s">
        <v>198</v>
      </c>
      <c r="F65" s="97" t="s">
        <v>60</v>
      </c>
      <c r="G65" s="97" t="s">
        <v>87</v>
      </c>
      <c r="H65" s="97" t="s">
        <v>50</v>
      </c>
      <c r="I65" s="86">
        <v>50</v>
      </c>
      <c r="J65" s="124"/>
      <c r="K65" s="41">
        <f t="shared" si="0"/>
        <v>0</v>
      </c>
      <c r="L65" s="42" t="str">
        <f t="shared" si="1"/>
        <v>OK</v>
      </c>
      <c r="M65" s="18">
        <v>0</v>
      </c>
      <c r="N65" s="18">
        <v>0</v>
      </c>
      <c r="O65" s="18">
        <v>0</v>
      </c>
      <c r="P65" s="18">
        <v>0</v>
      </c>
      <c r="Q65" s="18">
        <v>0</v>
      </c>
      <c r="R65" s="18">
        <v>0</v>
      </c>
      <c r="S65" s="18">
        <v>0</v>
      </c>
      <c r="T65" s="18">
        <v>0</v>
      </c>
      <c r="U65" s="18">
        <v>0</v>
      </c>
      <c r="V65" s="18">
        <v>0</v>
      </c>
      <c r="W65" s="18">
        <v>0</v>
      </c>
      <c r="X65" s="18">
        <v>0</v>
      </c>
      <c r="Y65" s="18">
        <v>0</v>
      </c>
      <c r="Z65" s="18">
        <v>0</v>
      </c>
      <c r="AA65" s="18">
        <v>0</v>
      </c>
      <c r="AB65" s="18">
        <v>0</v>
      </c>
      <c r="AC65" s="18">
        <v>0</v>
      </c>
      <c r="AD65" s="18">
        <v>0</v>
      </c>
      <c r="AE65" s="18">
        <v>0</v>
      </c>
      <c r="AF65" s="18">
        <v>0</v>
      </c>
      <c r="AG65" s="18">
        <v>0</v>
      </c>
      <c r="AH65" s="18">
        <v>0</v>
      </c>
    </row>
    <row r="66" spans="1:34" ht="60" x14ac:dyDescent="0.25">
      <c r="A66" s="153"/>
      <c r="B66" s="146"/>
      <c r="C66" s="82">
        <v>63</v>
      </c>
      <c r="D66" s="98" t="s">
        <v>350</v>
      </c>
      <c r="E66" s="84" t="s">
        <v>199</v>
      </c>
      <c r="F66" s="97" t="s">
        <v>60</v>
      </c>
      <c r="G66" s="97" t="s">
        <v>100</v>
      </c>
      <c r="H66" s="97" t="s">
        <v>50</v>
      </c>
      <c r="I66" s="86">
        <v>59.65</v>
      </c>
      <c r="J66" s="124">
        <v>10</v>
      </c>
      <c r="K66" s="41">
        <f t="shared" si="0"/>
        <v>10</v>
      </c>
      <c r="L66" s="42" t="str">
        <f t="shared" si="1"/>
        <v>OK</v>
      </c>
      <c r="M66" s="18">
        <v>0</v>
      </c>
      <c r="N66" s="18">
        <v>0</v>
      </c>
      <c r="O66" s="18">
        <v>0</v>
      </c>
      <c r="P66" s="18">
        <v>0</v>
      </c>
      <c r="Q66" s="18">
        <v>0</v>
      </c>
      <c r="R66" s="18">
        <v>0</v>
      </c>
      <c r="S66" s="18">
        <v>0</v>
      </c>
      <c r="T66" s="18">
        <v>0</v>
      </c>
      <c r="U66" s="18">
        <v>0</v>
      </c>
      <c r="V66" s="18">
        <v>0</v>
      </c>
      <c r="W66" s="18">
        <v>0</v>
      </c>
      <c r="X66" s="18">
        <v>0</v>
      </c>
      <c r="Y66" s="18">
        <v>0</v>
      </c>
      <c r="Z66" s="18">
        <v>0</v>
      </c>
      <c r="AA66" s="18">
        <v>0</v>
      </c>
      <c r="AB66" s="18">
        <v>0</v>
      </c>
      <c r="AC66" s="18">
        <v>0</v>
      </c>
      <c r="AD66" s="18">
        <v>0</v>
      </c>
      <c r="AE66" s="18">
        <v>0</v>
      </c>
      <c r="AF66" s="18">
        <v>0</v>
      </c>
      <c r="AG66" s="18">
        <v>0</v>
      </c>
      <c r="AH66" s="18">
        <v>0</v>
      </c>
    </row>
    <row r="67" spans="1:34" ht="45" x14ac:dyDescent="0.25">
      <c r="A67" s="153"/>
      <c r="B67" s="147"/>
      <c r="C67" s="87">
        <v>64</v>
      </c>
      <c r="D67" s="98" t="s">
        <v>351</v>
      </c>
      <c r="E67" s="84" t="s">
        <v>200</v>
      </c>
      <c r="F67" s="97" t="s">
        <v>60</v>
      </c>
      <c r="G67" s="97" t="s">
        <v>97</v>
      </c>
      <c r="H67" s="97" t="s">
        <v>50</v>
      </c>
      <c r="I67" s="86">
        <v>15</v>
      </c>
      <c r="J67" s="124">
        <v>10</v>
      </c>
      <c r="K67" s="41">
        <f t="shared" si="0"/>
        <v>10</v>
      </c>
      <c r="L67" s="42" t="str">
        <f t="shared" si="1"/>
        <v>OK</v>
      </c>
      <c r="M67" s="18">
        <v>0</v>
      </c>
      <c r="N67" s="18">
        <v>0</v>
      </c>
      <c r="O67" s="18">
        <v>0</v>
      </c>
      <c r="P67" s="18">
        <v>0</v>
      </c>
      <c r="Q67" s="18">
        <v>0</v>
      </c>
      <c r="R67" s="18">
        <v>0</v>
      </c>
      <c r="S67" s="18">
        <v>0</v>
      </c>
      <c r="T67" s="18">
        <v>0</v>
      </c>
      <c r="U67" s="18">
        <v>0</v>
      </c>
      <c r="V67" s="18">
        <v>0</v>
      </c>
      <c r="W67" s="18">
        <v>0</v>
      </c>
      <c r="X67" s="18">
        <v>0</v>
      </c>
      <c r="Y67" s="18">
        <v>0</v>
      </c>
      <c r="Z67" s="18">
        <v>0</v>
      </c>
      <c r="AA67" s="18">
        <v>0</v>
      </c>
      <c r="AB67" s="18">
        <v>0</v>
      </c>
      <c r="AC67" s="18">
        <v>0</v>
      </c>
      <c r="AD67" s="18">
        <v>0</v>
      </c>
      <c r="AE67" s="18">
        <v>0</v>
      </c>
      <c r="AF67" s="18">
        <v>0</v>
      </c>
      <c r="AG67" s="18">
        <v>0</v>
      </c>
      <c r="AH67" s="18">
        <v>0</v>
      </c>
    </row>
    <row r="68" spans="1:34" ht="105" x14ac:dyDescent="0.25">
      <c r="A68" s="152" t="s">
        <v>282</v>
      </c>
      <c r="B68" s="148">
        <v>21</v>
      </c>
      <c r="C68" s="88">
        <v>65</v>
      </c>
      <c r="D68" s="89" t="s">
        <v>352</v>
      </c>
      <c r="E68" s="90" t="s">
        <v>201</v>
      </c>
      <c r="F68" s="20" t="s">
        <v>41</v>
      </c>
      <c r="G68" s="20" t="s">
        <v>101</v>
      </c>
      <c r="H68" s="20" t="s">
        <v>50</v>
      </c>
      <c r="I68" s="91">
        <v>2.34</v>
      </c>
      <c r="J68" s="124">
        <v>100</v>
      </c>
      <c r="K68" s="41">
        <f t="shared" si="0"/>
        <v>50</v>
      </c>
      <c r="L68" s="42" t="str">
        <f t="shared" si="1"/>
        <v>OK</v>
      </c>
      <c r="M68" s="18">
        <v>0</v>
      </c>
      <c r="N68" s="18">
        <v>0</v>
      </c>
      <c r="O68" s="18">
        <v>0</v>
      </c>
      <c r="P68" s="18">
        <v>0</v>
      </c>
      <c r="Q68" s="18">
        <v>50</v>
      </c>
      <c r="R68" s="18">
        <v>0</v>
      </c>
      <c r="S68" s="18">
        <v>0</v>
      </c>
      <c r="T68" s="18">
        <v>0</v>
      </c>
      <c r="U68" s="18">
        <v>0</v>
      </c>
      <c r="V68" s="18">
        <v>0</v>
      </c>
      <c r="W68" s="18">
        <v>0</v>
      </c>
      <c r="X68" s="18">
        <v>0</v>
      </c>
      <c r="Y68" s="18">
        <v>0</v>
      </c>
      <c r="Z68" s="18">
        <v>0</v>
      </c>
      <c r="AA68" s="18">
        <v>0</v>
      </c>
      <c r="AB68" s="18">
        <v>0</v>
      </c>
      <c r="AC68" s="18">
        <v>0</v>
      </c>
      <c r="AD68" s="18">
        <v>0</v>
      </c>
      <c r="AE68" s="18">
        <v>0</v>
      </c>
      <c r="AF68" s="18">
        <v>0</v>
      </c>
      <c r="AG68" s="18">
        <v>0</v>
      </c>
      <c r="AH68" s="18">
        <v>0</v>
      </c>
    </row>
    <row r="69" spans="1:34" ht="105" x14ac:dyDescent="0.25">
      <c r="A69" s="152"/>
      <c r="B69" s="149"/>
      <c r="C69" s="92">
        <v>66</v>
      </c>
      <c r="D69" s="89" t="s">
        <v>353</v>
      </c>
      <c r="E69" s="90" t="s">
        <v>202</v>
      </c>
      <c r="F69" s="20" t="s">
        <v>41</v>
      </c>
      <c r="G69" s="20" t="s">
        <v>101</v>
      </c>
      <c r="H69" s="20" t="s">
        <v>50</v>
      </c>
      <c r="I69" s="91">
        <v>2.33</v>
      </c>
      <c r="J69" s="124">
        <v>100</v>
      </c>
      <c r="K69" s="41">
        <f t="shared" ref="K69:K136" si="2">J69-(SUM(M69:AH69))</f>
        <v>50</v>
      </c>
      <c r="L69" s="42" t="str">
        <f t="shared" ref="L69:L136" si="3">IF(K69&lt;0,"ATENÇÃO","OK")</f>
        <v>OK</v>
      </c>
      <c r="M69" s="18">
        <v>0</v>
      </c>
      <c r="N69" s="18">
        <v>0</v>
      </c>
      <c r="O69" s="18">
        <v>0</v>
      </c>
      <c r="P69" s="18">
        <v>0</v>
      </c>
      <c r="Q69" s="18">
        <v>50</v>
      </c>
      <c r="R69" s="18">
        <v>0</v>
      </c>
      <c r="S69" s="18">
        <v>0</v>
      </c>
      <c r="T69" s="18">
        <v>0</v>
      </c>
      <c r="U69" s="18">
        <v>0</v>
      </c>
      <c r="V69" s="18">
        <v>0</v>
      </c>
      <c r="W69" s="18">
        <v>0</v>
      </c>
      <c r="X69" s="18">
        <v>0</v>
      </c>
      <c r="Y69" s="18">
        <v>0</v>
      </c>
      <c r="Z69" s="18">
        <v>0</v>
      </c>
      <c r="AA69" s="18">
        <v>0</v>
      </c>
      <c r="AB69" s="18">
        <v>0</v>
      </c>
      <c r="AC69" s="18">
        <v>0</v>
      </c>
      <c r="AD69" s="18">
        <v>0</v>
      </c>
      <c r="AE69" s="18">
        <v>0</v>
      </c>
      <c r="AF69" s="18">
        <v>0</v>
      </c>
      <c r="AG69" s="18">
        <v>0</v>
      </c>
      <c r="AH69" s="18">
        <v>0</v>
      </c>
    </row>
    <row r="70" spans="1:34" ht="105" x14ac:dyDescent="0.25">
      <c r="A70" s="152"/>
      <c r="B70" s="149"/>
      <c r="C70" s="92">
        <v>67</v>
      </c>
      <c r="D70" s="89" t="s">
        <v>354</v>
      </c>
      <c r="E70" s="90" t="s">
        <v>203</v>
      </c>
      <c r="F70" s="20" t="s">
        <v>41</v>
      </c>
      <c r="G70" s="20" t="s">
        <v>101</v>
      </c>
      <c r="H70" s="20" t="s">
        <v>50</v>
      </c>
      <c r="I70" s="91">
        <v>2.34</v>
      </c>
      <c r="J70" s="124">
        <v>100</v>
      </c>
      <c r="K70" s="41">
        <f t="shared" si="2"/>
        <v>50</v>
      </c>
      <c r="L70" s="42" t="str">
        <f t="shared" si="3"/>
        <v>OK</v>
      </c>
      <c r="M70" s="18">
        <v>0</v>
      </c>
      <c r="N70" s="18">
        <v>0</v>
      </c>
      <c r="O70" s="18">
        <v>0</v>
      </c>
      <c r="P70" s="18">
        <v>0</v>
      </c>
      <c r="Q70" s="18">
        <v>50</v>
      </c>
      <c r="R70" s="18">
        <v>0</v>
      </c>
      <c r="S70" s="18">
        <v>0</v>
      </c>
      <c r="T70" s="18">
        <v>0</v>
      </c>
      <c r="U70" s="18">
        <v>0</v>
      </c>
      <c r="V70" s="18">
        <v>0</v>
      </c>
      <c r="W70" s="18">
        <v>0</v>
      </c>
      <c r="X70" s="18">
        <v>0</v>
      </c>
      <c r="Y70" s="18">
        <v>0</v>
      </c>
      <c r="Z70" s="18">
        <v>0</v>
      </c>
      <c r="AA70" s="18">
        <v>0</v>
      </c>
      <c r="AB70" s="18">
        <v>0</v>
      </c>
      <c r="AC70" s="18">
        <v>0</v>
      </c>
      <c r="AD70" s="18">
        <v>0</v>
      </c>
      <c r="AE70" s="18">
        <v>0</v>
      </c>
      <c r="AF70" s="18">
        <v>0</v>
      </c>
      <c r="AG70" s="18">
        <v>0</v>
      </c>
      <c r="AH70" s="18">
        <v>0</v>
      </c>
    </row>
    <row r="71" spans="1:34" ht="45" x14ac:dyDescent="0.25">
      <c r="A71" s="152"/>
      <c r="B71" s="149"/>
      <c r="C71" s="88">
        <v>68</v>
      </c>
      <c r="D71" s="50" t="s">
        <v>355</v>
      </c>
      <c r="E71" s="90" t="s">
        <v>204</v>
      </c>
      <c r="F71" s="94" t="s">
        <v>58</v>
      </c>
      <c r="G71" s="94" t="s">
        <v>102</v>
      </c>
      <c r="H71" s="94" t="s">
        <v>103</v>
      </c>
      <c r="I71" s="91">
        <v>20.350000000000001</v>
      </c>
      <c r="J71" s="124"/>
      <c r="K71" s="41">
        <f t="shared" si="2"/>
        <v>0</v>
      </c>
      <c r="L71" s="42" t="str">
        <f t="shared" si="3"/>
        <v>OK</v>
      </c>
      <c r="M71" s="18">
        <v>0</v>
      </c>
      <c r="N71" s="18">
        <v>0</v>
      </c>
      <c r="O71" s="18">
        <v>0</v>
      </c>
      <c r="P71" s="18">
        <v>0</v>
      </c>
      <c r="Q71" s="18">
        <v>0</v>
      </c>
      <c r="R71" s="18">
        <v>0</v>
      </c>
      <c r="S71" s="18">
        <v>0</v>
      </c>
      <c r="T71" s="18">
        <v>0</v>
      </c>
      <c r="U71" s="18">
        <v>0</v>
      </c>
      <c r="V71" s="18">
        <v>0</v>
      </c>
      <c r="W71" s="18">
        <v>0</v>
      </c>
      <c r="X71" s="18">
        <v>0</v>
      </c>
      <c r="Y71" s="18">
        <v>0</v>
      </c>
      <c r="Z71" s="18">
        <v>0</v>
      </c>
      <c r="AA71" s="18">
        <v>0</v>
      </c>
      <c r="AB71" s="18">
        <v>0</v>
      </c>
      <c r="AC71" s="18">
        <v>0</v>
      </c>
      <c r="AD71" s="18">
        <v>0</v>
      </c>
      <c r="AE71" s="18">
        <v>0</v>
      </c>
      <c r="AF71" s="18">
        <v>0</v>
      </c>
      <c r="AG71" s="18">
        <v>0</v>
      </c>
      <c r="AH71" s="18">
        <v>0</v>
      </c>
    </row>
    <row r="72" spans="1:34" ht="45" x14ac:dyDescent="0.25">
      <c r="A72" s="152"/>
      <c r="B72" s="149"/>
      <c r="C72" s="92">
        <v>69</v>
      </c>
      <c r="D72" s="50" t="s">
        <v>356</v>
      </c>
      <c r="E72" s="90" t="s">
        <v>205</v>
      </c>
      <c r="F72" s="94" t="s">
        <v>58</v>
      </c>
      <c r="G72" s="94" t="s">
        <v>102</v>
      </c>
      <c r="H72" s="94" t="s">
        <v>103</v>
      </c>
      <c r="I72" s="91">
        <v>20.350000000000001</v>
      </c>
      <c r="J72" s="124"/>
      <c r="K72" s="41">
        <f t="shared" si="2"/>
        <v>0</v>
      </c>
      <c r="L72" s="42" t="str">
        <f t="shared" si="3"/>
        <v>OK</v>
      </c>
      <c r="M72" s="18">
        <v>0</v>
      </c>
      <c r="N72" s="18">
        <v>0</v>
      </c>
      <c r="O72" s="18">
        <v>0</v>
      </c>
      <c r="P72" s="18">
        <v>0</v>
      </c>
      <c r="Q72" s="18">
        <v>0</v>
      </c>
      <c r="R72" s="18">
        <v>0</v>
      </c>
      <c r="S72" s="18">
        <v>0</v>
      </c>
      <c r="T72" s="18">
        <v>0</v>
      </c>
      <c r="U72" s="18">
        <v>0</v>
      </c>
      <c r="V72" s="18">
        <v>0</v>
      </c>
      <c r="W72" s="18">
        <v>0</v>
      </c>
      <c r="X72" s="18">
        <v>0</v>
      </c>
      <c r="Y72" s="18">
        <v>0</v>
      </c>
      <c r="Z72" s="18">
        <v>0</v>
      </c>
      <c r="AA72" s="18">
        <v>0</v>
      </c>
      <c r="AB72" s="18">
        <v>0</v>
      </c>
      <c r="AC72" s="18">
        <v>0</v>
      </c>
      <c r="AD72" s="18">
        <v>0</v>
      </c>
      <c r="AE72" s="18">
        <v>0</v>
      </c>
      <c r="AF72" s="18">
        <v>0</v>
      </c>
      <c r="AG72" s="18">
        <v>0</v>
      </c>
      <c r="AH72" s="18">
        <v>0</v>
      </c>
    </row>
    <row r="73" spans="1:34" ht="45" x14ac:dyDescent="0.25">
      <c r="A73" s="152"/>
      <c r="B73" s="149"/>
      <c r="C73" s="92">
        <v>70</v>
      </c>
      <c r="D73" s="50" t="s">
        <v>357</v>
      </c>
      <c r="E73" s="90" t="s">
        <v>206</v>
      </c>
      <c r="F73" s="94" t="s">
        <v>65</v>
      </c>
      <c r="G73" s="94" t="s">
        <v>102</v>
      </c>
      <c r="H73" s="94" t="s">
        <v>103</v>
      </c>
      <c r="I73" s="91">
        <v>20.350000000000001</v>
      </c>
      <c r="J73" s="124"/>
      <c r="K73" s="41">
        <f t="shared" si="2"/>
        <v>0</v>
      </c>
      <c r="L73" s="42" t="str">
        <f t="shared" si="3"/>
        <v>OK</v>
      </c>
      <c r="M73" s="18">
        <v>0</v>
      </c>
      <c r="N73" s="18">
        <v>0</v>
      </c>
      <c r="O73" s="18">
        <v>0</v>
      </c>
      <c r="P73" s="18">
        <v>0</v>
      </c>
      <c r="Q73" s="18">
        <v>0</v>
      </c>
      <c r="R73" s="18">
        <v>0</v>
      </c>
      <c r="S73" s="18">
        <v>0</v>
      </c>
      <c r="T73" s="18">
        <v>0</v>
      </c>
      <c r="U73" s="18">
        <v>0</v>
      </c>
      <c r="V73" s="18">
        <v>0</v>
      </c>
      <c r="W73" s="18">
        <v>0</v>
      </c>
      <c r="X73" s="18">
        <v>0</v>
      </c>
      <c r="Y73" s="18">
        <v>0</v>
      </c>
      <c r="Z73" s="18">
        <v>0</v>
      </c>
      <c r="AA73" s="18">
        <v>0</v>
      </c>
      <c r="AB73" s="18">
        <v>0</v>
      </c>
      <c r="AC73" s="18">
        <v>0</v>
      </c>
      <c r="AD73" s="18">
        <v>0</v>
      </c>
      <c r="AE73" s="18">
        <v>0</v>
      </c>
      <c r="AF73" s="18">
        <v>0</v>
      </c>
      <c r="AG73" s="18">
        <v>0</v>
      </c>
      <c r="AH73" s="18">
        <v>0</v>
      </c>
    </row>
    <row r="74" spans="1:34" ht="30" x14ac:dyDescent="0.25">
      <c r="A74" s="152"/>
      <c r="B74" s="150"/>
      <c r="C74" s="88">
        <v>71</v>
      </c>
      <c r="D74" s="50" t="s">
        <v>358</v>
      </c>
      <c r="E74" s="90" t="s">
        <v>207</v>
      </c>
      <c r="F74" s="94" t="s">
        <v>60</v>
      </c>
      <c r="G74" s="94" t="s">
        <v>102</v>
      </c>
      <c r="H74" s="94" t="s">
        <v>104</v>
      </c>
      <c r="I74" s="91">
        <v>0.31</v>
      </c>
      <c r="J74" s="124">
        <v>200</v>
      </c>
      <c r="K74" s="41">
        <f t="shared" si="2"/>
        <v>150</v>
      </c>
      <c r="L74" s="42" t="str">
        <f t="shared" si="3"/>
        <v>OK</v>
      </c>
      <c r="M74" s="18">
        <v>0</v>
      </c>
      <c r="N74" s="18">
        <v>0</v>
      </c>
      <c r="O74" s="18">
        <v>0</v>
      </c>
      <c r="P74" s="18">
        <v>0</v>
      </c>
      <c r="Q74" s="18">
        <v>50</v>
      </c>
      <c r="R74" s="18">
        <v>0</v>
      </c>
      <c r="S74" s="18">
        <v>0</v>
      </c>
      <c r="T74" s="18">
        <v>0</v>
      </c>
      <c r="U74" s="18">
        <v>0</v>
      </c>
      <c r="V74" s="18">
        <v>0</v>
      </c>
      <c r="W74" s="18">
        <v>0</v>
      </c>
      <c r="X74" s="18">
        <v>0</v>
      </c>
      <c r="Y74" s="18">
        <v>0</v>
      </c>
      <c r="Z74" s="18">
        <v>0</v>
      </c>
      <c r="AA74" s="18">
        <v>0</v>
      </c>
      <c r="AB74" s="18">
        <v>0</v>
      </c>
      <c r="AC74" s="18">
        <v>0</v>
      </c>
      <c r="AD74" s="18">
        <v>0</v>
      </c>
      <c r="AE74" s="18">
        <v>0</v>
      </c>
      <c r="AF74" s="18">
        <v>0</v>
      </c>
      <c r="AG74" s="18">
        <v>0</v>
      </c>
      <c r="AH74" s="18">
        <v>0</v>
      </c>
    </row>
    <row r="75" spans="1:34" ht="45" x14ac:dyDescent="0.25">
      <c r="A75" s="153" t="s">
        <v>283</v>
      </c>
      <c r="B75" s="145">
        <v>22</v>
      </c>
      <c r="C75" s="87">
        <v>72</v>
      </c>
      <c r="D75" s="100" t="s">
        <v>359</v>
      </c>
      <c r="E75" s="84" t="s">
        <v>208</v>
      </c>
      <c r="F75" s="85" t="s">
        <v>30</v>
      </c>
      <c r="G75" s="85" t="s">
        <v>87</v>
      </c>
      <c r="H75" s="85" t="s">
        <v>50</v>
      </c>
      <c r="I75" s="86">
        <v>250</v>
      </c>
      <c r="J75" s="125"/>
      <c r="K75" s="41">
        <f t="shared" si="2"/>
        <v>0</v>
      </c>
      <c r="L75" s="42" t="str">
        <f t="shared" si="3"/>
        <v>OK</v>
      </c>
      <c r="M75" s="18">
        <v>0</v>
      </c>
      <c r="N75" s="18">
        <v>0</v>
      </c>
      <c r="O75" s="18">
        <v>0</v>
      </c>
      <c r="P75" s="18">
        <v>0</v>
      </c>
      <c r="Q75" s="18">
        <v>0</v>
      </c>
      <c r="R75" s="18">
        <v>0</v>
      </c>
      <c r="S75" s="18">
        <v>0</v>
      </c>
      <c r="T75" s="18">
        <v>0</v>
      </c>
      <c r="U75" s="18">
        <v>0</v>
      </c>
      <c r="V75" s="18">
        <v>0</v>
      </c>
      <c r="W75" s="18">
        <v>0</v>
      </c>
      <c r="X75" s="18">
        <v>0</v>
      </c>
      <c r="Y75" s="18">
        <v>0</v>
      </c>
      <c r="Z75" s="18">
        <v>0</v>
      </c>
      <c r="AA75" s="18">
        <v>0</v>
      </c>
      <c r="AB75" s="18">
        <v>0</v>
      </c>
      <c r="AC75" s="18">
        <v>0</v>
      </c>
      <c r="AD75" s="18">
        <v>0</v>
      </c>
      <c r="AE75" s="18">
        <v>0</v>
      </c>
      <c r="AF75" s="18">
        <v>0</v>
      </c>
      <c r="AG75" s="18">
        <v>0</v>
      </c>
      <c r="AH75" s="18">
        <v>0</v>
      </c>
    </row>
    <row r="76" spans="1:34" ht="75" x14ac:dyDescent="0.25">
      <c r="A76" s="153"/>
      <c r="B76" s="146"/>
      <c r="C76" s="87">
        <v>73</v>
      </c>
      <c r="D76" s="98" t="s">
        <v>360</v>
      </c>
      <c r="E76" s="84" t="s">
        <v>209</v>
      </c>
      <c r="F76" s="97" t="s">
        <v>60</v>
      </c>
      <c r="G76" s="85" t="s">
        <v>87</v>
      </c>
      <c r="H76" s="97" t="s">
        <v>50</v>
      </c>
      <c r="I76" s="86">
        <v>30</v>
      </c>
      <c r="J76" s="124"/>
      <c r="K76" s="41">
        <f t="shared" si="2"/>
        <v>0</v>
      </c>
      <c r="L76" s="42" t="str">
        <f t="shared" si="3"/>
        <v>OK</v>
      </c>
      <c r="M76" s="18">
        <v>0</v>
      </c>
      <c r="N76" s="18">
        <v>0</v>
      </c>
      <c r="O76" s="18">
        <v>0</v>
      </c>
      <c r="P76" s="18">
        <v>0</v>
      </c>
      <c r="Q76" s="18">
        <v>0</v>
      </c>
      <c r="R76" s="18">
        <v>0</v>
      </c>
      <c r="S76" s="18">
        <v>0</v>
      </c>
      <c r="T76" s="18">
        <v>0</v>
      </c>
      <c r="U76" s="18">
        <v>0</v>
      </c>
      <c r="V76" s="18">
        <v>0</v>
      </c>
      <c r="W76" s="18">
        <v>0</v>
      </c>
      <c r="X76" s="18">
        <v>0</v>
      </c>
      <c r="Y76" s="18">
        <v>0</v>
      </c>
      <c r="Z76" s="18">
        <v>0</v>
      </c>
      <c r="AA76" s="18">
        <v>0</v>
      </c>
      <c r="AB76" s="18">
        <v>0</v>
      </c>
      <c r="AC76" s="18">
        <v>0</v>
      </c>
      <c r="AD76" s="18">
        <v>0</v>
      </c>
      <c r="AE76" s="18">
        <v>0</v>
      </c>
      <c r="AF76" s="18">
        <v>0</v>
      </c>
      <c r="AG76" s="18">
        <v>0</v>
      </c>
      <c r="AH76" s="18">
        <v>0</v>
      </c>
    </row>
    <row r="77" spans="1:34" ht="30" x14ac:dyDescent="0.25">
      <c r="A77" s="153"/>
      <c r="B77" s="146"/>
      <c r="C77" s="82">
        <v>74</v>
      </c>
      <c r="D77" s="98" t="s">
        <v>361</v>
      </c>
      <c r="E77" s="84" t="s">
        <v>210</v>
      </c>
      <c r="F77" s="97" t="s">
        <v>60</v>
      </c>
      <c r="G77" s="85" t="s">
        <v>87</v>
      </c>
      <c r="H77" s="97" t="s">
        <v>50</v>
      </c>
      <c r="I77" s="86">
        <v>15</v>
      </c>
      <c r="J77" s="124"/>
      <c r="K77" s="41">
        <f t="shared" si="2"/>
        <v>0</v>
      </c>
      <c r="L77" s="42" t="str">
        <f t="shared" si="3"/>
        <v>OK</v>
      </c>
      <c r="M77" s="18">
        <v>0</v>
      </c>
      <c r="N77" s="18">
        <v>0</v>
      </c>
      <c r="O77" s="18">
        <v>0</v>
      </c>
      <c r="P77" s="18">
        <v>0</v>
      </c>
      <c r="Q77" s="18">
        <v>0</v>
      </c>
      <c r="R77" s="18">
        <v>0</v>
      </c>
      <c r="S77" s="18">
        <v>0</v>
      </c>
      <c r="T77" s="18">
        <v>0</v>
      </c>
      <c r="U77" s="18">
        <v>0</v>
      </c>
      <c r="V77" s="18">
        <v>0</v>
      </c>
      <c r="W77" s="18">
        <v>0</v>
      </c>
      <c r="X77" s="18">
        <v>0</v>
      </c>
      <c r="Y77" s="18">
        <v>0</v>
      </c>
      <c r="Z77" s="18">
        <v>0</v>
      </c>
      <c r="AA77" s="18">
        <v>0</v>
      </c>
      <c r="AB77" s="18">
        <v>0</v>
      </c>
      <c r="AC77" s="18">
        <v>0</v>
      </c>
      <c r="AD77" s="18">
        <v>0</v>
      </c>
      <c r="AE77" s="18">
        <v>0</v>
      </c>
      <c r="AF77" s="18">
        <v>0</v>
      </c>
      <c r="AG77" s="18">
        <v>0</v>
      </c>
      <c r="AH77" s="18">
        <v>0</v>
      </c>
    </row>
    <row r="78" spans="1:34" x14ac:dyDescent="0.25">
      <c r="A78" s="153"/>
      <c r="B78" s="146"/>
      <c r="C78" s="87">
        <v>75</v>
      </c>
      <c r="D78" s="98" t="s">
        <v>362</v>
      </c>
      <c r="E78" s="84" t="s">
        <v>211</v>
      </c>
      <c r="F78" s="97" t="s">
        <v>60</v>
      </c>
      <c r="G78" s="85" t="s">
        <v>87</v>
      </c>
      <c r="H78" s="97" t="s">
        <v>50</v>
      </c>
      <c r="I78" s="86">
        <v>10</v>
      </c>
      <c r="J78" s="124"/>
      <c r="K78" s="41">
        <f t="shared" si="2"/>
        <v>0</v>
      </c>
      <c r="L78" s="42" t="str">
        <f t="shared" si="3"/>
        <v>OK</v>
      </c>
      <c r="M78" s="18">
        <v>0</v>
      </c>
      <c r="N78" s="18">
        <v>0</v>
      </c>
      <c r="O78" s="18">
        <v>0</v>
      </c>
      <c r="P78" s="18">
        <v>0</v>
      </c>
      <c r="Q78" s="18">
        <v>0</v>
      </c>
      <c r="R78" s="18">
        <v>0</v>
      </c>
      <c r="S78" s="18">
        <v>0</v>
      </c>
      <c r="T78" s="18">
        <v>0</v>
      </c>
      <c r="U78" s="18">
        <v>0</v>
      </c>
      <c r="V78" s="18">
        <v>0</v>
      </c>
      <c r="W78" s="18">
        <v>0</v>
      </c>
      <c r="X78" s="18">
        <v>0</v>
      </c>
      <c r="Y78" s="18">
        <v>0</v>
      </c>
      <c r="Z78" s="18">
        <v>0</v>
      </c>
      <c r="AA78" s="18">
        <v>0</v>
      </c>
      <c r="AB78" s="18">
        <v>0</v>
      </c>
      <c r="AC78" s="18">
        <v>0</v>
      </c>
      <c r="AD78" s="18">
        <v>0</v>
      </c>
      <c r="AE78" s="18">
        <v>0</v>
      </c>
      <c r="AF78" s="18">
        <v>0</v>
      </c>
      <c r="AG78" s="18">
        <v>0</v>
      </c>
      <c r="AH78" s="18">
        <v>0</v>
      </c>
    </row>
    <row r="79" spans="1:34" ht="60" x14ac:dyDescent="0.25">
      <c r="A79" s="153"/>
      <c r="B79" s="146"/>
      <c r="C79" s="87">
        <v>76</v>
      </c>
      <c r="D79" s="98" t="s">
        <v>363</v>
      </c>
      <c r="E79" s="84" t="s">
        <v>212</v>
      </c>
      <c r="F79" s="97" t="s">
        <v>60</v>
      </c>
      <c r="G79" s="85" t="s">
        <v>87</v>
      </c>
      <c r="H79" s="97" t="s">
        <v>50</v>
      </c>
      <c r="I79" s="86">
        <v>50</v>
      </c>
      <c r="J79" s="124"/>
      <c r="K79" s="41">
        <f t="shared" si="2"/>
        <v>0</v>
      </c>
      <c r="L79" s="42" t="str">
        <f t="shared" si="3"/>
        <v>OK</v>
      </c>
      <c r="M79" s="18">
        <v>0</v>
      </c>
      <c r="N79" s="18">
        <v>0</v>
      </c>
      <c r="O79" s="18">
        <v>0</v>
      </c>
      <c r="P79" s="18">
        <v>0</v>
      </c>
      <c r="Q79" s="18">
        <v>0</v>
      </c>
      <c r="R79" s="18">
        <v>0</v>
      </c>
      <c r="S79" s="18">
        <v>0</v>
      </c>
      <c r="T79" s="18">
        <v>0</v>
      </c>
      <c r="U79" s="18">
        <v>0</v>
      </c>
      <c r="V79" s="18">
        <v>0</v>
      </c>
      <c r="W79" s="18">
        <v>0</v>
      </c>
      <c r="X79" s="18">
        <v>0</v>
      </c>
      <c r="Y79" s="18">
        <v>0</v>
      </c>
      <c r="Z79" s="18">
        <v>0</v>
      </c>
      <c r="AA79" s="18">
        <v>0</v>
      </c>
      <c r="AB79" s="18">
        <v>0</v>
      </c>
      <c r="AC79" s="18">
        <v>0</v>
      </c>
      <c r="AD79" s="18">
        <v>0</v>
      </c>
      <c r="AE79" s="18">
        <v>0</v>
      </c>
      <c r="AF79" s="18">
        <v>0</v>
      </c>
      <c r="AG79" s="18">
        <v>0</v>
      </c>
      <c r="AH79" s="18">
        <v>0</v>
      </c>
    </row>
    <row r="80" spans="1:34" ht="30" x14ac:dyDescent="0.25">
      <c r="A80" s="153"/>
      <c r="B80" s="147"/>
      <c r="C80" s="82">
        <v>77</v>
      </c>
      <c r="D80" s="98" t="s">
        <v>364</v>
      </c>
      <c r="E80" s="84" t="s">
        <v>213</v>
      </c>
      <c r="F80" s="97" t="s">
        <v>60</v>
      </c>
      <c r="G80" s="85" t="s">
        <v>87</v>
      </c>
      <c r="H80" s="97" t="s">
        <v>50</v>
      </c>
      <c r="I80" s="86">
        <v>25</v>
      </c>
      <c r="J80" s="124"/>
      <c r="K80" s="41">
        <f t="shared" si="2"/>
        <v>0</v>
      </c>
      <c r="L80" s="42" t="str">
        <f t="shared" si="3"/>
        <v>OK</v>
      </c>
      <c r="M80" s="18">
        <v>0</v>
      </c>
      <c r="N80" s="18">
        <v>0</v>
      </c>
      <c r="O80" s="18">
        <v>0</v>
      </c>
      <c r="P80" s="18">
        <v>0</v>
      </c>
      <c r="Q80" s="18">
        <v>0</v>
      </c>
      <c r="R80" s="18">
        <v>0</v>
      </c>
      <c r="S80" s="18">
        <v>0</v>
      </c>
      <c r="T80" s="18">
        <v>0</v>
      </c>
      <c r="U80" s="18">
        <v>0</v>
      </c>
      <c r="V80" s="18">
        <v>0</v>
      </c>
      <c r="W80" s="18">
        <v>0</v>
      </c>
      <c r="X80" s="18">
        <v>0</v>
      </c>
      <c r="Y80" s="18">
        <v>0</v>
      </c>
      <c r="Z80" s="18">
        <v>0</v>
      </c>
      <c r="AA80" s="18">
        <v>0</v>
      </c>
      <c r="AB80" s="18">
        <v>0</v>
      </c>
      <c r="AC80" s="18">
        <v>0</v>
      </c>
      <c r="AD80" s="18">
        <v>0</v>
      </c>
      <c r="AE80" s="18">
        <v>0</v>
      </c>
      <c r="AF80" s="18">
        <v>0</v>
      </c>
      <c r="AG80" s="18">
        <v>0</v>
      </c>
      <c r="AH80" s="18">
        <v>0</v>
      </c>
    </row>
    <row r="81" spans="1:34" ht="180" x14ac:dyDescent="0.25">
      <c r="A81" s="72" t="s">
        <v>280</v>
      </c>
      <c r="B81" s="92">
        <v>23</v>
      </c>
      <c r="C81" s="92">
        <v>78</v>
      </c>
      <c r="D81" s="89" t="s">
        <v>426</v>
      </c>
      <c r="E81" s="90" t="s">
        <v>214</v>
      </c>
      <c r="F81" s="20" t="s">
        <v>58</v>
      </c>
      <c r="G81" s="20" t="s">
        <v>105</v>
      </c>
      <c r="H81" s="20" t="s">
        <v>50</v>
      </c>
      <c r="I81" s="91">
        <v>3.79</v>
      </c>
      <c r="J81" s="124">
        <v>1504</v>
      </c>
      <c r="K81" s="41">
        <f t="shared" si="2"/>
        <v>1120</v>
      </c>
      <c r="L81" s="42" t="str">
        <f t="shared" si="3"/>
        <v>OK</v>
      </c>
      <c r="M81" s="18">
        <v>0</v>
      </c>
      <c r="N81" s="18">
        <v>0</v>
      </c>
      <c r="O81" s="18">
        <v>384</v>
      </c>
      <c r="P81" s="18">
        <v>0</v>
      </c>
      <c r="Q81" s="18">
        <v>0</v>
      </c>
      <c r="R81" s="18">
        <v>0</v>
      </c>
      <c r="S81" s="18">
        <v>0</v>
      </c>
      <c r="T81" s="18">
        <v>0</v>
      </c>
      <c r="U81" s="18">
        <v>0</v>
      </c>
      <c r="V81" s="18">
        <v>0</v>
      </c>
      <c r="W81" s="18">
        <v>0</v>
      </c>
      <c r="X81" s="18">
        <v>0</v>
      </c>
      <c r="Y81" s="18">
        <v>0</v>
      </c>
      <c r="Z81" s="18">
        <v>0</v>
      </c>
      <c r="AA81" s="18">
        <v>0</v>
      </c>
      <c r="AB81" s="18">
        <v>0</v>
      </c>
      <c r="AC81" s="18">
        <v>0</v>
      </c>
      <c r="AD81" s="18">
        <v>0</v>
      </c>
      <c r="AE81" s="18">
        <v>0</v>
      </c>
      <c r="AF81" s="18">
        <v>0</v>
      </c>
      <c r="AG81" s="18">
        <v>0</v>
      </c>
      <c r="AH81" s="18">
        <v>0</v>
      </c>
    </row>
    <row r="82" spans="1:34" ht="225" x14ac:dyDescent="0.25">
      <c r="A82" s="153" t="s">
        <v>276</v>
      </c>
      <c r="B82" s="145">
        <v>24</v>
      </c>
      <c r="C82" s="87">
        <v>79</v>
      </c>
      <c r="D82" s="83" t="s">
        <v>365</v>
      </c>
      <c r="E82" s="84" t="s">
        <v>215</v>
      </c>
      <c r="F82" s="85" t="s">
        <v>30</v>
      </c>
      <c r="G82" s="85" t="s">
        <v>46</v>
      </c>
      <c r="H82" s="85" t="s">
        <v>50</v>
      </c>
      <c r="I82" s="86">
        <v>1.08</v>
      </c>
      <c r="J82" s="124">
        <v>150</v>
      </c>
      <c r="K82" s="41">
        <f t="shared" si="2"/>
        <v>100</v>
      </c>
      <c r="L82" s="42" t="str">
        <f t="shared" si="3"/>
        <v>OK</v>
      </c>
      <c r="M82" s="18">
        <v>50</v>
      </c>
      <c r="N82" s="18">
        <v>0</v>
      </c>
      <c r="O82" s="18">
        <v>0</v>
      </c>
      <c r="P82" s="18">
        <v>0</v>
      </c>
      <c r="Q82" s="18">
        <v>0</v>
      </c>
      <c r="R82" s="18">
        <v>0</v>
      </c>
      <c r="S82" s="18">
        <v>0</v>
      </c>
      <c r="T82" s="18">
        <v>0</v>
      </c>
      <c r="U82" s="18">
        <v>0</v>
      </c>
      <c r="V82" s="18">
        <v>0</v>
      </c>
      <c r="W82" s="18">
        <v>0</v>
      </c>
      <c r="X82" s="18">
        <v>0</v>
      </c>
      <c r="Y82" s="18">
        <v>0</v>
      </c>
      <c r="Z82" s="18">
        <v>0</v>
      </c>
      <c r="AA82" s="18">
        <v>0</v>
      </c>
      <c r="AB82" s="18">
        <v>0</v>
      </c>
      <c r="AC82" s="18">
        <v>0</v>
      </c>
      <c r="AD82" s="18">
        <v>0</v>
      </c>
      <c r="AE82" s="18">
        <v>0</v>
      </c>
      <c r="AF82" s="18">
        <v>0</v>
      </c>
      <c r="AG82" s="18">
        <v>0</v>
      </c>
      <c r="AH82" s="18">
        <v>0</v>
      </c>
    </row>
    <row r="83" spans="1:34" ht="165" x14ac:dyDescent="0.25">
      <c r="A83" s="153"/>
      <c r="B83" s="146"/>
      <c r="C83" s="82">
        <v>80</v>
      </c>
      <c r="D83" s="83" t="s">
        <v>366</v>
      </c>
      <c r="E83" s="84" t="s">
        <v>216</v>
      </c>
      <c r="F83" s="85" t="s">
        <v>30</v>
      </c>
      <c r="G83" s="85" t="s">
        <v>46</v>
      </c>
      <c r="H83" s="85" t="s">
        <v>50</v>
      </c>
      <c r="I83" s="86">
        <v>1.35</v>
      </c>
      <c r="J83" s="124">
        <v>100</v>
      </c>
      <c r="K83" s="41">
        <f t="shared" si="2"/>
        <v>50</v>
      </c>
      <c r="L83" s="42" t="str">
        <f t="shared" si="3"/>
        <v>OK</v>
      </c>
      <c r="M83" s="18">
        <v>50</v>
      </c>
      <c r="N83" s="18">
        <v>0</v>
      </c>
      <c r="O83" s="18">
        <v>0</v>
      </c>
      <c r="P83" s="18">
        <v>0</v>
      </c>
      <c r="Q83" s="18">
        <v>0</v>
      </c>
      <c r="R83" s="18">
        <v>0</v>
      </c>
      <c r="S83" s="18">
        <v>0</v>
      </c>
      <c r="T83" s="18">
        <v>0</v>
      </c>
      <c r="U83" s="18">
        <v>0</v>
      </c>
      <c r="V83" s="18">
        <v>0</v>
      </c>
      <c r="W83" s="18">
        <v>0</v>
      </c>
      <c r="X83" s="18">
        <v>0</v>
      </c>
      <c r="Y83" s="18">
        <v>0</v>
      </c>
      <c r="Z83" s="18">
        <v>0</v>
      </c>
      <c r="AA83" s="18">
        <v>0</v>
      </c>
      <c r="AB83" s="18">
        <v>0</v>
      </c>
      <c r="AC83" s="18">
        <v>0</v>
      </c>
      <c r="AD83" s="18">
        <v>0</v>
      </c>
      <c r="AE83" s="18">
        <v>0</v>
      </c>
      <c r="AF83" s="18">
        <v>0</v>
      </c>
      <c r="AG83" s="18">
        <v>0</v>
      </c>
      <c r="AH83" s="18">
        <v>0</v>
      </c>
    </row>
    <row r="84" spans="1:34" ht="195" x14ac:dyDescent="0.25">
      <c r="A84" s="153"/>
      <c r="B84" s="146"/>
      <c r="C84" s="87">
        <v>81</v>
      </c>
      <c r="D84" s="102" t="s">
        <v>367</v>
      </c>
      <c r="E84" s="84" t="s">
        <v>217</v>
      </c>
      <c r="F84" s="85" t="s">
        <v>30</v>
      </c>
      <c r="G84" s="85" t="s">
        <v>47</v>
      </c>
      <c r="H84" s="85" t="s">
        <v>50</v>
      </c>
      <c r="I84" s="86">
        <v>4.75</v>
      </c>
      <c r="J84" s="124">
        <v>100</v>
      </c>
      <c r="K84" s="41">
        <f t="shared" si="2"/>
        <v>50</v>
      </c>
      <c r="L84" s="42" t="str">
        <f t="shared" si="3"/>
        <v>OK</v>
      </c>
      <c r="M84" s="18">
        <v>50</v>
      </c>
      <c r="N84" s="18">
        <v>0</v>
      </c>
      <c r="O84" s="18">
        <v>0</v>
      </c>
      <c r="P84" s="18">
        <v>0</v>
      </c>
      <c r="Q84" s="18">
        <v>0</v>
      </c>
      <c r="R84" s="18">
        <v>0</v>
      </c>
      <c r="S84" s="18">
        <v>0</v>
      </c>
      <c r="T84" s="18">
        <v>0</v>
      </c>
      <c r="U84" s="18">
        <v>0</v>
      </c>
      <c r="V84" s="18">
        <v>0</v>
      </c>
      <c r="W84" s="18">
        <v>0</v>
      </c>
      <c r="X84" s="18">
        <v>0</v>
      </c>
      <c r="Y84" s="18">
        <v>0</v>
      </c>
      <c r="Z84" s="18">
        <v>0</v>
      </c>
      <c r="AA84" s="18">
        <v>0</v>
      </c>
      <c r="AB84" s="18">
        <v>0</v>
      </c>
      <c r="AC84" s="18">
        <v>0</v>
      </c>
      <c r="AD84" s="18">
        <v>0</v>
      </c>
      <c r="AE84" s="18">
        <v>0</v>
      </c>
      <c r="AF84" s="18">
        <v>0</v>
      </c>
      <c r="AG84" s="18">
        <v>0</v>
      </c>
      <c r="AH84" s="18">
        <v>0</v>
      </c>
    </row>
    <row r="85" spans="1:34" ht="75" x14ac:dyDescent="0.25">
      <c r="A85" s="153"/>
      <c r="B85" s="147"/>
      <c r="C85" s="87">
        <v>82</v>
      </c>
      <c r="D85" s="83" t="s">
        <v>368</v>
      </c>
      <c r="E85" s="84" t="s">
        <v>218</v>
      </c>
      <c r="F85" s="85" t="s">
        <v>30</v>
      </c>
      <c r="G85" s="85" t="s">
        <v>106</v>
      </c>
      <c r="H85" s="85" t="s">
        <v>50</v>
      </c>
      <c r="I85" s="86">
        <v>1.25</v>
      </c>
      <c r="J85" s="124"/>
      <c r="K85" s="41">
        <f t="shared" si="2"/>
        <v>0</v>
      </c>
      <c r="L85" s="42" t="str">
        <f t="shared" si="3"/>
        <v>OK</v>
      </c>
      <c r="M85" s="18">
        <v>0</v>
      </c>
      <c r="N85" s="18">
        <v>0</v>
      </c>
      <c r="O85" s="18">
        <v>0</v>
      </c>
      <c r="P85" s="18">
        <v>0</v>
      </c>
      <c r="Q85" s="18">
        <v>0</v>
      </c>
      <c r="R85" s="18">
        <v>0</v>
      </c>
      <c r="S85" s="18">
        <v>0</v>
      </c>
      <c r="T85" s="18">
        <v>0</v>
      </c>
      <c r="U85" s="18">
        <v>0</v>
      </c>
      <c r="V85" s="18">
        <v>0</v>
      </c>
      <c r="W85" s="18">
        <v>0</v>
      </c>
      <c r="X85" s="18">
        <v>0</v>
      </c>
      <c r="Y85" s="18">
        <v>0</v>
      </c>
      <c r="Z85" s="18">
        <v>0</v>
      </c>
      <c r="AA85" s="18">
        <v>0</v>
      </c>
      <c r="AB85" s="18">
        <v>0</v>
      </c>
      <c r="AC85" s="18">
        <v>0</v>
      </c>
      <c r="AD85" s="18">
        <v>0</v>
      </c>
      <c r="AE85" s="18">
        <v>0</v>
      </c>
      <c r="AF85" s="18">
        <v>0</v>
      </c>
      <c r="AG85" s="18">
        <v>0</v>
      </c>
      <c r="AH85" s="18">
        <v>0</v>
      </c>
    </row>
    <row r="86" spans="1:34" ht="135" x14ac:dyDescent="0.25">
      <c r="A86" s="152" t="s">
        <v>282</v>
      </c>
      <c r="B86" s="158">
        <v>25</v>
      </c>
      <c r="C86" s="103">
        <v>83</v>
      </c>
      <c r="D86" s="77" t="s">
        <v>369</v>
      </c>
      <c r="E86" s="78" t="s">
        <v>219</v>
      </c>
      <c r="F86" s="79" t="s">
        <v>38</v>
      </c>
      <c r="G86" s="79" t="s">
        <v>43</v>
      </c>
      <c r="H86" s="79" t="s">
        <v>50</v>
      </c>
      <c r="I86" s="80">
        <v>17.55</v>
      </c>
      <c r="J86" s="124">
        <v>100</v>
      </c>
      <c r="K86" s="41">
        <f t="shared" si="2"/>
        <v>70</v>
      </c>
      <c r="L86" s="42" t="str">
        <f t="shared" si="3"/>
        <v>OK</v>
      </c>
      <c r="M86" s="18">
        <v>0</v>
      </c>
      <c r="N86" s="18">
        <v>0</v>
      </c>
      <c r="O86" s="18">
        <v>0</v>
      </c>
      <c r="P86" s="18">
        <v>0</v>
      </c>
      <c r="Q86" s="18">
        <v>30</v>
      </c>
      <c r="R86" s="18">
        <v>0</v>
      </c>
      <c r="S86" s="18">
        <v>0</v>
      </c>
      <c r="T86" s="18">
        <v>0</v>
      </c>
      <c r="U86" s="18">
        <v>0</v>
      </c>
      <c r="V86" s="18">
        <v>0</v>
      </c>
      <c r="W86" s="18">
        <v>0</v>
      </c>
      <c r="X86" s="18">
        <v>0</v>
      </c>
      <c r="Y86" s="18">
        <v>0</v>
      </c>
      <c r="Z86" s="18">
        <v>0</v>
      </c>
      <c r="AA86" s="18">
        <v>0</v>
      </c>
      <c r="AB86" s="18">
        <v>0</v>
      </c>
      <c r="AC86" s="18">
        <v>0</v>
      </c>
      <c r="AD86" s="18">
        <v>0</v>
      </c>
      <c r="AE86" s="18">
        <v>0</v>
      </c>
      <c r="AF86" s="18">
        <v>0</v>
      </c>
      <c r="AG86" s="18">
        <v>0</v>
      </c>
      <c r="AH86" s="18">
        <v>0</v>
      </c>
    </row>
    <row r="87" spans="1:34" ht="150" x14ac:dyDescent="0.25">
      <c r="A87" s="152"/>
      <c r="B87" s="159"/>
      <c r="C87" s="76">
        <v>84</v>
      </c>
      <c r="D87" s="77" t="s">
        <v>427</v>
      </c>
      <c r="E87" s="78" t="s">
        <v>220</v>
      </c>
      <c r="F87" s="104" t="s">
        <v>30</v>
      </c>
      <c r="G87" s="104" t="s">
        <v>43</v>
      </c>
      <c r="H87" s="78" t="s">
        <v>107</v>
      </c>
      <c r="I87" s="80">
        <v>13.02</v>
      </c>
      <c r="J87" s="124"/>
      <c r="K87" s="41">
        <f t="shared" si="2"/>
        <v>0</v>
      </c>
      <c r="L87" s="42" t="str">
        <f t="shared" si="3"/>
        <v>OK</v>
      </c>
      <c r="M87" s="18">
        <v>0</v>
      </c>
      <c r="N87" s="18">
        <v>0</v>
      </c>
      <c r="O87" s="18">
        <v>0</v>
      </c>
      <c r="P87" s="18">
        <v>0</v>
      </c>
      <c r="Q87" s="18">
        <v>0</v>
      </c>
      <c r="R87" s="18">
        <v>0</v>
      </c>
      <c r="S87" s="18">
        <v>0</v>
      </c>
      <c r="T87" s="18">
        <v>0</v>
      </c>
      <c r="U87" s="18">
        <v>0</v>
      </c>
      <c r="V87" s="18">
        <v>0</v>
      </c>
      <c r="W87" s="18">
        <v>0</v>
      </c>
      <c r="X87" s="18">
        <v>0</v>
      </c>
      <c r="Y87" s="18">
        <v>0</v>
      </c>
      <c r="Z87" s="18">
        <v>0</v>
      </c>
      <c r="AA87" s="18">
        <v>0</v>
      </c>
      <c r="AB87" s="18">
        <v>0</v>
      </c>
      <c r="AC87" s="18">
        <v>0</v>
      </c>
      <c r="AD87" s="18">
        <v>0</v>
      </c>
      <c r="AE87" s="18">
        <v>0</v>
      </c>
      <c r="AF87" s="18">
        <v>0</v>
      </c>
      <c r="AG87" s="18">
        <v>0</v>
      </c>
      <c r="AH87" s="18">
        <v>0</v>
      </c>
    </row>
    <row r="88" spans="1:34" ht="75" x14ac:dyDescent="0.25">
      <c r="A88" s="152"/>
      <c r="B88" s="160"/>
      <c r="C88" s="76">
        <v>85</v>
      </c>
      <c r="D88" s="77" t="s">
        <v>428</v>
      </c>
      <c r="E88" s="78" t="s">
        <v>221</v>
      </c>
      <c r="F88" s="104" t="s">
        <v>30</v>
      </c>
      <c r="G88" s="104" t="s">
        <v>48</v>
      </c>
      <c r="H88" s="78" t="s">
        <v>108</v>
      </c>
      <c r="I88" s="80">
        <v>25.04</v>
      </c>
      <c r="J88" s="124"/>
      <c r="K88" s="41">
        <f t="shared" si="2"/>
        <v>0</v>
      </c>
      <c r="L88" s="42" t="str">
        <f t="shared" si="3"/>
        <v>OK</v>
      </c>
      <c r="M88" s="18">
        <v>0</v>
      </c>
      <c r="N88" s="18">
        <v>0</v>
      </c>
      <c r="O88" s="18">
        <v>0</v>
      </c>
      <c r="P88" s="18">
        <v>0</v>
      </c>
      <c r="Q88" s="18">
        <v>0</v>
      </c>
      <c r="R88" s="18">
        <v>0</v>
      </c>
      <c r="S88" s="18">
        <v>0</v>
      </c>
      <c r="T88" s="18">
        <v>0</v>
      </c>
      <c r="U88" s="18">
        <v>0</v>
      </c>
      <c r="V88" s="18">
        <v>0</v>
      </c>
      <c r="W88" s="18">
        <v>0</v>
      </c>
      <c r="X88" s="18">
        <v>0</v>
      </c>
      <c r="Y88" s="18">
        <v>0</v>
      </c>
      <c r="Z88" s="18">
        <v>0</v>
      </c>
      <c r="AA88" s="18">
        <v>0</v>
      </c>
      <c r="AB88" s="18">
        <v>0</v>
      </c>
      <c r="AC88" s="18">
        <v>0</v>
      </c>
      <c r="AD88" s="18">
        <v>0</v>
      </c>
      <c r="AE88" s="18">
        <v>0</v>
      </c>
      <c r="AF88" s="18">
        <v>0</v>
      </c>
      <c r="AG88" s="18">
        <v>0</v>
      </c>
      <c r="AH88" s="18">
        <v>0</v>
      </c>
    </row>
    <row r="89" spans="1:34" ht="150" x14ac:dyDescent="0.25">
      <c r="A89" s="153" t="s">
        <v>282</v>
      </c>
      <c r="B89" s="145">
        <v>26</v>
      </c>
      <c r="C89" s="82">
        <v>86</v>
      </c>
      <c r="D89" s="83" t="s">
        <v>370</v>
      </c>
      <c r="E89" s="84" t="s">
        <v>222</v>
      </c>
      <c r="F89" s="97" t="s">
        <v>30</v>
      </c>
      <c r="G89" s="97" t="s">
        <v>43</v>
      </c>
      <c r="H89" s="85" t="s">
        <v>50</v>
      </c>
      <c r="I89" s="86">
        <v>13.52</v>
      </c>
      <c r="J89" s="124"/>
      <c r="K89" s="41">
        <f t="shared" si="2"/>
        <v>0</v>
      </c>
      <c r="L89" s="42" t="str">
        <f t="shared" si="3"/>
        <v>OK</v>
      </c>
      <c r="M89" s="18">
        <v>0</v>
      </c>
      <c r="N89" s="18">
        <v>0</v>
      </c>
      <c r="O89" s="18">
        <v>0</v>
      </c>
      <c r="P89" s="18">
        <v>0</v>
      </c>
      <c r="Q89" s="18">
        <v>0</v>
      </c>
      <c r="R89" s="18">
        <v>0</v>
      </c>
      <c r="S89" s="18">
        <v>0</v>
      </c>
      <c r="T89" s="18">
        <v>0</v>
      </c>
      <c r="U89" s="18">
        <v>0</v>
      </c>
      <c r="V89" s="18">
        <v>0</v>
      </c>
      <c r="W89" s="18">
        <v>0</v>
      </c>
      <c r="X89" s="18">
        <v>0</v>
      </c>
      <c r="Y89" s="18">
        <v>0</v>
      </c>
      <c r="Z89" s="18">
        <v>0</v>
      </c>
      <c r="AA89" s="18">
        <v>0</v>
      </c>
      <c r="AB89" s="18">
        <v>0</v>
      </c>
      <c r="AC89" s="18">
        <v>0</v>
      </c>
      <c r="AD89" s="18">
        <v>0</v>
      </c>
      <c r="AE89" s="18">
        <v>0</v>
      </c>
      <c r="AF89" s="18">
        <v>0</v>
      </c>
      <c r="AG89" s="18">
        <v>0</v>
      </c>
      <c r="AH89" s="18">
        <v>0</v>
      </c>
    </row>
    <row r="90" spans="1:34" ht="30" x14ac:dyDescent="0.25">
      <c r="A90" s="153"/>
      <c r="B90" s="147"/>
      <c r="C90" s="87">
        <v>87</v>
      </c>
      <c r="D90" s="98" t="s">
        <v>371</v>
      </c>
      <c r="E90" s="84" t="s">
        <v>223</v>
      </c>
      <c r="F90" s="97" t="s">
        <v>30</v>
      </c>
      <c r="G90" s="97" t="s">
        <v>109</v>
      </c>
      <c r="H90" s="85" t="s">
        <v>110</v>
      </c>
      <c r="I90" s="86">
        <v>25.3</v>
      </c>
      <c r="J90" s="124"/>
      <c r="K90" s="41">
        <f t="shared" si="2"/>
        <v>0</v>
      </c>
      <c r="L90" s="42" t="str">
        <f t="shared" si="3"/>
        <v>OK</v>
      </c>
      <c r="M90" s="18">
        <v>0</v>
      </c>
      <c r="N90" s="18">
        <v>0</v>
      </c>
      <c r="O90" s="18">
        <v>0</v>
      </c>
      <c r="P90" s="18">
        <v>0</v>
      </c>
      <c r="Q90" s="18">
        <v>0</v>
      </c>
      <c r="R90" s="18">
        <v>0</v>
      </c>
      <c r="S90" s="18">
        <v>0</v>
      </c>
      <c r="T90" s="18">
        <v>0</v>
      </c>
      <c r="U90" s="18">
        <v>0</v>
      </c>
      <c r="V90" s="18">
        <v>0</v>
      </c>
      <c r="W90" s="18">
        <v>0</v>
      </c>
      <c r="X90" s="18">
        <v>0</v>
      </c>
      <c r="Y90" s="18">
        <v>0</v>
      </c>
      <c r="Z90" s="18">
        <v>0</v>
      </c>
      <c r="AA90" s="18">
        <v>0</v>
      </c>
      <c r="AB90" s="18">
        <v>0</v>
      </c>
      <c r="AC90" s="18">
        <v>0</v>
      </c>
      <c r="AD90" s="18">
        <v>0</v>
      </c>
      <c r="AE90" s="18">
        <v>0</v>
      </c>
      <c r="AF90" s="18">
        <v>0</v>
      </c>
      <c r="AG90" s="18">
        <v>0</v>
      </c>
      <c r="AH90" s="18">
        <v>0</v>
      </c>
    </row>
    <row r="91" spans="1:34" ht="165" x14ac:dyDescent="0.25">
      <c r="A91" s="72" t="s">
        <v>272</v>
      </c>
      <c r="B91" s="76">
        <v>27</v>
      </c>
      <c r="C91" s="76">
        <v>88</v>
      </c>
      <c r="D91" s="77" t="s">
        <v>429</v>
      </c>
      <c r="E91" s="78" t="s">
        <v>224</v>
      </c>
      <c r="F91" s="104" t="s">
        <v>33</v>
      </c>
      <c r="G91" s="104" t="s">
        <v>111</v>
      </c>
      <c r="H91" s="104" t="s">
        <v>50</v>
      </c>
      <c r="I91" s="80">
        <v>59.1</v>
      </c>
      <c r="J91" s="124">
        <v>12</v>
      </c>
      <c r="K91" s="41">
        <f t="shared" si="2"/>
        <v>12</v>
      </c>
      <c r="L91" s="42" t="str">
        <f t="shared" si="3"/>
        <v>OK</v>
      </c>
      <c r="M91" s="18">
        <v>0</v>
      </c>
      <c r="N91" s="18">
        <v>0</v>
      </c>
      <c r="O91" s="18">
        <v>0</v>
      </c>
      <c r="P91" s="18">
        <v>0</v>
      </c>
      <c r="Q91" s="18">
        <v>0</v>
      </c>
      <c r="R91" s="18">
        <v>0</v>
      </c>
      <c r="S91" s="18">
        <v>0</v>
      </c>
      <c r="T91" s="18">
        <v>0</v>
      </c>
      <c r="U91" s="18">
        <v>0</v>
      </c>
      <c r="V91" s="18">
        <v>0</v>
      </c>
      <c r="W91" s="18">
        <v>0</v>
      </c>
      <c r="X91" s="18">
        <v>0</v>
      </c>
      <c r="Y91" s="18">
        <v>0</v>
      </c>
      <c r="Z91" s="18">
        <v>0</v>
      </c>
      <c r="AA91" s="18">
        <v>0</v>
      </c>
      <c r="AB91" s="18">
        <v>0</v>
      </c>
      <c r="AC91" s="18">
        <v>0</v>
      </c>
      <c r="AD91" s="18">
        <v>0</v>
      </c>
      <c r="AE91" s="18">
        <v>0</v>
      </c>
      <c r="AF91" s="18">
        <v>0</v>
      </c>
      <c r="AG91" s="18">
        <v>0</v>
      </c>
      <c r="AH91" s="18">
        <v>0</v>
      </c>
    </row>
    <row r="92" spans="1:34" ht="165" x14ac:dyDescent="0.25">
      <c r="A92" s="153" t="s">
        <v>284</v>
      </c>
      <c r="B92" s="145">
        <v>28</v>
      </c>
      <c r="C92" s="82">
        <v>89</v>
      </c>
      <c r="D92" s="83" t="s">
        <v>430</v>
      </c>
      <c r="E92" s="84" t="s">
        <v>225</v>
      </c>
      <c r="F92" s="97" t="s">
        <v>33</v>
      </c>
      <c r="G92" s="97" t="s">
        <v>112</v>
      </c>
      <c r="H92" s="97" t="s">
        <v>50</v>
      </c>
      <c r="I92" s="86">
        <v>9.5</v>
      </c>
      <c r="J92" s="124">
        <v>12</v>
      </c>
      <c r="K92" s="41">
        <f t="shared" si="2"/>
        <v>12</v>
      </c>
      <c r="L92" s="42" t="str">
        <f t="shared" si="3"/>
        <v>OK</v>
      </c>
      <c r="M92" s="18">
        <v>0</v>
      </c>
      <c r="N92" s="18">
        <v>0</v>
      </c>
      <c r="O92" s="18">
        <v>0</v>
      </c>
      <c r="P92" s="18">
        <v>0</v>
      </c>
      <c r="Q92" s="18">
        <v>0</v>
      </c>
      <c r="R92" s="18">
        <v>0</v>
      </c>
      <c r="S92" s="18">
        <v>0</v>
      </c>
      <c r="T92" s="18">
        <v>0</v>
      </c>
      <c r="U92" s="18">
        <v>0</v>
      </c>
      <c r="V92" s="18">
        <v>0</v>
      </c>
      <c r="W92" s="18">
        <v>0</v>
      </c>
      <c r="X92" s="18">
        <v>0</v>
      </c>
      <c r="Y92" s="18">
        <v>0</v>
      </c>
      <c r="Z92" s="18">
        <v>0</v>
      </c>
      <c r="AA92" s="18">
        <v>0</v>
      </c>
      <c r="AB92" s="18">
        <v>0</v>
      </c>
      <c r="AC92" s="18">
        <v>0</v>
      </c>
      <c r="AD92" s="18">
        <v>0</v>
      </c>
      <c r="AE92" s="18">
        <v>0</v>
      </c>
      <c r="AF92" s="18">
        <v>0</v>
      </c>
      <c r="AG92" s="18">
        <v>0</v>
      </c>
      <c r="AH92" s="18">
        <v>0</v>
      </c>
    </row>
    <row r="93" spans="1:34" ht="150" x14ac:dyDescent="0.25">
      <c r="A93" s="153"/>
      <c r="B93" s="146"/>
      <c r="C93" s="87">
        <v>90</v>
      </c>
      <c r="D93" s="83" t="s">
        <v>431</v>
      </c>
      <c r="E93" s="84" t="s">
        <v>226</v>
      </c>
      <c r="F93" s="97" t="s">
        <v>33</v>
      </c>
      <c r="G93" s="97" t="s">
        <v>112</v>
      </c>
      <c r="H93" s="97" t="s">
        <v>50</v>
      </c>
      <c r="I93" s="86">
        <v>15.36</v>
      </c>
      <c r="J93" s="124">
        <v>12</v>
      </c>
      <c r="K93" s="41">
        <f t="shared" si="2"/>
        <v>12</v>
      </c>
      <c r="L93" s="42" t="str">
        <f t="shared" si="3"/>
        <v>OK</v>
      </c>
      <c r="M93" s="18">
        <v>0</v>
      </c>
      <c r="N93" s="18">
        <v>0</v>
      </c>
      <c r="O93" s="18">
        <v>0</v>
      </c>
      <c r="P93" s="18">
        <v>0</v>
      </c>
      <c r="Q93" s="18">
        <v>0</v>
      </c>
      <c r="R93" s="18">
        <v>0</v>
      </c>
      <c r="S93" s="18">
        <v>0</v>
      </c>
      <c r="T93" s="18">
        <v>0</v>
      </c>
      <c r="U93" s="18">
        <v>0</v>
      </c>
      <c r="V93" s="18">
        <v>0</v>
      </c>
      <c r="W93" s="18">
        <v>0</v>
      </c>
      <c r="X93" s="18">
        <v>0</v>
      </c>
      <c r="Y93" s="18">
        <v>0</v>
      </c>
      <c r="Z93" s="18">
        <v>0</v>
      </c>
      <c r="AA93" s="18">
        <v>0</v>
      </c>
      <c r="AB93" s="18">
        <v>0</v>
      </c>
      <c r="AC93" s="18">
        <v>0</v>
      </c>
      <c r="AD93" s="18">
        <v>0</v>
      </c>
      <c r="AE93" s="18">
        <v>0</v>
      </c>
      <c r="AF93" s="18">
        <v>0</v>
      </c>
      <c r="AG93" s="18">
        <v>0</v>
      </c>
      <c r="AH93" s="18">
        <v>0</v>
      </c>
    </row>
    <row r="94" spans="1:34" ht="165" x14ac:dyDescent="0.25">
      <c r="A94" s="153"/>
      <c r="B94" s="147"/>
      <c r="C94" s="87">
        <v>91</v>
      </c>
      <c r="D94" s="98" t="s">
        <v>432</v>
      </c>
      <c r="E94" s="84" t="s">
        <v>227</v>
      </c>
      <c r="F94" s="97" t="s">
        <v>33</v>
      </c>
      <c r="G94" s="97" t="s">
        <v>112</v>
      </c>
      <c r="H94" s="97" t="s">
        <v>50</v>
      </c>
      <c r="I94" s="86">
        <v>24.69</v>
      </c>
      <c r="J94" s="124"/>
      <c r="K94" s="41">
        <f t="shared" si="2"/>
        <v>0</v>
      </c>
      <c r="L94" s="42" t="str">
        <f t="shared" si="3"/>
        <v>OK</v>
      </c>
      <c r="M94" s="18">
        <v>0</v>
      </c>
      <c r="N94" s="18">
        <v>0</v>
      </c>
      <c r="O94" s="18">
        <v>0</v>
      </c>
      <c r="P94" s="18">
        <v>0</v>
      </c>
      <c r="Q94" s="18">
        <v>0</v>
      </c>
      <c r="R94" s="18">
        <v>0</v>
      </c>
      <c r="S94" s="18">
        <v>0</v>
      </c>
      <c r="T94" s="18">
        <v>0</v>
      </c>
      <c r="U94" s="18">
        <v>0</v>
      </c>
      <c r="V94" s="18">
        <v>0</v>
      </c>
      <c r="W94" s="18">
        <v>0</v>
      </c>
      <c r="X94" s="18">
        <v>0</v>
      </c>
      <c r="Y94" s="18">
        <v>0</v>
      </c>
      <c r="Z94" s="18">
        <v>0</v>
      </c>
      <c r="AA94" s="18">
        <v>0</v>
      </c>
      <c r="AB94" s="18">
        <v>0</v>
      </c>
      <c r="AC94" s="18">
        <v>0</v>
      </c>
      <c r="AD94" s="18">
        <v>0</v>
      </c>
      <c r="AE94" s="18">
        <v>0</v>
      </c>
      <c r="AF94" s="18">
        <v>0</v>
      </c>
      <c r="AG94" s="18">
        <v>0</v>
      </c>
      <c r="AH94" s="18">
        <v>0</v>
      </c>
    </row>
    <row r="95" spans="1:34" ht="225" x14ac:dyDescent="0.25">
      <c r="A95" s="105" t="s">
        <v>272</v>
      </c>
      <c r="B95" s="76">
        <v>29</v>
      </c>
      <c r="C95" s="103">
        <v>92</v>
      </c>
      <c r="D95" s="77" t="s">
        <v>372</v>
      </c>
      <c r="E95" s="78" t="s">
        <v>228</v>
      </c>
      <c r="F95" s="104" t="s">
        <v>59</v>
      </c>
      <c r="G95" s="104" t="s">
        <v>111</v>
      </c>
      <c r="H95" s="104" t="s">
        <v>50</v>
      </c>
      <c r="I95" s="80">
        <v>129.19999999999999</v>
      </c>
      <c r="J95" s="124">
        <v>5</v>
      </c>
      <c r="K95" s="41">
        <f t="shared" si="2"/>
        <v>5</v>
      </c>
      <c r="L95" s="42" t="str">
        <f t="shared" si="3"/>
        <v>OK</v>
      </c>
      <c r="M95" s="18">
        <v>0</v>
      </c>
      <c r="N95" s="18">
        <v>0</v>
      </c>
      <c r="O95" s="18">
        <v>0</v>
      </c>
      <c r="P95" s="18">
        <v>0</v>
      </c>
      <c r="Q95" s="18">
        <v>0</v>
      </c>
      <c r="R95" s="18">
        <v>0</v>
      </c>
      <c r="S95" s="18">
        <v>0</v>
      </c>
      <c r="T95" s="18">
        <v>0</v>
      </c>
      <c r="U95" s="18">
        <v>0</v>
      </c>
      <c r="V95" s="18">
        <v>0</v>
      </c>
      <c r="W95" s="18">
        <v>0</v>
      </c>
      <c r="X95" s="18">
        <v>0</v>
      </c>
      <c r="Y95" s="18">
        <v>0</v>
      </c>
      <c r="Z95" s="18">
        <v>0</v>
      </c>
      <c r="AA95" s="18">
        <v>0</v>
      </c>
      <c r="AB95" s="18">
        <v>0</v>
      </c>
      <c r="AC95" s="18">
        <v>0</v>
      </c>
      <c r="AD95" s="18">
        <v>0</v>
      </c>
      <c r="AE95" s="18">
        <v>0</v>
      </c>
      <c r="AF95" s="18">
        <v>0</v>
      </c>
      <c r="AG95" s="18">
        <v>0</v>
      </c>
      <c r="AH95" s="18">
        <v>0</v>
      </c>
    </row>
    <row r="96" spans="1:34" ht="120" x14ac:dyDescent="0.25">
      <c r="A96" s="153" t="s">
        <v>277</v>
      </c>
      <c r="B96" s="145">
        <v>30</v>
      </c>
      <c r="C96" s="87">
        <v>93</v>
      </c>
      <c r="D96" s="83" t="s">
        <v>373</v>
      </c>
      <c r="E96" s="84" t="s">
        <v>229</v>
      </c>
      <c r="F96" s="85" t="s">
        <v>64</v>
      </c>
      <c r="G96" s="85" t="s">
        <v>113</v>
      </c>
      <c r="H96" s="85" t="s">
        <v>50</v>
      </c>
      <c r="I96" s="86">
        <v>2.97</v>
      </c>
      <c r="J96" s="124">
        <v>450</v>
      </c>
      <c r="K96" s="41">
        <f t="shared" si="2"/>
        <v>450</v>
      </c>
      <c r="L96" s="42" t="str">
        <f t="shared" si="3"/>
        <v>OK</v>
      </c>
      <c r="M96" s="18">
        <v>0</v>
      </c>
      <c r="N96" s="18">
        <v>0</v>
      </c>
      <c r="O96" s="18">
        <v>0</v>
      </c>
      <c r="P96" s="18">
        <v>0</v>
      </c>
      <c r="Q96" s="18">
        <v>0</v>
      </c>
      <c r="R96" s="18">
        <v>0</v>
      </c>
      <c r="S96" s="18">
        <v>0</v>
      </c>
      <c r="T96" s="18">
        <v>0</v>
      </c>
      <c r="U96" s="18">
        <v>0</v>
      </c>
      <c r="V96" s="18">
        <v>0</v>
      </c>
      <c r="W96" s="18">
        <v>0</v>
      </c>
      <c r="X96" s="18">
        <v>0</v>
      </c>
      <c r="Y96" s="18">
        <v>0</v>
      </c>
      <c r="Z96" s="18">
        <v>0</v>
      </c>
      <c r="AA96" s="18">
        <v>0</v>
      </c>
      <c r="AB96" s="18">
        <v>0</v>
      </c>
      <c r="AC96" s="18">
        <v>0</v>
      </c>
      <c r="AD96" s="18">
        <v>0</v>
      </c>
      <c r="AE96" s="18">
        <v>0</v>
      </c>
      <c r="AF96" s="18">
        <v>0</v>
      </c>
      <c r="AG96" s="18">
        <v>0</v>
      </c>
      <c r="AH96" s="18">
        <v>0</v>
      </c>
    </row>
    <row r="97" spans="1:34" ht="210" x14ac:dyDescent="0.25">
      <c r="A97" s="153"/>
      <c r="B97" s="147"/>
      <c r="C97" s="87">
        <v>94</v>
      </c>
      <c r="D97" s="83" t="s">
        <v>374</v>
      </c>
      <c r="E97" s="84" t="s">
        <v>230</v>
      </c>
      <c r="F97" s="85" t="s">
        <v>64</v>
      </c>
      <c r="G97" s="85" t="s">
        <v>44</v>
      </c>
      <c r="H97" s="85" t="s">
        <v>50</v>
      </c>
      <c r="I97" s="86">
        <v>1.56</v>
      </c>
      <c r="J97" s="124"/>
      <c r="K97" s="41">
        <f t="shared" si="2"/>
        <v>0</v>
      </c>
      <c r="L97" s="42" t="str">
        <f t="shared" si="3"/>
        <v>OK</v>
      </c>
      <c r="M97" s="18">
        <v>0</v>
      </c>
      <c r="N97" s="18">
        <v>0</v>
      </c>
      <c r="O97" s="18">
        <v>0</v>
      </c>
      <c r="P97" s="18">
        <v>0</v>
      </c>
      <c r="Q97" s="18">
        <v>0</v>
      </c>
      <c r="R97" s="18">
        <v>0</v>
      </c>
      <c r="S97" s="18">
        <v>0</v>
      </c>
      <c r="T97" s="18">
        <v>0</v>
      </c>
      <c r="U97" s="18">
        <v>0</v>
      </c>
      <c r="V97" s="18">
        <v>0</v>
      </c>
      <c r="W97" s="18">
        <v>0</v>
      </c>
      <c r="X97" s="18">
        <v>0</v>
      </c>
      <c r="Y97" s="18">
        <v>0</v>
      </c>
      <c r="Z97" s="18">
        <v>0</v>
      </c>
      <c r="AA97" s="18">
        <v>0</v>
      </c>
      <c r="AB97" s="18">
        <v>0</v>
      </c>
      <c r="AC97" s="18">
        <v>0</v>
      </c>
      <c r="AD97" s="18">
        <v>0</v>
      </c>
      <c r="AE97" s="18">
        <v>0</v>
      </c>
      <c r="AF97" s="18">
        <v>0</v>
      </c>
      <c r="AG97" s="18">
        <v>0</v>
      </c>
      <c r="AH97" s="18">
        <v>0</v>
      </c>
    </row>
    <row r="98" spans="1:34" ht="75" x14ac:dyDescent="0.25">
      <c r="A98" s="152" t="s">
        <v>279</v>
      </c>
      <c r="B98" s="158">
        <v>31</v>
      </c>
      <c r="C98" s="103">
        <v>95</v>
      </c>
      <c r="D98" s="77" t="s">
        <v>375</v>
      </c>
      <c r="E98" s="78" t="s">
        <v>231</v>
      </c>
      <c r="F98" s="104" t="s">
        <v>30</v>
      </c>
      <c r="G98" s="104" t="s">
        <v>84</v>
      </c>
      <c r="H98" s="104" t="s">
        <v>50</v>
      </c>
      <c r="I98" s="80">
        <v>7.92</v>
      </c>
      <c r="J98" s="124">
        <v>15</v>
      </c>
      <c r="K98" s="41">
        <f t="shared" si="2"/>
        <v>0</v>
      </c>
      <c r="L98" s="42" t="str">
        <f t="shared" si="3"/>
        <v>OK</v>
      </c>
      <c r="M98" s="18">
        <v>0</v>
      </c>
      <c r="N98" s="18">
        <v>0</v>
      </c>
      <c r="O98" s="18">
        <v>0</v>
      </c>
      <c r="P98" s="18">
        <v>0</v>
      </c>
      <c r="Q98" s="18">
        <v>0</v>
      </c>
      <c r="R98" s="18">
        <v>0</v>
      </c>
      <c r="S98" s="18">
        <v>0</v>
      </c>
      <c r="T98" s="18">
        <v>0</v>
      </c>
      <c r="U98" s="18">
        <v>0</v>
      </c>
      <c r="V98" s="18">
        <v>0</v>
      </c>
      <c r="W98" s="18">
        <v>0</v>
      </c>
      <c r="X98" s="18">
        <v>0</v>
      </c>
      <c r="Y98" s="18">
        <v>0</v>
      </c>
      <c r="Z98" s="18">
        <v>0</v>
      </c>
      <c r="AA98" s="18">
        <v>15</v>
      </c>
      <c r="AB98" s="18">
        <v>0</v>
      </c>
      <c r="AC98" s="18">
        <v>0</v>
      </c>
      <c r="AD98" s="18">
        <v>0</v>
      </c>
      <c r="AE98" s="18">
        <v>0</v>
      </c>
      <c r="AF98" s="18">
        <v>0</v>
      </c>
      <c r="AG98" s="18">
        <v>0</v>
      </c>
      <c r="AH98" s="18">
        <v>0</v>
      </c>
    </row>
    <row r="99" spans="1:34" ht="30" x14ac:dyDescent="0.25">
      <c r="A99" s="152"/>
      <c r="B99" s="160"/>
      <c r="C99" s="76">
        <v>96</v>
      </c>
      <c r="D99" s="77" t="s">
        <v>376</v>
      </c>
      <c r="E99" s="78" t="s">
        <v>232</v>
      </c>
      <c r="F99" s="104" t="s">
        <v>30</v>
      </c>
      <c r="G99" s="104" t="s">
        <v>85</v>
      </c>
      <c r="H99" s="104" t="s">
        <v>50</v>
      </c>
      <c r="I99" s="80">
        <v>12.51</v>
      </c>
      <c r="J99" s="124">
        <v>15</v>
      </c>
      <c r="K99" s="41">
        <f t="shared" si="2"/>
        <v>0</v>
      </c>
      <c r="L99" s="42" t="str">
        <f t="shared" si="3"/>
        <v>OK</v>
      </c>
      <c r="M99" s="18">
        <v>0</v>
      </c>
      <c r="N99" s="18">
        <v>0</v>
      </c>
      <c r="O99" s="18">
        <v>0</v>
      </c>
      <c r="P99" s="18">
        <v>0</v>
      </c>
      <c r="Q99" s="18">
        <v>0</v>
      </c>
      <c r="R99" s="18">
        <v>0</v>
      </c>
      <c r="S99" s="18">
        <v>0</v>
      </c>
      <c r="T99" s="18">
        <v>0</v>
      </c>
      <c r="U99" s="18">
        <v>0</v>
      </c>
      <c r="V99" s="18">
        <v>0</v>
      </c>
      <c r="W99" s="18">
        <v>0</v>
      </c>
      <c r="X99" s="18">
        <v>0</v>
      </c>
      <c r="Y99" s="18">
        <v>0</v>
      </c>
      <c r="Z99" s="18">
        <v>0</v>
      </c>
      <c r="AA99" s="18">
        <v>15</v>
      </c>
      <c r="AB99" s="18">
        <v>0</v>
      </c>
      <c r="AC99" s="18">
        <v>0</v>
      </c>
      <c r="AD99" s="18">
        <v>0</v>
      </c>
      <c r="AE99" s="18">
        <v>0</v>
      </c>
      <c r="AF99" s="18">
        <v>0</v>
      </c>
      <c r="AG99" s="18">
        <v>0</v>
      </c>
      <c r="AH99" s="18">
        <v>0</v>
      </c>
    </row>
    <row r="100" spans="1:34" ht="30" x14ac:dyDescent="0.25">
      <c r="A100" s="153" t="s">
        <v>279</v>
      </c>
      <c r="B100" s="145">
        <v>32</v>
      </c>
      <c r="C100" s="87">
        <v>97</v>
      </c>
      <c r="D100" s="100" t="s">
        <v>377</v>
      </c>
      <c r="E100" s="84" t="s">
        <v>233</v>
      </c>
      <c r="F100" s="97" t="s">
        <v>60</v>
      </c>
      <c r="G100" s="97" t="s">
        <v>99</v>
      </c>
      <c r="H100" s="97" t="s">
        <v>51</v>
      </c>
      <c r="I100" s="86">
        <v>27.01</v>
      </c>
      <c r="J100" s="124"/>
      <c r="K100" s="41">
        <f t="shared" si="2"/>
        <v>0</v>
      </c>
      <c r="L100" s="42" t="str">
        <f t="shared" si="3"/>
        <v>OK</v>
      </c>
      <c r="M100" s="18">
        <v>0</v>
      </c>
      <c r="N100" s="18">
        <v>0</v>
      </c>
      <c r="O100" s="18">
        <v>0</v>
      </c>
      <c r="P100" s="18">
        <v>0</v>
      </c>
      <c r="Q100" s="18">
        <v>0</v>
      </c>
      <c r="R100" s="18">
        <v>0</v>
      </c>
      <c r="S100" s="18">
        <v>0</v>
      </c>
      <c r="T100" s="18">
        <v>0</v>
      </c>
      <c r="U100" s="18">
        <v>0</v>
      </c>
      <c r="V100" s="18">
        <v>0</v>
      </c>
      <c r="W100" s="18">
        <v>0</v>
      </c>
      <c r="X100" s="18">
        <v>0</v>
      </c>
      <c r="Y100" s="18">
        <v>0</v>
      </c>
      <c r="Z100" s="18">
        <v>0</v>
      </c>
      <c r="AA100" s="18">
        <v>0</v>
      </c>
      <c r="AB100" s="18">
        <v>0</v>
      </c>
      <c r="AC100" s="18">
        <v>0</v>
      </c>
      <c r="AD100" s="18">
        <v>0</v>
      </c>
      <c r="AE100" s="18">
        <v>0</v>
      </c>
      <c r="AF100" s="18">
        <v>0</v>
      </c>
      <c r="AG100" s="18">
        <v>0</v>
      </c>
      <c r="AH100" s="18">
        <v>0</v>
      </c>
    </row>
    <row r="101" spans="1:34" x14ac:dyDescent="0.25">
      <c r="A101" s="153"/>
      <c r="B101" s="146"/>
      <c r="C101" s="82">
        <v>98</v>
      </c>
      <c r="D101" s="83" t="s">
        <v>378</v>
      </c>
      <c r="E101" s="84" t="s">
        <v>234</v>
      </c>
      <c r="F101" s="97" t="s">
        <v>60</v>
      </c>
      <c r="G101" s="97" t="s">
        <v>114</v>
      </c>
      <c r="H101" s="97" t="s">
        <v>51</v>
      </c>
      <c r="I101" s="86">
        <v>45.44</v>
      </c>
      <c r="J101" s="124">
        <v>3</v>
      </c>
      <c r="K101" s="41">
        <f t="shared" si="2"/>
        <v>0</v>
      </c>
      <c r="L101" s="42" t="str">
        <f t="shared" si="3"/>
        <v>OK</v>
      </c>
      <c r="M101" s="18">
        <v>0</v>
      </c>
      <c r="N101" s="18">
        <v>0</v>
      </c>
      <c r="O101" s="18">
        <v>0</v>
      </c>
      <c r="P101" s="18">
        <v>0</v>
      </c>
      <c r="Q101" s="18">
        <v>0</v>
      </c>
      <c r="R101" s="18">
        <v>0</v>
      </c>
      <c r="S101" s="18">
        <v>0</v>
      </c>
      <c r="T101" s="18">
        <v>0</v>
      </c>
      <c r="U101" s="18">
        <v>0</v>
      </c>
      <c r="V101" s="18">
        <v>0</v>
      </c>
      <c r="W101" s="18">
        <v>0</v>
      </c>
      <c r="X101" s="18">
        <v>0</v>
      </c>
      <c r="Y101" s="18">
        <v>0</v>
      </c>
      <c r="Z101" s="18">
        <v>0</v>
      </c>
      <c r="AA101" s="18">
        <v>3</v>
      </c>
      <c r="AB101" s="18">
        <v>0</v>
      </c>
      <c r="AC101" s="18">
        <v>0</v>
      </c>
      <c r="AD101" s="18">
        <v>0</v>
      </c>
      <c r="AE101" s="18">
        <v>0</v>
      </c>
      <c r="AF101" s="18">
        <v>0</v>
      </c>
      <c r="AG101" s="18">
        <v>0</v>
      </c>
      <c r="AH101" s="18">
        <v>0</v>
      </c>
    </row>
    <row r="102" spans="1:34" x14ac:dyDescent="0.25">
      <c r="A102" s="153"/>
      <c r="B102" s="146"/>
      <c r="C102" s="87">
        <v>99</v>
      </c>
      <c r="D102" s="83" t="s">
        <v>379</v>
      </c>
      <c r="E102" s="84" t="s">
        <v>235</v>
      </c>
      <c r="F102" s="97" t="s">
        <v>30</v>
      </c>
      <c r="G102" s="97" t="s">
        <v>114</v>
      </c>
      <c r="H102" s="97" t="s">
        <v>51</v>
      </c>
      <c r="I102" s="86">
        <v>89</v>
      </c>
      <c r="J102" s="124">
        <v>3</v>
      </c>
      <c r="K102" s="41">
        <f t="shared" si="2"/>
        <v>3</v>
      </c>
      <c r="L102" s="42" t="str">
        <f t="shared" si="3"/>
        <v>OK</v>
      </c>
      <c r="M102" s="18">
        <v>0</v>
      </c>
      <c r="N102" s="18">
        <v>0</v>
      </c>
      <c r="O102" s="18">
        <v>0</v>
      </c>
      <c r="P102" s="18">
        <v>0</v>
      </c>
      <c r="Q102" s="18">
        <v>0</v>
      </c>
      <c r="R102" s="18">
        <v>0</v>
      </c>
      <c r="S102" s="18">
        <v>0</v>
      </c>
      <c r="T102" s="18">
        <v>0</v>
      </c>
      <c r="U102" s="18">
        <v>0</v>
      </c>
      <c r="V102" s="18">
        <v>0</v>
      </c>
      <c r="W102" s="18">
        <v>0</v>
      </c>
      <c r="X102" s="18">
        <v>0</v>
      </c>
      <c r="Y102" s="18">
        <v>0</v>
      </c>
      <c r="Z102" s="18">
        <v>0</v>
      </c>
      <c r="AA102" s="18">
        <v>0</v>
      </c>
      <c r="AB102" s="18">
        <v>0</v>
      </c>
      <c r="AC102" s="18">
        <v>0</v>
      </c>
      <c r="AD102" s="18">
        <v>0</v>
      </c>
      <c r="AE102" s="18">
        <v>0</v>
      </c>
      <c r="AF102" s="18">
        <v>0</v>
      </c>
      <c r="AG102" s="18">
        <v>0</v>
      </c>
      <c r="AH102" s="18">
        <v>0</v>
      </c>
    </row>
    <row r="103" spans="1:34" ht="30" x14ac:dyDescent="0.25">
      <c r="A103" s="153"/>
      <c r="B103" s="146"/>
      <c r="C103" s="87">
        <v>100</v>
      </c>
      <c r="D103" s="98" t="s">
        <v>380</v>
      </c>
      <c r="E103" s="84" t="s">
        <v>236</v>
      </c>
      <c r="F103" s="97" t="s">
        <v>30</v>
      </c>
      <c r="G103" s="97" t="s">
        <v>115</v>
      </c>
      <c r="H103" s="97" t="s">
        <v>51</v>
      </c>
      <c r="I103" s="86">
        <v>62.39</v>
      </c>
      <c r="J103" s="124">
        <v>3</v>
      </c>
      <c r="K103" s="41">
        <f t="shared" si="2"/>
        <v>3</v>
      </c>
      <c r="L103" s="42" t="str">
        <f t="shared" si="3"/>
        <v>OK</v>
      </c>
      <c r="M103" s="18">
        <v>0</v>
      </c>
      <c r="N103" s="18">
        <v>0</v>
      </c>
      <c r="O103" s="18">
        <v>0</v>
      </c>
      <c r="P103" s="18">
        <v>0</v>
      </c>
      <c r="Q103" s="18">
        <v>0</v>
      </c>
      <c r="R103" s="18">
        <v>0</v>
      </c>
      <c r="S103" s="18">
        <v>0</v>
      </c>
      <c r="T103" s="18">
        <v>0</v>
      </c>
      <c r="U103" s="18">
        <v>0</v>
      </c>
      <c r="V103" s="18">
        <v>0</v>
      </c>
      <c r="W103" s="18">
        <v>0</v>
      </c>
      <c r="X103" s="18">
        <v>0</v>
      </c>
      <c r="Y103" s="18">
        <v>0</v>
      </c>
      <c r="Z103" s="18">
        <v>0</v>
      </c>
      <c r="AA103" s="18">
        <v>0</v>
      </c>
      <c r="AB103" s="18">
        <v>0</v>
      </c>
      <c r="AC103" s="18">
        <v>0</v>
      </c>
      <c r="AD103" s="18">
        <v>0</v>
      </c>
      <c r="AE103" s="18">
        <v>0</v>
      </c>
      <c r="AF103" s="18">
        <v>0</v>
      </c>
      <c r="AG103" s="18">
        <v>0</v>
      </c>
      <c r="AH103" s="18">
        <v>0</v>
      </c>
    </row>
    <row r="104" spans="1:34" x14ac:dyDescent="0.25">
      <c r="A104" s="153"/>
      <c r="B104" s="147"/>
      <c r="C104" s="82">
        <v>101</v>
      </c>
      <c r="D104" s="98" t="s">
        <v>381</v>
      </c>
      <c r="E104" s="84" t="s">
        <v>237</v>
      </c>
      <c r="F104" s="97" t="s">
        <v>60</v>
      </c>
      <c r="G104" s="97" t="s">
        <v>116</v>
      </c>
      <c r="H104" s="97" t="s">
        <v>51</v>
      </c>
      <c r="I104" s="86">
        <v>3.02</v>
      </c>
      <c r="J104" s="124"/>
      <c r="K104" s="41">
        <f t="shared" si="2"/>
        <v>0</v>
      </c>
      <c r="L104" s="42" t="str">
        <f t="shared" si="3"/>
        <v>OK</v>
      </c>
      <c r="M104" s="18">
        <v>0</v>
      </c>
      <c r="N104" s="18">
        <v>0</v>
      </c>
      <c r="O104" s="18">
        <v>0</v>
      </c>
      <c r="P104" s="18">
        <v>0</v>
      </c>
      <c r="Q104" s="18">
        <v>0</v>
      </c>
      <c r="R104" s="18">
        <v>0</v>
      </c>
      <c r="S104" s="18">
        <v>0</v>
      </c>
      <c r="T104" s="18">
        <v>0</v>
      </c>
      <c r="U104" s="18">
        <v>0</v>
      </c>
      <c r="V104" s="18">
        <v>0</v>
      </c>
      <c r="W104" s="18">
        <v>0</v>
      </c>
      <c r="X104" s="18">
        <v>0</v>
      </c>
      <c r="Y104" s="18">
        <v>0</v>
      </c>
      <c r="Z104" s="18">
        <v>0</v>
      </c>
      <c r="AA104" s="18">
        <v>0</v>
      </c>
      <c r="AB104" s="18">
        <v>0</v>
      </c>
      <c r="AC104" s="18">
        <v>0</v>
      </c>
      <c r="AD104" s="18">
        <v>0</v>
      </c>
      <c r="AE104" s="18">
        <v>0</v>
      </c>
      <c r="AF104" s="18">
        <v>0</v>
      </c>
      <c r="AG104" s="18">
        <v>0</v>
      </c>
      <c r="AH104" s="18">
        <v>0</v>
      </c>
    </row>
    <row r="105" spans="1:34" ht="75" x14ac:dyDescent="0.25">
      <c r="A105" s="72" t="s">
        <v>278</v>
      </c>
      <c r="B105" s="76">
        <v>33</v>
      </c>
      <c r="C105" s="76">
        <v>102</v>
      </c>
      <c r="D105" s="106" t="s">
        <v>382</v>
      </c>
      <c r="E105" s="78" t="s">
        <v>238</v>
      </c>
      <c r="F105" s="104" t="s">
        <v>66</v>
      </c>
      <c r="G105" s="104" t="s">
        <v>117</v>
      </c>
      <c r="H105" s="104" t="s">
        <v>118</v>
      </c>
      <c r="I105" s="80">
        <v>205.12</v>
      </c>
      <c r="J105" s="124"/>
      <c r="K105" s="41">
        <f t="shared" si="2"/>
        <v>0</v>
      </c>
      <c r="L105" s="42" t="str">
        <f t="shared" si="3"/>
        <v>OK</v>
      </c>
      <c r="M105" s="18">
        <v>0</v>
      </c>
      <c r="N105" s="18">
        <v>0</v>
      </c>
      <c r="O105" s="18">
        <v>0</v>
      </c>
      <c r="P105" s="18">
        <v>0</v>
      </c>
      <c r="Q105" s="18">
        <v>0</v>
      </c>
      <c r="R105" s="18">
        <v>0</v>
      </c>
      <c r="S105" s="18">
        <v>0</v>
      </c>
      <c r="T105" s="18">
        <v>0</v>
      </c>
      <c r="U105" s="18">
        <v>0</v>
      </c>
      <c r="V105" s="18">
        <v>0</v>
      </c>
      <c r="W105" s="18">
        <v>0</v>
      </c>
      <c r="X105" s="18">
        <v>0</v>
      </c>
      <c r="Y105" s="18">
        <v>0</v>
      </c>
      <c r="Z105" s="18">
        <v>0</v>
      </c>
      <c r="AA105" s="18">
        <v>0</v>
      </c>
      <c r="AB105" s="18">
        <v>0</v>
      </c>
      <c r="AC105" s="18">
        <v>0</v>
      </c>
      <c r="AD105" s="18">
        <v>0</v>
      </c>
      <c r="AE105" s="18">
        <v>0</v>
      </c>
      <c r="AF105" s="18">
        <v>0</v>
      </c>
      <c r="AG105" s="18">
        <v>0</v>
      </c>
      <c r="AH105" s="18">
        <v>0</v>
      </c>
    </row>
    <row r="106" spans="1:34" ht="75" x14ac:dyDescent="0.25">
      <c r="A106" s="153" t="s">
        <v>281</v>
      </c>
      <c r="B106" s="145">
        <v>34</v>
      </c>
      <c r="C106" s="87">
        <v>103</v>
      </c>
      <c r="D106" s="98" t="s">
        <v>383</v>
      </c>
      <c r="E106" s="84" t="s">
        <v>239</v>
      </c>
      <c r="F106" s="97" t="s">
        <v>30</v>
      </c>
      <c r="G106" s="97" t="s">
        <v>119</v>
      </c>
      <c r="H106" s="97" t="s">
        <v>51</v>
      </c>
      <c r="I106" s="86">
        <v>23.5</v>
      </c>
      <c r="J106" s="124"/>
      <c r="K106" s="41">
        <f t="shared" si="2"/>
        <v>0</v>
      </c>
      <c r="L106" s="42" t="str">
        <f t="shared" si="3"/>
        <v>OK</v>
      </c>
      <c r="M106" s="18">
        <v>0</v>
      </c>
      <c r="N106" s="18">
        <v>0</v>
      </c>
      <c r="O106" s="18">
        <v>0</v>
      </c>
      <c r="P106" s="18">
        <v>0</v>
      </c>
      <c r="Q106" s="18">
        <v>0</v>
      </c>
      <c r="R106" s="18">
        <v>0</v>
      </c>
      <c r="S106" s="18">
        <v>0</v>
      </c>
      <c r="T106" s="18">
        <v>0</v>
      </c>
      <c r="U106" s="18">
        <v>0</v>
      </c>
      <c r="V106" s="18">
        <v>0</v>
      </c>
      <c r="W106" s="18">
        <v>0</v>
      </c>
      <c r="X106" s="18">
        <v>0</v>
      </c>
      <c r="Y106" s="18">
        <v>0</v>
      </c>
      <c r="Z106" s="18">
        <v>0</v>
      </c>
      <c r="AA106" s="18">
        <v>0</v>
      </c>
      <c r="AB106" s="18">
        <v>0</v>
      </c>
      <c r="AC106" s="18">
        <v>0</v>
      </c>
      <c r="AD106" s="18">
        <v>0</v>
      </c>
      <c r="AE106" s="18">
        <v>0</v>
      </c>
      <c r="AF106" s="18">
        <v>0</v>
      </c>
      <c r="AG106" s="18">
        <v>0</v>
      </c>
      <c r="AH106" s="18">
        <v>0</v>
      </c>
    </row>
    <row r="107" spans="1:34" ht="60" x14ac:dyDescent="0.25">
      <c r="A107" s="153"/>
      <c r="B107" s="147"/>
      <c r="C107" s="82">
        <v>104</v>
      </c>
      <c r="D107" s="98" t="s">
        <v>384</v>
      </c>
      <c r="E107" s="84" t="s">
        <v>240</v>
      </c>
      <c r="F107" s="97" t="s">
        <v>30</v>
      </c>
      <c r="G107" s="97" t="s">
        <v>98</v>
      </c>
      <c r="H107" s="97" t="s">
        <v>51</v>
      </c>
      <c r="I107" s="86">
        <v>55.970999999999997</v>
      </c>
      <c r="J107" s="124"/>
      <c r="K107" s="41">
        <f t="shared" si="2"/>
        <v>0</v>
      </c>
      <c r="L107" s="42" t="str">
        <f t="shared" si="3"/>
        <v>OK</v>
      </c>
      <c r="M107" s="18">
        <v>0</v>
      </c>
      <c r="N107" s="18">
        <v>0</v>
      </c>
      <c r="O107" s="18">
        <v>0</v>
      </c>
      <c r="P107" s="18">
        <v>0</v>
      </c>
      <c r="Q107" s="18">
        <v>0</v>
      </c>
      <c r="R107" s="18">
        <v>0</v>
      </c>
      <c r="S107" s="18">
        <v>0</v>
      </c>
      <c r="T107" s="18">
        <v>0</v>
      </c>
      <c r="U107" s="18">
        <v>0</v>
      </c>
      <c r="V107" s="18">
        <v>0</v>
      </c>
      <c r="W107" s="18">
        <v>0</v>
      </c>
      <c r="X107" s="18">
        <v>0</v>
      </c>
      <c r="Y107" s="18">
        <v>0</v>
      </c>
      <c r="Z107" s="18">
        <v>0</v>
      </c>
      <c r="AA107" s="18">
        <v>0</v>
      </c>
      <c r="AB107" s="18">
        <v>0</v>
      </c>
      <c r="AC107" s="18">
        <v>0</v>
      </c>
      <c r="AD107" s="18">
        <v>0</v>
      </c>
      <c r="AE107" s="18">
        <v>0</v>
      </c>
      <c r="AF107" s="18">
        <v>0</v>
      </c>
      <c r="AG107" s="18">
        <v>0</v>
      </c>
      <c r="AH107" s="18">
        <v>0</v>
      </c>
    </row>
    <row r="108" spans="1:34" ht="90" x14ac:dyDescent="0.25">
      <c r="A108" s="72" t="s">
        <v>283</v>
      </c>
      <c r="B108" s="76">
        <v>35</v>
      </c>
      <c r="C108" s="76">
        <v>105</v>
      </c>
      <c r="D108" s="106" t="s">
        <v>385</v>
      </c>
      <c r="E108" s="78" t="s">
        <v>241</v>
      </c>
      <c r="F108" s="104" t="s">
        <v>30</v>
      </c>
      <c r="G108" s="104" t="s">
        <v>119</v>
      </c>
      <c r="H108" s="104" t="s">
        <v>51</v>
      </c>
      <c r="I108" s="80">
        <v>65</v>
      </c>
      <c r="J108" s="124"/>
      <c r="K108" s="41">
        <f t="shared" si="2"/>
        <v>0</v>
      </c>
      <c r="L108" s="42" t="str">
        <f t="shared" si="3"/>
        <v>OK</v>
      </c>
      <c r="M108" s="18">
        <v>0</v>
      </c>
      <c r="N108" s="18">
        <v>0</v>
      </c>
      <c r="O108" s="18">
        <v>0</v>
      </c>
      <c r="P108" s="18">
        <v>0</v>
      </c>
      <c r="Q108" s="18">
        <v>0</v>
      </c>
      <c r="R108" s="18">
        <v>0</v>
      </c>
      <c r="S108" s="18">
        <v>0</v>
      </c>
      <c r="T108" s="18">
        <v>0</v>
      </c>
      <c r="U108" s="18">
        <v>0</v>
      </c>
      <c r="V108" s="18">
        <v>0</v>
      </c>
      <c r="W108" s="18">
        <v>0</v>
      </c>
      <c r="X108" s="18">
        <v>0</v>
      </c>
      <c r="Y108" s="18">
        <v>0</v>
      </c>
      <c r="Z108" s="18">
        <v>0</v>
      </c>
      <c r="AA108" s="18">
        <v>0</v>
      </c>
      <c r="AB108" s="18">
        <v>0</v>
      </c>
      <c r="AC108" s="18">
        <v>0</v>
      </c>
      <c r="AD108" s="18">
        <v>0</v>
      </c>
      <c r="AE108" s="18">
        <v>0</v>
      </c>
      <c r="AF108" s="18">
        <v>0</v>
      </c>
      <c r="AG108" s="18">
        <v>0</v>
      </c>
      <c r="AH108" s="18">
        <v>0</v>
      </c>
    </row>
    <row r="109" spans="1:34" ht="30" x14ac:dyDescent="0.25">
      <c r="A109" s="153" t="s">
        <v>285</v>
      </c>
      <c r="B109" s="145">
        <v>36</v>
      </c>
      <c r="C109" s="87">
        <v>106</v>
      </c>
      <c r="D109" s="98" t="s">
        <v>386</v>
      </c>
      <c r="E109" s="84" t="s">
        <v>242</v>
      </c>
      <c r="F109" s="97" t="s">
        <v>58</v>
      </c>
      <c r="G109" s="97" t="s">
        <v>120</v>
      </c>
      <c r="H109" s="97" t="s">
        <v>51</v>
      </c>
      <c r="I109" s="86">
        <v>5.86</v>
      </c>
      <c r="J109" s="124"/>
      <c r="K109" s="41">
        <f t="shared" si="2"/>
        <v>0</v>
      </c>
      <c r="L109" s="42" t="str">
        <f t="shared" si="3"/>
        <v>OK</v>
      </c>
      <c r="M109" s="18">
        <v>0</v>
      </c>
      <c r="N109" s="18">
        <v>0</v>
      </c>
      <c r="O109" s="18">
        <v>0</v>
      </c>
      <c r="P109" s="18">
        <v>0</v>
      </c>
      <c r="Q109" s="18">
        <v>0</v>
      </c>
      <c r="R109" s="18">
        <v>0</v>
      </c>
      <c r="S109" s="18">
        <v>0</v>
      </c>
      <c r="T109" s="18">
        <v>0</v>
      </c>
      <c r="U109" s="18">
        <v>0</v>
      </c>
      <c r="V109" s="18">
        <v>0</v>
      </c>
      <c r="W109" s="18">
        <v>0</v>
      </c>
      <c r="X109" s="18">
        <v>0</v>
      </c>
      <c r="Y109" s="18">
        <v>0</v>
      </c>
      <c r="Z109" s="18">
        <v>0</v>
      </c>
      <c r="AA109" s="18">
        <v>0</v>
      </c>
      <c r="AB109" s="18">
        <v>0</v>
      </c>
      <c r="AC109" s="18">
        <v>0</v>
      </c>
      <c r="AD109" s="18">
        <v>0</v>
      </c>
      <c r="AE109" s="18">
        <v>0</v>
      </c>
      <c r="AF109" s="18">
        <v>0</v>
      </c>
      <c r="AG109" s="18">
        <v>0</v>
      </c>
      <c r="AH109" s="18">
        <v>0</v>
      </c>
    </row>
    <row r="110" spans="1:34" ht="30" x14ac:dyDescent="0.25">
      <c r="A110" s="153"/>
      <c r="B110" s="146"/>
      <c r="C110" s="82">
        <v>107</v>
      </c>
      <c r="D110" s="100" t="s">
        <v>387</v>
      </c>
      <c r="E110" s="84" t="s">
        <v>243</v>
      </c>
      <c r="F110" s="97" t="s">
        <v>60</v>
      </c>
      <c r="G110" s="97" t="s">
        <v>121</v>
      </c>
      <c r="H110" s="97" t="s">
        <v>51</v>
      </c>
      <c r="I110" s="86">
        <v>3.08</v>
      </c>
      <c r="J110" s="124"/>
      <c r="K110" s="41">
        <f t="shared" si="2"/>
        <v>0</v>
      </c>
      <c r="L110" s="42" t="str">
        <f t="shared" si="3"/>
        <v>OK</v>
      </c>
      <c r="M110" s="18">
        <v>0</v>
      </c>
      <c r="N110" s="18">
        <v>0</v>
      </c>
      <c r="O110" s="18">
        <v>0</v>
      </c>
      <c r="P110" s="18">
        <v>0</v>
      </c>
      <c r="Q110" s="18">
        <v>0</v>
      </c>
      <c r="R110" s="18">
        <v>0</v>
      </c>
      <c r="S110" s="18">
        <v>0</v>
      </c>
      <c r="T110" s="18">
        <v>0</v>
      </c>
      <c r="U110" s="18">
        <v>0</v>
      </c>
      <c r="V110" s="18">
        <v>0</v>
      </c>
      <c r="W110" s="18">
        <v>0</v>
      </c>
      <c r="X110" s="18">
        <v>0</v>
      </c>
      <c r="Y110" s="18">
        <v>0</v>
      </c>
      <c r="Z110" s="18">
        <v>0</v>
      </c>
      <c r="AA110" s="18">
        <v>0</v>
      </c>
      <c r="AB110" s="18">
        <v>0</v>
      </c>
      <c r="AC110" s="18">
        <v>0</v>
      </c>
      <c r="AD110" s="18">
        <v>0</v>
      </c>
      <c r="AE110" s="18">
        <v>0</v>
      </c>
      <c r="AF110" s="18">
        <v>0</v>
      </c>
      <c r="AG110" s="18">
        <v>0</v>
      </c>
      <c r="AH110" s="18">
        <v>0</v>
      </c>
    </row>
    <row r="111" spans="1:34" ht="60" x14ac:dyDescent="0.25">
      <c r="A111" s="153"/>
      <c r="B111" s="146"/>
      <c r="C111" s="87">
        <v>108</v>
      </c>
      <c r="D111" s="98" t="s">
        <v>388</v>
      </c>
      <c r="E111" s="84" t="s">
        <v>244</v>
      </c>
      <c r="F111" s="97" t="s">
        <v>60</v>
      </c>
      <c r="G111" s="97" t="s">
        <v>122</v>
      </c>
      <c r="H111" s="97" t="s">
        <v>51</v>
      </c>
      <c r="I111" s="86">
        <v>7.49</v>
      </c>
      <c r="J111" s="124"/>
      <c r="K111" s="41">
        <f t="shared" si="2"/>
        <v>0</v>
      </c>
      <c r="L111" s="42" t="str">
        <f t="shared" si="3"/>
        <v>OK</v>
      </c>
      <c r="M111" s="18">
        <v>0</v>
      </c>
      <c r="N111" s="18">
        <v>0</v>
      </c>
      <c r="O111" s="18">
        <v>0</v>
      </c>
      <c r="P111" s="18">
        <v>0</v>
      </c>
      <c r="Q111" s="18">
        <v>0</v>
      </c>
      <c r="R111" s="18">
        <v>0</v>
      </c>
      <c r="S111" s="18">
        <v>0</v>
      </c>
      <c r="T111" s="18">
        <v>0</v>
      </c>
      <c r="U111" s="18">
        <v>0</v>
      </c>
      <c r="V111" s="18">
        <v>0</v>
      </c>
      <c r="W111" s="18">
        <v>0</v>
      </c>
      <c r="X111" s="18">
        <v>0</v>
      </c>
      <c r="Y111" s="18">
        <v>0</v>
      </c>
      <c r="Z111" s="18">
        <v>0</v>
      </c>
      <c r="AA111" s="18">
        <v>0</v>
      </c>
      <c r="AB111" s="18">
        <v>0</v>
      </c>
      <c r="AC111" s="18">
        <v>0</v>
      </c>
      <c r="AD111" s="18">
        <v>0</v>
      </c>
      <c r="AE111" s="18">
        <v>0</v>
      </c>
      <c r="AF111" s="18">
        <v>0</v>
      </c>
      <c r="AG111" s="18">
        <v>0</v>
      </c>
      <c r="AH111" s="18">
        <v>0</v>
      </c>
    </row>
    <row r="112" spans="1:34" ht="120" x14ac:dyDescent="0.25">
      <c r="A112" s="153"/>
      <c r="B112" s="147"/>
      <c r="C112" s="87">
        <v>109</v>
      </c>
      <c r="D112" s="83" t="s">
        <v>389</v>
      </c>
      <c r="E112" s="84" t="s">
        <v>245</v>
      </c>
      <c r="F112" s="85" t="s">
        <v>33</v>
      </c>
      <c r="G112" s="85" t="s">
        <v>123</v>
      </c>
      <c r="H112" s="85" t="s">
        <v>50</v>
      </c>
      <c r="I112" s="86">
        <v>2.2400000000000002</v>
      </c>
      <c r="J112" s="124">
        <v>50</v>
      </c>
      <c r="K112" s="41">
        <f t="shared" si="2"/>
        <v>50</v>
      </c>
      <c r="L112" s="42" t="str">
        <f t="shared" si="3"/>
        <v>OK</v>
      </c>
      <c r="M112" s="18">
        <v>0</v>
      </c>
      <c r="N112" s="18">
        <v>0</v>
      </c>
      <c r="O112" s="18">
        <v>0</v>
      </c>
      <c r="P112" s="18">
        <v>0</v>
      </c>
      <c r="Q112" s="18">
        <v>0</v>
      </c>
      <c r="R112" s="18">
        <v>0</v>
      </c>
      <c r="S112" s="18">
        <v>0</v>
      </c>
      <c r="T112" s="18">
        <v>0</v>
      </c>
      <c r="U112" s="18">
        <v>0</v>
      </c>
      <c r="V112" s="18">
        <v>0</v>
      </c>
      <c r="W112" s="18">
        <v>0</v>
      </c>
      <c r="X112" s="18">
        <v>0</v>
      </c>
      <c r="Y112" s="18">
        <v>0</v>
      </c>
      <c r="Z112" s="18">
        <v>0</v>
      </c>
      <c r="AA112" s="18">
        <v>0</v>
      </c>
      <c r="AB112" s="18">
        <v>0</v>
      </c>
      <c r="AC112" s="18">
        <v>0</v>
      </c>
      <c r="AD112" s="18">
        <v>0</v>
      </c>
      <c r="AE112" s="18">
        <v>0</v>
      </c>
      <c r="AF112" s="18">
        <v>0</v>
      </c>
      <c r="AG112" s="18">
        <v>0</v>
      </c>
      <c r="AH112" s="18">
        <v>0</v>
      </c>
    </row>
    <row r="113" spans="1:34" ht="60" x14ac:dyDescent="0.25">
      <c r="A113" s="152" t="s">
        <v>279</v>
      </c>
      <c r="B113" s="158">
        <v>41</v>
      </c>
      <c r="C113" s="76">
        <v>110</v>
      </c>
      <c r="D113" s="106" t="s">
        <v>390</v>
      </c>
      <c r="E113" s="78" t="s">
        <v>246</v>
      </c>
      <c r="F113" s="104" t="s">
        <v>60</v>
      </c>
      <c r="G113" s="104" t="s">
        <v>124</v>
      </c>
      <c r="H113" s="104" t="s">
        <v>51</v>
      </c>
      <c r="I113" s="80">
        <v>19</v>
      </c>
      <c r="J113" s="124"/>
      <c r="K113" s="41">
        <f t="shared" si="2"/>
        <v>0</v>
      </c>
      <c r="L113" s="42" t="str">
        <f t="shared" si="3"/>
        <v>OK</v>
      </c>
      <c r="M113" s="18">
        <v>0</v>
      </c>
      <c r="N113" s="18">
        <v>0</v>
      </c>
      <c r="O113" s="18">
        <v>0</v>
      </c>
      <c r="P113" s="18">
        <v>0</v>
      </c>
      <c r="Q113" s="18">
        <v>0</v>
      </c>
      <c r="R113" s="18">
        <v>0</v>
      </c>
      <c r="S113" s="18">
        <v>0</v>
      </c>
      <c r="T113" s="18">
        <v>0</v>
      </c>
      <c r="U113" s="18">
        <v>0</v>
      </c>
      <c r="V113" s="18">
        <v>0</v>
      </c>
      <c r="W113" s="18">
        <v>0</v>
      </c>
      <c r="X113" s="18">
        <v>0</v>
      </c>
      <c r="Y113" s="18">
        <v>0</v>
      </c>
      <c r="Z113" s="18">
        <v>0</v>
      </c>
      <c r="AA113" s="18">
        <v>0</v>
      </c>
      <c r="AB113" s="18">
        <v>0</v>
      </c>
      <c r="AC113" s="18">
        <v>0</v>
      </c>
      <c r="AD113" s="18">
        <v>0</v>
      </c>
      <c r="AE113" s="18">
        <v>0</v>
      </c>
      <c r="AF113" s="18">
        <v>0</v>
      </c>
      <c r="AG113" s="18">
        <v>0</v>
      </c>
      <c r="AH113" s="18">
        <v>0</v>
      </c>
    </row>
    <row r="114" spans="1:34" ht="45" x14ac:dyDescent="0.25">
      <c r="A114" s="152"/>
      <c r="B114" s="159"/>
      <c r="C114" s="103">
        <v>111</v>
      </c>
      <c r="D114" s="106" t="s">
        <v>391</v>
      </c>
      <c r="E114" s="78" t="s">
        <v>247</v>
      </c>
      <c r="F114" s="104" t="s">
        <v>60</v>
      </c>
      <c r="G114" s="104" t="s">
        <v>124</v>
      </c>
      <c r="H114" s="104" t="s">
        <v>51</v>
      </c>
      <c r="I114" s="80">
        <v>18.72</v>
      </c>
      <c r="J114" s="124"/>
      <c r="K114" s="41">
        <f t="shared" si="2"/>
        <v>0</v>
      </c>
      <c r="L114" s="42" t="str">
        <f t="shared" si="3"/>
        <v>OK</v>
      </c>
      <c r="M114" s="18">
        <v>0</v>
      </c>
      <c r="N114" s="18">
        <v>0</v>
      </c>
      <c r="O114" s="18">
        <v>0</v>
      </c>
      <c r="P114" s="18">
        <v>0</v>
      </c>
      <c r="Q114" s="18">
        <v>0</v>
      </c>
      <c r="R114" s="18">
        <v>0</v>
      </c>
      <c r="S114" s="18">
        <v>0</v>
      </c>
      <c r="T114" s="18">
        <v>0</v>
      </c>
      <c r="U114" s="18">
        <v>0</v>
      </c>
      <c r="V114" s="18">
        <v>0</v>
      </c>
      <c r="W114" s="18">
        <v>0</v>
      </c>
      <c r="X114" s="18">
        <v>0</v>
      </c>
      <c r="Y114" s="18">
        <v>0</v>
      </c>
      <c r="Z114" s="18">
        <v>0</v>
      </c>
      <c r="AA114" s="18">
        <v>0</v>
      </c>
      <c r="AB114" s="18">
        <v>0</v>
      </c>
      <c r="AC114" s="18">
        <v>0</v>
      </c>
      <c r="AD114" s="18">
        <v>0</v>
      </c>
      <c r="AE114" s="18">
        <v>0</v>
      </c>
      <c r="AF114" s="18">
        <v>0</v>
      </c>
      <c r="AG114" s="18">
        <v>0</v>
      </c>
      <c r="AH114" s="18">
        <v>0</v>
      </c>
    </row>
    <row r="115" spans="1:34" ht="30" x14ac:dyDescent="0.25">
      <c r="A115" s="152"/>
      <c r="B115" s="159"/>
      <c r="C115" s="76">
        <v>112</v>
      </c>
      <c r="D115" s="106" t="s">
        <v>392</v>
      </c>
      <c r="E115" s="78" t="s">
        <v>248</v>
      </c>
      <c r="F115" s="104" t="s">
        <v>60</v>
      </c>
      <c r="G115" s="104" t="s">
        <v>125</v>
      </c>
      <c r="H115" s="104" t="s">
        <v>110</v>
      </c>
      <c r="I115" s="80">
        <v>19</v>
      </c>
      <c r="J115" s="124"/>
      <c r="K115" s="41">
        <f t="shared" si="2"/>
        <v>0</v>
      </c>
      <c r="L115" s="42" t="str">
        <f t="shared" si="3"/>
        <v>OK</v>
      </c>
      <c r="M115" s="18">
        <v>0</v>
      </c>
      <c r="N115" s="18">
        <v>0</v>
      </c>
      <c r="O115" s="18">
        <v>0</v>
      </c>
      <c r="P115" s="18">
        <v>0</v>
      </c>
      <c r="Q115" s="18">
        <v>0</v>
      </c>
      <c r="R115" s="18">
        <v>0</v>
      </c>
      <c r="S115" s="18">
        <v>0</v>
      </c>
      <c r="T115" s="18">
        <v>0</v>
      </c>
      <c r="U115" s="18">
        <v>0</v>
      </c>
      <c r="V115" s="18">
        <v>0</v>
      </c>
      <c r="W115" s="18">
        <v>0</v>
      </c>
      <c r="X115" s="18">
        <v>0</v>
      </c>
      <c r="Y115" s="18">
        <v>0</v>
      </c>
      <c r="Z115" s="18">
        <v>0</v>
      </c>
      <c r="AA115" s="18">
        <v>0</v>
      </c>
      <c r="AB115" s="18">
        <v>0</v>
      </c>
      <c r="AC115" s="18">
        <v>0</v>
      </c>
      <c r="AD115" s="18">
        <v>0</v>
      </c>
      <c r="AE115" s="18">
        <v>0</v>
      </c>
      <c r="AF115" s="18">
        <v>0</v>
      </c>
      <c r="AG115" s="18">
        <v>0</v>
      </c>
      <c r="AH115" s="18">
        <v>0</v>
      </c>
    </row>
    <row r="116" spans="1:34" ht="30" x14ac:dyDescent="0.25">
      <c r="A116" s="152"/>
      <c r="B116" s="159"/>
      <c r="C116" s="107">
        <v>113</v>
      </c>
      <c r="D116" s="108" t="s">
        <v>393</v>
      </c>
      <c r="E116" s="109" t="s">
        <v>249</v>
      </c>
      <c r="F116" s="110" t="s">
        <v>60</v>
      </c>
      <c r="G116" s="110" t="s">
        <v>125</v>
      </c>
      <c r="H116" s="110" t="s">
        <v>51</v>
      </c>
      <c r="I116" s="111">
        <v>19</v>
      </c>
      <c r="J116" s="124">
        <v>12</v>
      </c>
      <c r="K116" s="51">
        <f t="shared" si="2"/>
        <v>6</v>
      </c>
      <c r="L116" s="52" t="str">
        <f t="shared" si="3"/>
        <v>OK</v>
      </c>
      <c r="M116" s="18">
        <v>0</v>
      </c>
      <c r="N116" s="18">
        <v>0</v>
      </c>
      <c r="O116" s="18">
        <v>0</v>
      </c>
      <c r="P116" s="18">
        <v>0</v>
      </c>
      <c r="Q116" s="18">
        <v>0</v>
      </c>
      <c r="R116" s="18">
        <v>0</v>
      </c>
      <c r="S116" s="18">
        <v>0</v>
      </c>
      <c r="T116" s="18">
        <v>0</v>
      </c>
      <c r="U116" s="18">
        <v>0</v>
      </c>
      <c r="V116" s="18">
        <v>0</v>
      </c>
      <c r="W116" s="18">
        <v>0</v>
      </c>
      <c r="X116" s="18">
        <v>0</v>
      </c>
      <c r="Y116" s="18">
        <v>0</v>
      </c>
      <c r="Z116" s="18">
        <v>0</v>
      </c>
      <c r="AA116" s="18">
        <v>6</v>
      </c>
      <c r="AB116" s="18">
        <v>0</v>
      </c>
      <c r="AC116" s="18">
        <v>0</v>
      </c>
      <c r="AD116" s="18">
        <v>0</v>
      </c>
      <c r="AE116" s="18">
        <v>0</v>
      </c>
      <c r="AF116" s="18">
        <v>0</v>
      </c>
      <c r="AG116" s="18">
        <v>0</v>
      </c>
      <c r="AH116" s="18">
        <v>0</v>
      </c>
    </row>
    <row r="117" spans="1:34" ht="75" x14ac:dyDescent="0.25">
      <c r="A117" s="112" t="s">
        <v>283</v>
      </c>
      <c r="B117" s="87">
        <v>42</v>
      </c>
      <c r="C117" s="87">
        <v>114</v>
      </c>
      <c r="D117" s="98" t="s">
        <v>394</v>
      </c>
      <c r="E117" s="84" t="s">
        <v>250</v>
      </c>
      <c r="F117" s="97" t="s">
        <v>60</v>
      </c>
      <c r="G117" s="97" t="s">
        <v>100</v>
      </c>
      <c r="H117" s="97" t="s">
        <v>51</v>
      </c>
      <c r="I117" s="86">
        <v>134.63</v>
      </c>
      <c r="J117" s="124"/>
      <c r="K117" s="41">
        <f t="shared" si="2"/>
        <v>0</v>
      </c>
      <c r="L117" s="42" t="str">
        <f t="shared" si="3"/>
        <v>OK</v>
      </c>
      <c r="M117" s="18">
        <v>0</v>
      </c>
      <c r="N117" s="18">
        <v>0</v>
      </c>
      <c r="O117" s="18">
        <v>0</v>
      </c>
      <c r="P117" s="18">
        <v>0</v>
      </c>
      <c r="Q117" s="18">
        <v>0</v>
      </c>
      <c r="R117" s="18">
        <v>0</v>
      </c>
      <c r="S117" s="18">
        <v>0</v>
      </c>
      <c r="T117" s="18">
        <v>0</v>
      </c>
      <c r="U117" s="18">
        <v>0</v>
      </c>
      <c r="V117" s="18">
        <v>0</v>
      </c>
      <c r="W117" s="18">
        <v>0</v>
      </c>
      <c r="X117" s="18">
        <v>0</v>
      </c>
      <c r="Y117" s="18">
        <v>0</v>
      </c>
      <c r="Z117" s="18">
        <v>0</v>
      </c>
      <c r="AA117" s="18">
        <v>0</v>
      </c>
      <c r="AB117" s="18">
        <v>0</v>
      </c>
      <c r="AC117" s="18">
        <v>0</v>
      </c>
      <c r="AD117" s="18">
        <v>0</v>
      </c>
      <c r="AE117" s="18">
        <v>0</v>
      </c>
      <c r="AF117" s="18">
        <v>0</v>
      </c>
      <c r="AG117" s="18">
        <v>0</v>
      </c>
      <c r="AH117" s="18">
        <v>0</v>
      </c>
    </row>
    <row r="118" spans="1:34" ht="39.950000000000003" customHeight="1" x14ac:dyDescent="0.25">
      <c r="A118" s="152" t="s">
        <v>287</v>
      </c>
      <c r="B118" s="158">
        <v>43</v>
      </c>
      <c r="C118" s="76">
        <v>115</v>
      </c>
      <c r="D118" s="113" t="s">
        <v>395</v>
      </c>
      <c r="E118" s="55"/>
      <c r="F118" s="161" t="s">
        <v>286</v>
      </c>
      <c r="G118" s="162"/>
      <c r="H118" s="162"/>
      <c r="I118" s="163"/>
      <c r="J118" s="124"/>
      <c r="K118" s="41">
        <f t="shared" si="2"/>
        <v>0</v>
      </c>
      <c r="L118" s="42" t="str">
        <f t="shared" si="3"/>
        <v>OK</v>
      </c>
      <c r="M118" s="18">
        <v>0</v>
      </c>
      <c r="N118" s="18">
        <v>0</v>
      </c>
      <c r="O118" s="18">
        <v>0</v>
      </c>
      <c r="P118" s="18">
        <v>0</v>
      </c>
      <c r="Q118" s="18">
        <v>0</v>
      </c>
      <c r="R118" s="18">
        <v>0</v>
      </c>
      <c r="S118" s="18">
        <v>0</v>
      </c>
      <c r="T118" s="18">
        <v>0</v>
      </c>
      <c r="U118" s="18">
        <v>0</v>
      </c>
      <c r="V118" s="18">
        <v>0</v>
      </c>
      <c r="W118" s="18">
        <v>0</v>
      </c>
      <c r="X118" s="18">
        <v>0</v>
      </c>
      <c r="Y118" s="18">
        <v>0</v>
      </c>
      <c r="Z118" s="18">
        <v>0</v>
      </c>
      <c r="AA118" s="18">
        <v>0</v>
      </c>
      <c r="AB118" s="18">
        <v>0</v>
      </c>
      <c r="AC118" s="18">
        <v>0</v>
      </c>
      <c r="AD118" s="18">
        <v>0</v>
      </c>
      <c r="AE118" s="18">
        <v>0</v>
      </c>
      <c r="AF118" s="18">
        <v>0</v>
      </c>
      <c r="AG118" s="18">
        <v>0</v>
      </c>
      <c r="AH118" s="18">
        <v>0</v>
      </c>
    </row>
    <row r="119" spans="1:34" ht="39.950000000000003" customHeight="1" x14ac:dyDescent="0.25">
      <c r="A119" s="152"/>
      <c r="B119" s="159"/>
      <c r="C119" s="76">
        <v>116</v>
      </c>
      <c r="D119" s="113" t="s">
        <v>396</v>
      </c>
      <c r="E119" s="90"/>
      <c r="F119" s="164"/>
      <c r="G119" s="165"/>
      <c r="H119" s="165"/>
      <c r="I119" s="166"/>
      <c r="J119" s="124"/>
      <c r="K119" s="41">
        <f t="shared" si="2"/>
        <v>0</v>
      </c>
      <c r="L119" s="42" t="str">
        <f t="shared" si="3"/>
        <v>OK</v>
      </c>
      <c r="M119" s="18">
        <v>0</v>
      </c>
      <c r="N119" s="18">
        <v>0</v>
      </c>
      <c r="O119" s="18">
        <v>0</v>
      </c>
      <c r="P119" s="18">
        <v>0</v>
      </c>
      <c r="Q119" s="18">
        <v>0</v>
      </c>
      <c r="R119" s="18">
        <v>0</v>
      </c>
      <c r="S119" s="18">
        <v>0</v>
      </c>
      <c r="T119" s="18">
        <v>0</v>
      </c>
      <c r="U119" s="18">
        <v>0</v>
      </c>
      <c r="V119" s="18">
        <v>0</v>
      </c>
      <c r="W119" s="18">
        <v>0</v>
      </c>
      <c r="X119" s="18">
        <v>0</v>
      </c>
      <c r="Y119" s="18">
        <v>0</v>
      </c>
      <c r="Z119" s="18">
        <v>0</v>
      </c>
      <c r="AA119" s="18">
        <v>0</v>
      </c>
      <c r="AB119" s="18">
        <v>0</v>
      </c>
      <c r="AC119" s="18">
        <v>0</v>
      </c>
      <c r="AD119" s="18">
        <v>0</v>
      </c>
      <c r="AE119" s="18">
        <v>0</v>
      </c>
      <c r="AF119" s="18">
        <v>0</v>
      </c>
      <c r="AG119" s="18">
        <v>0</v>
      </c>
      <c r="AH119" s="18">
        <v>0</v>
      </c>
    </row>
    <row r="120" spans="1:34" ht="39.950000000000003" customHeight="1" x14ac:dyDescent="0.25">
      <c r="A120" s="152"/>
      <c r="B120" s="159"/>
      <c r="C120" s="103">
        <v>117</v>
      </c>
      <c r="D120" s="113" t="s">
        <v>397</v>
      </c>
      <c r="E120" s="90"/>
      <c r="F120" s="164"/>
      <c r="G120" s="165"/>
      <c r="H120" s="165"/>
      <c r="I120" s="166"/>
      <c r="J120" s="124"/>
      <c r="K120" s="41">
        <f t="shared" ref="K120:K121" si="4">J120-(SUM(M120:AH120))</f>
        <v>0</v>
      </c>
      <c r="L120" s="42" t="str">
        <f t="shared" si="3"/>
        <v>OK</v>
      </c>
      <c r="M120" s="18">
        <v>0</v>
      </c>
      <c r="N120" s="18">
        <v>0</v>
      </c>
      <c r="O120" s="18">
        <v>0</v>
      </c>
      <c r="P120" s="18">
        <v>0</v>
      </c>
      <c r="Q120" s="18">
        <v>0</v>
      </c>
      <c r="R120" s="18">
        <v>0</v>
      </c>
      <c r="S120" s="18">
        <v>0</v>
      </c>
      <c r="T120" s="18">
        <v>0</v>
      </c>
      <c r="U120" s="18">
        <v>0</v>
      </c>
      <c r="V120" s="18">
        <v>0</v>
      </c>
      <c r="W120" s="18">
        <v>0</v>
      </c>
      <c r="X120" s="18">
        <v>0</v>
      </c>
      <c r="Y120" s="18">
        <v>0</v>
      </c>
      <c r="Z120" s="18">
        <v>0</v>
      </c>
      <c r="AA120" s="18">
        <v>0</v>
      </c>
      <c r="AB120" s="18">
        <v>0</v>
      </c>
      <c r="AC120" s="18">
        <v>0</v>
      </c>
      <c r="AD120" s="18">
        <v>0</v>
      </c>
      <c r="AE120" s="18">
        <v>0</v>
      </c>
      <c r="AF120" s="18">
        <v>0</v>
      </c>
      <c r="AG120" s="18">
        <v>0</v>
      </c>
      <c r="AH120" s="18">
        <v>0</v>
      </c>
    </row>
    <row r="121" spans="1:34" ht="39.950000000000003" customHeight="1" x14ac:dyDescent="0.25">
      <c r="A121" s="152"/>
      <c r="B121" s="160"/>
      <c r="C121" s="76">
        <v>118</v>
      </c>
      <c r="D121" s="113" t="s">
        <v>398</v>
      </c>
      <c r="E121" s="90"/>
      <c r="F121" s="167"/>
      <c r="G121" s="168"/>
      <c r="H121" s="168"/>
      <c r="I121" s="169"/>
      <c r="J121" s="124"/>
      <c r="K121" s="41">
        <f t="shared" si="4"/>
        <v>0</v>
      </c>
      <c r="L121" s="42" t="str">
        <f t="shared" si="3"/>
        <v>OK</v>
      </c>
      <c r="M121" s="18">
        <v>0</v>
      </c>
      <c r="N121" s="18">
        <v>0</v>
      </c>
      <c r="O121" s="18">
        <v>0</v>
      </c>
      <c r="P121" s="18">
        <v>0</v>
      </c>
      <c r="Q121" s="18">
        <v>0</v>
      </c>
      <c r="R121" s="18">
        <v>0</v>
      </c>
      <c r="S121" s="18">
        <v>0</v>
      </c>
      <c r="T121" s="18">
        <v>0</v>
      </c>
      <c r="U121" s="18">
        <v>0</v>
      </c>
      <c r="V121" s="18">
        <v>0</v>
      </c>
      <c r="W121" s="18">
        <v>0</v>
      </c>
      <c r="X121" s="18">
        <v>0</v>
      </c>
      <c r="Y121" s="18">
        <v>0</v>
      </c>
      <c r="Z121" s="18">
        <v>0</v>
      </c>
      <c r="AA121" s="18">
        <v>0</v>
      </c>
      <c r="AB121" s="18">
        <v>0</v>
      </c>
      <c r="AC121" s="18">
        <v>0</v>
      </c>
      <c r="AD121" s="18">
        <v>0</v>
      </c>
      <c r="AE121" s="18">
        <v>0</v>
      </c>
      <c r="AF121" s="18">
        <v>0</v>
      </c>
      <c r="AG121" s="18">
        <v>0</v>
      </c>
      <c r="AH121" s="18">
        <v>0</v>
      </c>
    </row>
    <row r="122" spans="1:34" ht="45" x14ac:dyDescent="0.25">
      <c r="A122" s="69" t="s">
        <v>279</v>
      </c>
      <c r="B122" s="82">
        <v>44</v>
      </c>
      <c r="C122" s="82">
        <v>119</v>
      </c>
      <c r="D122" s="115" t="s">
        <v>399</v>
      </c>
      <c r="E122" s="116" t="s">
        <v>251</v>
      </c>
      <c r="F122" s="117" t="s">
        <v>60</v>
      </c>
      <c r="G122" s="117" t="s">
        <v>126</v>
      </c>
      <c r="H122" s="117" t="s">
        <v>127</v>
      </c>
      <c r="I122" s="118">
        <v>85</v>
      </c>
      <c r="J122" s="124"/>
      <c r="K122" s="53">
        <f>J122-(SUM(M122:AH122))</f>
        <v>0</v>
      </c>
      <c r="L122" s="54" t="str">
        <f>IF(K122&lt;0,"ATENÇÃO","OK")</f>
        <v>OK</v>
      </c>
      <c r="M122" s="18">
        <v>0</v>
      </c>
      <c r="N122" s="18">
        <v>0</v>
      </c>
      <c r="O122" s="18">
        <v>0</v>
      </c>
      <c r="P122" s="18">
        <v>0</v>
      </c>
      <c r="Q122" s="18">
        <v>0</v>
      </c>
      <c r="R122" s="18">
        <v>0</v>
      </c>
      <c r="S122" s="18">
        <v>0</v>
      </c>
      <c r="T122" s="18">
        <v>0</v>
      </c>
      <c r="U122" s="18">
        <v>0</v>
      </c>
      <c r="V122" s="18">
        <v>0</v>
      </c>
      <c r="W122" s="18">
        <v>0</v>
      </c>
      <c r="X122" s="18">
        <v>0</v>
      </c>
      <c r="Y122" s="18">
        <v>0</v>
      </c>
      <c r="Z122" s="18">
        <v>0</v>
      </c>
      <c r="AA122" s="18">
        <v>0</v>
      </c>
      <c r="AB122" s="18">
        <v>0</v>
      </c>
      <c r="AC122" s="18">
        <v>0</v>
      </c>
      <c r="AD122" s="18">
        <v>0</v>
      </c>
      <c r="AE122" s="18">
        <v>0</v>
      </c>
      <c r="AF122" s="18">
        <v>0</v>
      </c>
      <c r="AG122" s="18">
        <v>0</v>
      </c>
      <c r="AH122" s="18">
        <v>0</v>
      </c>
    </row>
    <row r="123" spans="1:34" ht="75" x14ac:dyDescent="0.25">
      <c r="A123" s="152" t="s">
        <v>276</v>
      </c>
      <c r="B123" s="158">
        <v>45</v>
      </c>
      <c r="C123" s="76">
        <v>120</v>
      </c>
      <c r="D123" s="77" t="s">
        <v>400</v>
      </c>
      <c r="E123" s="78" t="s">
        <v>252</v>
      </c>
      <c r="F123" s="79" t="s">
        <v>30</v>
      </c>
      <c r="G123" s="79" t="s">
        <v>128</v>
      </c>
      <c r="H123" s="79" t="s">
        <v>50</v>
      </c>
      <c r="I123" s="80">
        <v>4.2</v>
      </c>
      <c r="J123" s="124">
        <v>25</v>
      </c>
      <c r="K123" s="41">
        <f t="shared" si="2"/>
        <v>25</v>
      </c>
      <c r="L123" s="42" t="str">
        <f t="shared" si="3"/>
        <v>OK</v>
      </c>
      <c r="M123" s="18">
        <v>0</v>
      </c>
      <c r="N123" s="18">
        <v>0</v>
      </c>
      <c r="O123" s="18">
        <v>0</v>
      </c>
      <c r="P123" s="18">
        <v>0</v>
      </c>
      <c r="Q123" s="18">
        <v>0</v>
      </c>
      <c r="R123" s="18">
        <v>0</v>
      </c>
      <c r="S123" s="18">
        <v>0</v>
      </c>
      <c r="T123" s="18">
        <v>0</v>
      </c>
      <c r="U123" s="18">
        <v>0</v>
      </c>
      <c r="V123" s="18">
        <v>0</v>
      </c>
      <c r="W123" s="18">
        <v>0</v>
      </c>
      <c r="X123" s="18">
        <v>0</v>
      </c>
      <c r="Y123" s="18">
        <v>0</v>
      </c>
      <c r="Z123" s="18">
        <v>0</v>
      </c>
      <c r="AA123" s="18">
        <v>0</v>
      </c>
      <c r="AB123" s="18">
        <v>0</v>
      </c>
      <c r="AC123" s="18">
        <v>0</v>
      </c>
      <c r="AD123" s="18">
        <v>0</v>
      </c>
      <c r="AE123" s="18">
        <v>0</v>
      </c>
      <c r="AF123" s="18">
        <v>0</v>
      </c>
      <c r="AG123" s="18">
        <v>0</v>
      </c>
      <c r="AH123" s="18">
        <v>0</v>
      </c>
    </row>
    <row r="124" spans="1:34" ht="75" x14ac:dyDescent="0.25">
      <c r="A124" s="152"/>
      <c r="B124" s="159"/>
      <c r="C124" s="76">
        <v>121</v>
      </c>
      <c r="D124" s="77" t="s">
        <v>401</v>
      </c>
      <c r="E124" s="78" t="s">
        <v>253</v>
      </c>
      <c r="F124" s="79" t="s">
        <v>30</v>
      </c>
      <c r="G124" s="79" t="s">
        <v>128</v>
      </c>
      <c r="H124" s="79" t="s">
        <v>50</v>
      </c>
      <c r="I124" s="80">
        <v>5.8</v>
      </c>
      <c r="J124" s="124">
        <v>25</v>
      </c>
      <c r="K124" s="41">
        <f t="shared" si="2"/>
        <v>25</v>
      </c>
      <c r="L124" s="42" t="str">
        <f t="shared" si="3"/>
        <v>OK</v>
      </c>
      <c r="M124" s="18">
        <v>0</v>
      </c>
      <c r="N124" s="18">
        <v>0</v>
      </c>
      <c r="O124" s="18">
        <v>0</v>
      </c>
      <c r="P124" s="18">
        <v>0</v>
      </c>
      <c r="Q124" s="18">
        <v>0</v>
      </c>
      <c r="R124" s="18">
        <v>0</v>
      </c>
      <c r="S124" s="18">
        <v>0</v>
      </c>
      <c r="T124" s="18">
        <v>0</v>
      </c>
      <c r="U124" s="18">
        <v>0</v>
      </c>
      <c r="V124" s="18">
        <v>0</v>
      </c>
      <c r="W124" s="18">
        <v>0</v>
      </c>
      <c r="X124" s="18">
        <v>0</v>
      </c>
      <c r="Y124" s="18">
        <v>0</v>
      </c>
      <c r="Z124" s="18">
        <v>0</v>
      </c>
      <c r="AA124" s="18">
        <v>0</v>
      </c>
      <c r="AB124" s="18">
        <v>0</v>
      </c>
      <c r="AC124" s="18">
        <v>0</v>
      </c>
      <c r="AD124" s="18">
        <v>0</v>
      </c>
      <c r="AE124" s="18">
        <v>0</v>
      </c>
      <c r="AF124" s="18">
        <v>0</v>
      </c>
      <c r="AG124" s="18">
        <v>0</v>
      </c>
      <c r="AH124" s="18">
        <v>0</v>
      </c>
    </row>
    <row r="125" spans="1:34" ht="60" x14ac:dyDescent="0.25">
      <c r="A125" s="152"/>
      <c r="B125" s="159"/>
      <c r="C125" s="103">
        <v>122</v>
      </c>
      <c r="D125" s="77" t="s">
        <v>402</v>
      </c>
      <c r="E125" s="78" t="s">
        <v>254</v>
      </c>
      <c r="F125" s="79" t="s">
        <v>30</v>
      </c>
      <c r="G125" s="79" t="s">
        <v>48</v>
      </c>
      <c r="H125" s="79" t="s">
        <v>50</v>
      </c>
      <c r="I125" s="80">
        <v>5.6</v>
      </c>
      <c r="J125" s="124"/>
      <c r="K125" s="41">
        <f t="shared" si="2"/>
        <v>0</v>
      </c>
      <c r="L125" s="42" t="str">
        <f t="shared" si="3"/>
        <v>OK</v>
      </c>
      <c r="M125" s="18">
        <v>0</v>
      </c>
      <c r="N125" s="18">
        <v>0</v>
      </c>
      <c r="O125" s="18">
        <v>0</v>
      </c>
      <c r="P125" s="18">
        <v>0</v>
      </c>
      <c r="Q125" s="18">
        <v>0</v>
      </c>
      <c r="R125" s="18">
        <v>0</v>
      </c>
      <c r="S125" s="18">
        <v>0</v>
      </c>
      <c r="T125" s="18">
        <v>0</v>
      </c>
      <c r="U125" s="18">
        <v>0</v>
      </c>
      <c r="V125" s="18">
        <v>0</v>
      </c>
      <c r="W125" s="18">
        <v>0</v>
      </c>
      <c r="X125" s="18">
        <v>0</v>
      </c>
      <c r="Y125" s="18">
        <v>0</v>
      </c>
      <c r="Z125" s="18">
        <v>0</v>
      </c>
      <c r="AA125" s="18">
        <v>0</v>
      </c>
      <c r="AB125" s="18">
        <v>0</v>
      </c>
      <c r="AC125" s="18">
        <v>0</v>
      </c>
      <c r="AD125" s="18">
        <v>0</v>
      </c>
      <c r="AE125" s="18">
        <v>0</v>
      </c>
      <c r="AF125" s="18">
        <v>0</v>
      </c>
      <c r="AG125" s="18">
        <v>0</v>
      </c>
      <c r="AH125" s="18">
        <v>0</v>
      </c>
    </row>
    <row r="126" spans="1:34" ht="45" x14ac:dyDescent="0.25">
      <c r="A126" s="152"/>
      <c r="B126" s="159"/>
      <c r="C126" s="76">
        <v>123</v>
      </c>
      <c r="D126" s="106" t="s">
        <v>403</v>
      </c>
      <c r="E126" s="78" t="s">
        <v>255</v>
      </c>
      <c r="F126" s="104" t="s">
        <v>60</v>
      </c>
      <c r="G126" s="104" t="s">
        <v>129</v>
      </c>
      <c r="H126" s="104" t="s">
        <v>50</v>
      </c>
      <c r="I126" s="80">
        <v>30.24</v>
      </c>
      <c r="J126" s="124">
        <v>25</v>
      </c>
      <c r="K126" s="41">
        <f t="shared" si="2"/>
        <v>25</v>
      </c>
      <c r="L126" s="42" t="str">
        <f t="shared" si="3"/>
        <v>OK</v>
      </c>
      <c r="M126" s="18">
        <v>0</v>
      </c>
      <c r="N126" s="18">
        <v>0</v>
      </c>
      <c r="O126" s="18">
        <v>0</v>
      </c>
      <c r="P126" s="18">
        <v>0</v>
      </c>
      <c r="Q126" s="18">
        <v>0</v>
      </c>
      <c r="R126" s="18">
        <v>0</v>
      </c>
      <c r="S126" s="18">
        <v>0</v>
      </c>
      <c r="T126" s="18">
        <v>0</v>
      </c>
      <c r="U126" s="18">
        <v>0</v>
      </c>
      <c r="V126" s="18">
        <v>0</v>
      </c>
      <c r="W126" s="18">
        <v>0</v>
      </c>
      <c r="X126" s="18">
        <v>0</v>
      </c>
      <c r="Y126" s="18">
        <v>0</v>
      </c>
      <c r="Z126" s="18">
        <v>0</v>
      </c>
      <c r="AA126" s="18">
        <v>0</v>
      </c>
      <c r="AB126" s="18">
        <v>0</v>
      </c>
      <c r="AC126" s="18">
        <v>0</v>
      </c>
      <c r="AD126" s="18">
        <v>0</v>
      </c>
      <c r="AE126" s="18">
        <v>0</v>
      </c>
      <c r="AF126" s="18">
        <v>0</v>
      </c>
      <c r="AG126" s="18">
        <v>0</v>
      </c>
      <c r="AH126" s="18">
        <v>0</v>
      </c>
    </row>
    <row r="127" spans="1:34" ht="60" x14ac:dyDescent="0.25">
      <c r="A127" s="152"/>
      <c r="B127" s="159"/>
      <c r="C127" s="103">
        <v>124</v>
      </c>
      <c r="D127" s="77" t="s">
        <v>404</v>
      </c>
      <c r="E127" s="78" t="s">
        <v>256</v>
      </c>
      <c r="F127" s="104" t="s">
        <v>60</v>
      </c>
      <c r="G127" s="104" t="s">
        <v>130</v>
      </c>
      <c r="H127" s="104" t="s">
        <v>70</v>
      </c>
      <c r="I127" s="80">
        <v>4.05</v>
      </c>
      <c r="J127" s="124"/>
      <c r="K127" s="41">
        <f t="shared" si="2"/>
        <v>0</v>
      </c>
      <c r="L127" s="42" t="str">
        <f t="shared" si="3"/>
        <v>OK</v>
      </c>
      <c r="M127" s="18">
        <v>0</v>
      </c>
      <c r="N127" s="18">
        <v>0</v>
      </c>
      <c r="O127" s="18">
        <v>0</v>
      </c>
      <c r="P127" s="18">
        <v>0</v>
      </c>
      <c r="Q127" s="18">
        <v>0</v>
      </c>
      <c r="R127" s="18">
        <v>0</v>
      </c>
      <c r="S127" s="18">
        <v>0</v>
      </c>
      <c r="T127" s="18">
        <v>0</v>
      </c>
      <c r="U127" s="18">
        <v>0</v>
      </c>
      <c r="V127" s="18">
        <v>0</v>
      </c>
      <c r="W127" s="18">
        <v>0</v>
      </c>
      <c r="X127" s="18">
        <v>0</v>
      </c>
      <c r="Y127" s="18">
        <v>0</v>
      </c>
      <c r="Z127" s="18">
        <v>0</v>
      </c>
      <c r="AA127" s="18">
        <v>0</v>
      </c>
      <c r="AB127" s="18">
        <v>0</v>
      </c>
      <c r="AC127" s="18">
        <v>0</v>
      </c>
      <c r="AD127" s="18">
        <v>0</v>
      </c>
      <c r="AE127" s="18">
        <v>0</v>
      </c>
      <c r="AF127" s="18">
        <v>0</v>
      </c>
      <c r="AG127" s="18">
        <v>0</v>
      </c>
      <c r="AH127" s="18">
        <v>0</v>
      </c>
    </row>
    <row r="128" spans="1:34" ht="30" x14ac:dyDescent="0.25">
      <c r="A128" s="152"/>
      <c r="B128" s="160"/>
      <c r="C128" s="76">
        <v>125</v>
      </c>
      <c r="D128" s="77" t="s">
        <v>405</v>
      </c>
      <c r="E128" s="78" t="s">
        <v>257</v>
      </c>
      <c r="F128" s="104" t="s">
        <v>30</v>
      </c>
      <c r="G128" s="104" t="s">
        <v>130</v>
      </c>
      <c r="H128" s="104" t="s">
        <v>50</v>
      </c>
      <c r="I128" s="80">
        <v>15.06</v>
      </c>
      <c r="J128" s="124"/>
      <c r="K128" s="41">
        <f t="shared" si="2"/>
        <v>0</v>
      </c>
      <c r="L128" s="42" t="str">
        <f t="shared" si="3"/>
        <v>OK</v>
      </c>
      <c r="M128" s="18">
        <v>0</v>
      </c>
      <c r="N128" s="18">
        <v>0</v>
      </c>
      <c r="O128" s="18">
        <v>0</v>
      </c>
      <c r="P128" s="18">
        <v>0</v>
      </c>
      <c r="Q128" s="18">
        <v>0</v>
      </c>
      <c r="R128" s="18">
        <v>0</v>
      </c>
      <c r="S128" s="18">
        <v>0</v>
      </c>
      <c r="T128" s="18">
        <v>0</v>
      </c>
      <c r="U128" s="18">
        <v>0</v>
      </c>
      <c r="V128" s="18">
        <v>0</v>
      </c>
      <c r="W128" s="18">
        <v>0</v>
      </c>
      <c r="X128" s="18">
        <v>0</v>
      </c>
      <c r="Y128" s="18">
        <v>0</v>
      </c>
      <c r="Z128" s="18">
        <v>0</v>
      </c>
      <c r="AA128" s="18">
        <v>0</v>
      </c>
      <c r="AB128" s="18">
        <v>0</v>
      </c>
      <c r="AC128" s="18">
        <v>0</v>
      </c>
      <c r="AD128" s="18">
        <v>0</v>
      </c>
      <c r="AE128" s="18">
        <v>0</v>
      </c>
      <c r="AF128" s="18">
        <v>0</v>
      </c>
      <c r="AG128" s="18">
        <v>0</v>
      </c>
      <c r="AH128" s="18">
        <v>0</v>
      </c>
    </row>
    <row r="129" spans="1:34" ht="75" x14ac:dyDescent="0.25">
      <c r="A129" s="153" t="s">
        <v>282</v>
      </c>
      <c r="B129" s="145">
        <v>46</v>
      </c>
      <c r="C129" s="82">
        <v>126</v>
      </c>
      <c r="D129" s="83" t="s">
        <v>406</v>
      </c>
      <c r="E129" s="84" t="s">
        <v>258</v>
      </c>
      <c r="F129" s="97" t="s">
        <v>60</v>
      </c>
      <c r="G129" s="97" t="s">
        <v>131</v>
      </c>
      <c r="H129" s="97" t="s">
        <v>70</v>
      </c>
      <c r="I129" s="86">
        <v>9.25</v>
      </c>
      <c r="J129" s="124">
        <v>5</v>
      </c>
      <c r="K129" s="41">
        <f t="shared" si="2"/>
        <v>5</v>
      </c>
      <c r="L129" s="42" t="str">
        <f t="shared" si="3"/>
        <v>OK</v>
      </c>
      <c r="M129" s="18">
        <v>0</v>
      </c>
      <c r="N129" s="18">
        <v>0</v>
      </c>
      <c r="O129" s="18">
        <v>0</v>
      </c>
      <c r="P129" s="18">
        <v>0</v>
      </c>
      <c r="Q129" s="18">
        <v>0</v>
      </c>
      <c r="R129" s="18">
        <v>0</v>
      </c>
      <c r="S129" s="18">
        <v>0</v>
      </c>
      <c r="T129" s="18">
        <v>0</v>
      </c>
      <c r="U129" s="18">
        <v>0</v>
      </c>
      <c r="V129" s="18">
        <v>0</v>
      </c>
      <c r="W129" s="18">
        <v>0</v>
      </c>
      <c r="X129" s="18">
        <v>0</v>
      </c>
      <c r="Y129" s="18">
        <v>0</v>
      </c>
      <c r="Z129" s="18">
        <v>0</v>
      </c>
      <c r="AA129" s="18">
        <v>0</v>
      </c>
      <c r="AB129" s="18">
        <v>0</v>
      </c>
      <c r="AC129" s="18">
        <v>0</v>
      </c>
      <c r="AD129" s="18">
        <v>0</v>
      </c>
      <c r="AE129" s="18">
        <v>0</v>
      </c>
      <c r="AF129" s="18">
        <v>0</v>
      </c>
      <c r="AG129" s="18">
        <v>0</v>
      </c>
      <c r="AH129" s="18">
        <v>0</v>
      </c>
    </row>
    <row r="130" spans="1:34" ht="75" x14ac:dyDescent="0.25">
      <c r="A130" s="153"/>
      <c r="B130" s="146"/>
      <c r="C130" s="87">
        <v>127</v>
      </c>
      <c r="D130" s="83" t="s">
        <v>407</v>
      </c>
      <c r="E130" s="84" t="s">
        <v>259</v>
      </c>
      <c r="F130" s="97" t="s">
        <v>60</v>
      </c>
      <c r="G130" s="97" t="s">
        <v>132</v>
      </c>
      <c r="H130" s="97" t="s">
        <v>70</v>
      </c>
      <c r="I130" s="86">
        <v>15.45</v>
      </c>
      <c r="J130" s="124"/>
      <c r="K130" s="41">
        <f t="shared" si="2"/>
        <v>0</v>
      </c>
      <c r="L130" s="42" t="str">
        <f t="shared" si="3"/>
        <v>OK</v>
      </c>
      <c r="M130" s="18">
        <v>0</v>
      </c>
      <c r="N130" s="18">
        <v>0</v>
      </c>
      <c r="O130" s="18">
        <v>0</v>
      </c>
      <c r="P130" s="18">
        <v>0</v>
      </c>
      <c r="Q130" s="18">
        <v>0</v>
      </c>
      <c r="R130" s="18">
        <v>0</v>
      </c>
      <c r="S130" s="18">
        <v>0</v>
      </c>
      <c r="T130" s="18">
        <v>0</v>
      </c>
      <c r="U130" s="18">
        <v>0</v>
      </c>
      <c r="V130" s="18">
        <v>0</v>
      </c>
      <c r="W130" s="18">
        <v>0</v>
      </c>
      <c r="X130" s="18">
        <v>0</v>
      </c>
      <c r="Y130" s="18">
        <v>0</v>
      </c>
      <c r="Z130" s="18">
        <v>0</v>
      </c>
      <c r="AA130" s="18">
        <v>0</v>
      </c>
      <c r="AB130" s="18">
        <v>0</v>
      </c>
      <c r="AC130" s="18">
        <v>0</v>
      </c>
      <c r="AD130" s="18">
        <v>0</v>
      </c>
      <c r="AE130" s="18">
        <v>0</v>
      </c>
      <c r="AF130" s="18">
        <v>0</v>
      </c>
      <c r="AG130" s="18">
        <v>0</v>
      </c>
      <c r="AH130" s="18">
        <v>0</v>
      </c>
    </row>
    <row r="131" spans="1:34" ht="135" x14ac:dyDescent="0.25">
      <c r="A131" s="153"/>
      <c r="B131" s="146"/>
      <c r="C131" s="87">
        <v>128</v>
      </c>
      <c r="D131" s="83" t="s">
        <v>408</v>
      </c>
      <c r="E131" s="84" t="s">
        <v>260</v>
      </c>
      <c r="F131" s="97" t="s">
        <v>64</v>
      </c>
      <c r="G131" s="97" t="s">
        <v>133</v>
      </c>
      <c r="H131" s="97" t="s">
        <v>70</v>
      </c>
      <c r="I131" s="86">
        <v>9.0500000000000007</v>
      </c>
      <c r="J131" s="124">
        <v>12</v>
      </c>
      <c r="K131" s="41">
        <f t="shared" si="2"/>
        <v>12</v>
      </c>
      <c r="L131" s="42" t="str">
        <f t="shared" si="3"/>
        <v>OK</v>
      </c>
      <c r="M131" s="18">
        <v>0</v>
      </c>
      <c r="N131" s="18">
        <v>0</v>
      </c>
      <c r="O131" s="18">
        <v>0</v>
      </c>
      <c r="P131" s="18">
        <v>0</v>
      </c>
      <c r="Q131" s="18">
        <v>0</v>
      </c>
      <c r="R131" s="18">
        <v>0</v>
      </c>
      <c r="S131" s="18">
        <v>0</v>
      </c>
      <c r="T131" s="18">
        <v>0</v>
      </c>
      <c r="U131" s="18">
        <v>0</v>
      </c>
      <c r="V131" s="18">
        <v>0</v>
      </c>
      <c r="W131" s="18">
        <v>0</v>
      </c>
      <c r="X131" s="18">
        <v>0</v>
      </c>
      <c r="Y131" s="18">
        <v>0</v>
      </c>
      <c r="Z131" s="18">
        <v>0</v>
      </c>
      <c r="AA131" s="18">
        <v>0</v>
      </c>
      <c r="AB131" s="18">
        <v>0</v>
      </c>
      <c r="AC131" s="18">
        <v>0</v>
      </c>
      <c r="AD131" s="18">
        <v>0</v>
      </c>
      <c r="AE131" s="18">
        <v>0</v>
      </c>
      <c r="AF131" s="18">
        <v>0</v>
      </c>
      <c r="AG131" s="18">
        <v>0</v>
      </c>
      <c r="AH131" s="18">
        <v>0</v>
      </c>
    </row>
    <row r="132" spans="1:34" ht="60" x14ac:dyDescent="0.25">
      <c r="A132" s="153"/>
      <c r="B132" s="146"/>
      <c r="C132" s="87">
        <v>129</v>
      </c>
      <c r="D132" s="83" t="s">
        <v>409</v>
      </c>
      <c r="E132" s="84" t="s">
        <v>261</v>
      </c>
      <c r="F132" s="97" t="s">
        <v>58</v>
      </c>
      <c r="G132" s="97" t="s">
        <v>81</v>
      </c>
      <c r="H132" s="97" t="s">
        <v>50</v>
      </c>
      <c r="I132" s="86">
        <v>2.42</v>
      </c>
      <c r="J132" s="124"/>
      <c r="K132" s="41">
        <f t="shared" si="2"/>
        <v>0</v>
      </c>
      <c r="L132" s="42" t="str">
        <f t="shared" si="3"/>
        <v>OK</v>
      </c>
      <c r="M132" s="18">
        <v>0</v>
      </c>
      <c r="N132" s="18">
        <v>0</v>
      </c>
      <c r="O132" s="18">
        <v>0</v>
      </c>
      <c r="P132" s="18">
        <v>0</v>
      </c>
      <c r="Q132" s="18">
        <v>0</v>
      </c>
      <c r="R132" s="18">
        <v>0</v>
      </c>
      <c r="S132" s="18">
        <v>0</v>
      </c>
      <c r="T132" s="18">
        <v>0</v>
      </c>
      <c r="U132" s="18">
        <v>0</v>
      </c>
      <c r="V132" s="18">
        <v>0</v>
      </c>
      <c r="W132" s="18">
        <v>0</v>
      </c>
      <c r="X132" s="18">
        <v>0</v>
      </c>
      <c r="Y132" s="18">
        <v>0</v>
      </c>
      <c r="Z132" s="18">
        <v>0</v>
      </c>
      <c r="AA132" s="18">
        <v>0</v>
      </c>
      <c r="AB132" s="18">
        <v>0</v>
      </c>
      <c r="AC132" s="18">
        <v>0</v>
      </c>
      <c r="AD132" s="18">
        <v>0</v>
      </c>
      <c r="AE132" s="18">
        <v>0</v>
      </c>
      <c r="AF132" s="18">
        <v>0</v>
      </c>
      <c r="AG132" s="18">
        <v>0</v>
      </c>
      <c r="AH132" s="18">
        <v>0</v>
      </c>
    </row>
    <row r="133" spans="1:34" ht="60" x14ac:dyDescent="0.25">
      <c r="A133" s="153"/>
      <c r="B133" s="147"/>
      <c r="C133" s="82">
        <v>130</v>
      </c>
      <c r="D133" s="83" t="s">
        <v>410</v>
      </c>
      <c r="E133" s="84" t="s">
        <v>262</v>
      </c>
      <c r="F133" s="97" t="s">
        <v>60</v>
      </c>
      <c r="G133" s="97" t="s">
        <v>125</v>
      </c>
      <c r="H133" s="97" t="s">
        <v>50</v>
      </c>
      <c r="I133" s="86">
        <v>3.6</v>
      </c>
      <c r="J133" s="124"/>
      <c r="K133" s="41">
        <f t="shared" si="2"/>
        <v>0</v>
      </c>
      <c r="L133" s="42" t="str">
        <f t="shared" si="3"/>
        <v>OK</v>
      </c>
      <c r="M133" s="18">
        <v>0</v>
      </c>
      <c r="N133" s="18">
        <v>0</v>
      </c>
      <c r="O133" s="18">
        <v>0</v>
      </c>
      <c r="P133" s="18">
        <v>0</v>
      </c>
      <c r="Q133" s="18">
        <v>0</v>
      </c>
      <c r="R133" s="18">
        <v>0</v>
      </c>
      <c r="S133" s="18">
        <v>0</v>
      </c>
      <c r="T133" s="18">
        <v>0</v>
      </c>
      <c r="U133" s="18">
        <v>0</v>
      </c>
      <c r="V133" s="18">
        <v>0</v>
      </c>
      <c r="W133" s="18">
        <v>0</v>
      </c>
      <c r="X133" s="18">
        <v>0</v>
      </c>
      <c r="Y133" s="18">
        <v>0</v>
      </c>
      <c r="Z133" s="18">
        <v>0</v>
      </c>
      <c r="AA133" s="18">
        <v>0</v>
      </c>
      <c r="AB133" s="18">
        <v>0</v>
      </c>
      <c r="AC133" s="18">
        <v>0</v>
      </c>
      <c r="AD133" s="18">
        <v>0</v>
      </c>
      <c r="AE133" s="18">
        <v>0</v>
      </c>
      <c r="AF133" s="18">
        <v>0</v>
      </c>
      <c r="AG133" s="18">
        <v>0</v>
      </c>
      <c r="AH133" s="18">
        <v>0</v>
      </c>
    </row>
    <row r="134" spans="1:34" ht="60" x14ac:dyDescent="0.25">
      <c r="A134" s="152" t="s">
        <v>278</v>
      </c>
      <c r="B134" s="158">
        <v>47</v>
      </c>
      <c r="C134" s="76">
        <v>131</v>
      </c>
      <c r="D134" s="106" t="s">
        <v>411</v>
      </c>
      <c r="E134" s="78" t="s">
        <v>263</v>
      </c>
      <c r="F134" s="79" t="s">
        <v>30</v>
      </c>
      <c r="G134" s="79" t="s">
        <v>84</v>
      </c>
      <c r="H134" s="79" t="s">
        <v>50</v>
      </c>
      <c r="I134" s="80">
        <v>18.38</v>
      </c>
      <c r="J134" s="124"/>
      <c r="K134" s="41">
        <f t="shared" si="2"/>
        <v>0</v>
      </c>
      <c r="L134" s="42" t="str">
        <f t="shared" si="3"/>
        <v>OK</v>
      </c>
      <c r="M134" s="18">
        <v>0</v>
      </c>
      <c r="N134" s="18">
        <v>0</v>
      </c>
      <c r="O134" s="18">
        <v>0</v>
      </c>
      <c r="P134" s="18">
        <v>0</v>
      </c>
      <c r="Q134" s="18">
        <v>0</v>
      </c>
      <c r="R134" s="18">
        <v>0</v>
      </c>
      <c r="S134" s="18">
        <v>0</v>
      </c>
      <c r="T134" s="18">
        <v>0</v>
      </c>
      <c r="U134" s="18">
        <v>0</v>
      </c>
      <c r="V134" s="18">
        <v>0</v>
      </c>
      <c r="W134" s="18">
        <v>0</v>
      </c>
      <c r="X134" s="18">
        <v>0</v>
      </c>
      <c r="Y134" s="18">
        <v>0</v>
      </c>
      <c r="Z134" s="18">
        <v>0</v>
      </c>
      <c r="AA134" s="18">
        <v>0</v>
      </c>
      <c r="AB134" s="18">
        <v>0</v>
      </c>
      <c r="AC134" s="18">
        <v>0</v>
      </c>
      <c r="AD134" s="18">
        <v>0</v>
      </c>
      <c r="AE134" s="18">
        <v>0</v>
      </c>
      <c r="AF134" s="18">
        <v>0</v>
      </c>
      <c r="AG134" s="18">
        <v>0</v>
      </c>
      <c r="AH134" s="18">
        <v>0</v>
      </c>
    </row>
    <row r="135" spans="1:34" ht="45" x14ac:dyDescent="0.25">
      <c r="A135" s="152"/>
      <c r="B135" s="159"/>
      <c r="C135" s="103">
        <v>132</v>
      </c>
      <c r="D135" s="77" t="s">
        <v>412</v>
      </c>
      <c r="E135" s="78" t="s">
        <v>264</v>
      </c>
      <c r="F135" s="79" t="s">
        <v>30</v>
      </c>
      <c r="G135" s="79" t="s">
        <v>134</v>
      </c>
      <c r="H135" s="79" t="s">
        <v>50</v>
      </c>
      <c r="I135" s="80">
        <v>2.17</v>
      </c>
      <c r="J135" s="124"/>
      <c r="K135" s="41">
        <f t="shared" si="2"/>
        <v>0</v>
      </c>
      <c r="L135" s="42" t="str">
        <f t="shared" si="3"/>
        <v>OK</v>
      </c>
      <c r="M135" s="18">
        <v>0</v>
      </c>
      <c r="N135" s="18">
        <v>0</v>
      </c>
      <c r="O135" s="18">
        <v>0</v>
      </c>
      <c r="P135" s="18">
        <v>0</v>
      </c>
      <c r="Q135" s="18">
        <v>0</v>
      </c>
      <c r="R135" s="18">
        <v>0</v>
      </c>
      <c r="S135" s="18">
        <v>0</v>
      </c>
      <c r="T135" s="18">
        <v>0</v>
      </c>
      <c r="U135" s="18">
        <v>0</v>
      </c>
      <c r="V135" s="18">
        <v>0</v>
      </c>
      <c r="W135" s="18">
        <v>0</v>
      </c>
      <c r="X135" s="18">
        <v>0</v>
      </c>
      <c r="Y135" s="18">
        <v>0</v>
      </c>
      <c r="Z135" s="18">
        <v>0</v>
      </c>
      <c r="AA135" s="18">
        <v>0</v>
      </c>
      <c r="AB135" s="18">
        <v>0</v>
      </c>
      <c r="AC135" s="18">
        <v>0</v>
      </c>
      <c r="AD135" s="18">
        <v>0</v>
      </c>
      <c r="AE135" s="18">
        <v>0</v>
      </c>
      <c r="AF135" s="18">
        <v>0</v>
      </c>
      <c r="AG135" s="18">
        <v>0</v>
      </c>
      <c r="AH135" s="18">
        <v>0</v>
      </c>
    </row>
    <row r="136" spans="1:34" ht="45" x14ac:dyDescent="0.25">
      <c r="A136" s="152"/>
      <c r="B136" s="159"/>
      <c r="C136" s="76">
        <v>133</v>
      </c>
      <c r="D136" s="77" t="s">
        <v>413</v>
      </c>
      <c r="E136" s="78" t="s">
        <v>265</v>
      </c>
      <c r="F136" s="79" t="s">
        <v>30</v>
      </c>
      <c r="G136" s="79" t="s">
        <v>135</v>
      </c>
      <c r="H136" s="79" t="s">
        <v>50</v>
      </c>
      <c r="I136" s="80">
        <v>6.47</v>
      </c>
      <c r="J136" s="124"/>
      <c r="K136" s="41">
        <f t="shared" si="2"/>
        <v>0</v>
      </c>
      <c r="L136" s="42" t="str">
        <f t="shared" si="3"/>
        <v>OK</v>
      </c>
      <c r="M136" s="18">
        <v>0</v>
      </c>
      <c r="N136" s="18">
        <v>0</v>
      </c>
      <c r="O136" s="18">
        <v>0</v>
      </c>
      <c r="P136" s="18">
        <v>0</v>
      </c>
      <c r="Q136" s="18">
        <v>0</v>
      </c>
      <c r="R136" s="18">
        <v>0</v>
      </c>
      <c r="S136" s="18">
        <v>0</v>
      </c>
      <c r="T136" s="18">
        <v>0</v>
      </c>
      <c r="U136" s="18">
        <v>0</v>
      </c>
      <c r="V136" s="18">
        <v>0</v>
      </c>
      <c r="W136" s="18">
        <v>0</v>
      </c>
      <c r="X136" s="18">
        <v>0</v>
      </c>
      <c r="Y136" s="18">
        <v>0</v>
      </c>
      <c r="Z136" s="18">
        <v>0</v>
      </c>
      <c r="AA136" s="18">
        <v>0</v>
      </c>
      <c r="AB136" s="18">
        <v>0</v>
      </c>
      <c r="AC136" s="18">
        <v>0</v>
      </c>
      <c r="AD136" s="18">
        <v>0</v>
      </c>
      <c r="AE136" s="18">
        <v>0</v>
      </c>
      <c r="AF136" s="18">
        <v>0</v>
      </c>
      <c r="AG136" s="18">
        <v>0</v>
      </c>
      <c r="AH136" s="18">
        <v>0</v>
      </c>
    </row>
    <row r="137" spans="1:34" ht="90" x14ac:dyDescent="0.25">
      <c r="A137" s="152"/>
      <c r="B137" s="159"/>
      <c r="C137" s="76">
        <v>134</v>
      </c>
      <c r="D137" s="77" t="s">
        <v>414</v>
      </c>
      <c r="E137" s="78" t="s">
        <v>266</v>
      </c>
      <c r="F137" s="104" t="s">
        <v>30</v>
      </c>
      <c r="G137" s="104" t="s">
        <v>136</v>
      </c>
      <c r="H137" s="104" t="s">
        <v>50</v>
      </c>
      <c r="I137" s="80">
        <v>7.12</v>
      </c>
      <c r="J137" s="124"/>
      <c r="K137" s="41">
        <f t="shared" ref="K137:K138" si="5">J137-(SUM(M137:AH137))</f>
        <v>0</v>
      </c>
      <c r="L137" s="42" t="str">
        <f t="shared" ref="L137:L138" si="6">IF(K137&lt;0,"ATENÇÃO","OK")</f>
        <v>OK</v>
      </c>
      <c r="M137" s="18">
        <v>0</v>
      </c>
      <c r="N137" s="18">
        <v>0</v>
      </c>
      <c r="O137" s="18">
        <v>0</v>
      </c>
      <c r="P137" s="18">
        <v>0</v>
      </c>
      <c r="Q137" s="18">
        <v>0</v>
      </c>
      <c r="R137" s="18">
        <v>0</v>
      </c>
      <c r="S137" s="18">
        <v>0</v>
      </c>
      <c r="T137" s="18">
        <v>0</v>
      </c>
      <c r="U137" s="18">
        <v>0</v>
      </c>
      <c r="V137" s="18">
        <v>0</v>
      </c>
      <c r="W137" s="18">
        <v>0</v>
      </c>
      <c r="X137" s="18">
        <v>0</v>
      </c>
      <c r="Y137" s="18">
        <v>0</v>
      </c>
      <c r="Z137" s="18">
        <v>0</v>
      </c>
      <c r="AA137" s="18">
        <v>0</v>
      </c>
      <c r="AB137" s="18">
        <v>0</v>
      </c>
      <c r="AC137" s="18">
        <v>0</v>
      </c>
      <c r="AD137" s="18">
        <v>0</v>
      </c>
      <c r="AE137" s="18">
        <v>0</v>
      </c>
      <c r="AF137" s="18">
        <v>0</v>
      </c>
      <c r="AG137" s="18">
        <v>0</v>
      </c>
      <c r="AH137" s="18">
        <v>0</v>
      </c>
    </row>
    <row r="138" spans="1:34" ht="30" x14ac:dyDescent="0.25">
      <c r="A138" s="152"/>
      <c r="B138" s="160"/>
      <c r="C138" s="103">
        <v>135</v>
      </c>
      <c r="D138" s="106" t="s">
        <v>415</v>
      </c>
      <c r="E138" s="78" t="s">
        <v>267</v>
      </c>
      <c r="F138" s="104" t="s">
        <v>30</v>
      </c>
      <c r="G138" s="104" t="s">
        <v>48</v>
      </c>
      <c r="H138" s="104" t="s">
        <v>50</v>
      </c>
      <c r="I138" s="80">
        <v>19.54</v>
      </c>
      <c r="J138" s="124">
        <v>30</v>
      </c>
      <c r="K138" s="41">
        <f t="shared" si="5"/>
        <v>10</v>
      </c>
      <c r="L138" s="42" t="str">
        <f t="shared" si="6"/>
        <v>OK</v>
      </c>
      <c r="M138" s="18">
        <v>0</v>
      </c>
      <c r="N138" s="18">
        <v>0</v>
      </c>
      <c r="O138" s="18">
        <v>0</v>
      </c>
      <c r="P138" s="18">
        <v>0</v>
      </c>
      <c r="Q138" s="18">
        <v>0</v>
      </c>
      <c r="R138" s="18">
        <v>0</v>
      </c>
      <c r="S138" s="18">
        <v>0</v>
      </c>
      <c r="T138" s="18">
        <v>0</v>
      </c>
      <c r="U138" s="18">
        <v>0</v>
      </c>
      <c r="V138" s="18">
        <v>0</v>
      </c>
      <c r="W138" s="18">
        <v>0</v>
      </c>
      <c r="X138" s="18">
        <v>0</v>
      </c>
      <c r="Y138" s="18">
        <v>0</v>
      </c>
      <c r="Z138" s="18">
        <v>0</v>
      </c>
      <c r="AA138" s="18">
        <v>0</v>
      </c>
      <c r="AB138" s="18">
        <v>0</v>
      </c>
      <c r="AC138" s="18">
        <v>20</v>
      </c>
      <c r="AD138" s="18">
        <v>0</v>
      </c>
      <c r="AE138" s="18">
        <v>0</v>
      </c>
      <c r="AF138" s="18">
        <v>0</v>
      </c>
      <c r="AG138" s="18">
        <v>0</v>
      </c>
      <c r="AH138" s="18">
        <v>0</v>
      </c>
    </row>
    <row r="143" spans="1:34" x14ac:dyDescent="0.25">
      <c r="A143" s="142"/>
      <c r="B143" s="142"/>
      <c r="C143" s="142"/>
    </row>
    <row r="144" spans="1:34" x14ac:dyDescent="0.25">
      <c r="A144" s="142"/>
      <c r="B144" s="142"/>
      <c r="C144" s="142"/>
    </row>
    <row r="145" spans="1:3" x14ac:dyDescent="0.25">
      <c r="A145" s="142"/>
      <c r="B145" s="142"/>
      <c r="C145" s="142"/>
    </row>
    <row r="146" spans="1:3" x14ac:dyDescent="0.25">
      <c r="A146" s="142"/>
      <c r="B146" s="142"/>
      <c r="C146" s="142"/>
    </row>
    <row r="147" spans="1:3" x14ac:dyDescent="0.25">
      <c r="A147" s="142"/>
      <c r="B147" s="142"/>
      <c r="C147" s="142"/>
    </row>
    <row r="148" spans="1:3" x14ac:dyDescent="0.25">
      <c r="A148" s="142"/>
      <c r="B148" s="142"/>
      <c r="C148" s="142"/>
    </row>
    <row r="149" spans="1:3" x14ac:dyDescent="0.25">
      <c r="A149" s="142"/>
      <c r="B149" s="142"/>
      <c r="C149" s="142"/>
    </row>
    <row r="150" spans="1:3" x14ac:dyDescent="0.25">
      <c r="A150" s="142"/>
      <c r="B150" s="142"/>
      <c r="C150" s="142"/>
    </row>
    <row r="151" spans="1:3" x14ac:dyDescent="0.25">
      <c r="A151" s="142"/>
      <c r="B151" s="142"/>
      <c r="C151" s="142"/>
    </row>
    <row r="152" spans="1:3" x14ac:dyDescent="0.25">
      <c r="A152" s="142"/>
      <c r="B152" s="142"/>
      <c r="C152" s="142"/>
    </row>
    <row r="153" spans="1:3" x14ac:dyDescent="0.25">
      <c r="A153" s="142"/>
      <c r="B153" s="142"/>
      <c r="C153" s="142"/>
    </row>
    <row r="154" spans="1:3" x14ac:dyDescent="0.25">
      <c r="A154" s="142"/>
      <c r="B154" s="142"/>
      <c r="C154" s="142"/>
    </row>
    <row r="155" spans="1:3" x14ac:dyDescent="0.25">
      <c r="A155" s="142"/>
      <c r="B155" s="142"/>
      <c r="C155" s="142"/>
    </row>
    <row r="156" spans="1:3" x14ac:dyDescent="0.25">
      <c r="A156" s="142"/>
      <c r="B156" s="142"/>
      <c r="C156" s="142"/>
    </row>
    <row r="157" spans="1:3" x14ac:dyDescent="0.25">
      <c r="A157" s="142"/>
      <c r="B157" s="142"/>
      <c r="C157" s="142"/>
    </row>
    <row r="158" spans="1:3" x14ac:dyDescent="0.25">
      <c r="A158" s="142"/>
      <c r="B158" s="142"/>
      <c r="C158" s="142"/>
    </row>
    <row r="159" spans="1:3" x14ac:dyDescent="0.25">
      <c r="A159" s="142"/>
      <c r="B159" s="142"/>
      <c r="C159" s="142"/>
    </row>
    <row r="160" spans="1:3" x14ac:dyDescent="0.25">
      <c r="A160" s="142"/>
      <c r="B160" s="142"/>
      <c r="C160" s="142"/>
    </row>
    <row r="161" spans="1:3" x14ac:dyDescent="0.25">
      <c r="A161" s="142"/>
      <c r="B161" s="142"/>
      <c r="C161" s="142"/>
    </row>
    <row r="162" spans="1:3" x14ac:dyDescent="0.25">
      <c r="A162" s="142"/>
      <c r="B162" s="142"/>
      <c r="C162" s="142"/>
    </row>
    <row r="163" spans="1:3" x14ac:dyDescent="0.25">
      <c r="A163" s="142"/>
      <c r="B163" s="142"/>
      <c r="C163" s="142"/>
    </row>
    <row r="164" spans="1:3" x14ac:dyDescent="0.25">
      <c r="A164" s="142"/>
      <c r="B164" s="142"/>
      <c r="C164" s="142"/>
    </row>
    <row r="165" spans="1:3" x14ac:dyDescent="0.25">
      <c r="A165" s="142"/>
      <c r="B165" s="142"/>
      <c r="C165" s="142"/>
    </row>
    <row r="166" spans="1:3" x14ac:dyDescent="0.25">
      <c r="A166" s="142"/>
      <c r="B166" s="142"/>
      <c r="C166" s="142"/>
    </row>
    <row r="167" spans="1:3" x14ac:dyDescent="0.25">
      <c r="A167" s="142"/>
      <c r="B167" s="142"/>
      <c r="C167" s="142"/>
    </row>
    <row r="168" spans="1:3" x14ac:dyDescent="0.25">
      <c r="A168" s="142"/>
      <c r="B168" s="142"/>
      <c r="C168" s="142"/>
    </row>
    <row r="169" spans="1:3" x14ac:dyDescent="0.25">
      <c r="A169" s="142"/>
      <c r="B169" s="142"/>
      <c r="C169" s="142"/>
    </row>
  </sheetData>
  <mergeCells count="114">
    <mergeCell ref="A27:A28"/>
    <mergeCell ref="B27:B28"/>
    <mergeCell ref="A29:A36"/>
    <mergeCell ref="B29:B36"/>
    <mergeCell ref="A37:A46"/>
    <mergeCell ref="B37:B46"/>
    <mergeCell ref="A47:A52"/>
    <mergeCell ref="B47:B52"/>
    <mergeCell ref="P1:P2"/>
    <mergeCell ref="A1:C1"/>
    <mergeCell ref="M1:M2"/>
    <mergeCell ref="N1:N2"/>
    <mergeCell ref="D1:I1"/>
    <mergeCell ref="J1:L1"/>
    <mergeCell ref="A15:A19"/>
    <mergeCell ref="B15:B19"/>
    <mergeCell ref="A24:A25"/>
    <mergeCell ref="B24:B25"/>
    <mergeCell ref="A20:A21"/>
    <mergeCell ref="B20:B21"/>
    <mergeCell ref="A22:A23"/>
    <mergeCell ref="B22:B23"/>
    <mergeCell ref="AH1:AH2"/>
    <mergeCell ref="A2:L2"/>
    <mergeCell ref="A8:A9"/>
    <mergeCell ref="B8:B9"/>
    <mergeCell ref="A11:A14"/>
    <mergeCell ref="B11:B14"/>
    <mergeCell ref="AC1:AC2"/>
    <mergeCell ref="AD1:AD2"/>
    <mergeCell ref="AE1:AE2"/>
    <mergeCell ref="AF1:AF2"/>
    <mergeCell ref="AG1:AG2"/>
    <mergeCell ref="X1:X2"/>
    <mergeCell ref="Y1:Y2"/>
    <mergeCell ref="Z1:Z2"/>
    <mergeCell ref="AA1:AA2"/>
    <mergeCell ref="AB1:AB2"/>
    <mergeCell ref="U1:U2"/>
    <mergeCell ref="V1:V2"/>
    <mergeCell ref="W1:W2"/>
    <mergeCell ref="Q1:Q2"/>
    <mergeCell ref="R1:R2"/>
    <mergeCell ref="S1:S2"/>
    <mergeCell ref="T1:T2"/>
    <mergeCell ref="O1:O2"/>
    <mergeCell ref="A64:A67"/>
    <mergeCell ref="B64:B67"/>
    <mergeCell ref="A68:A74"/>
    <mergeCell ref="B68:B74"/>
    <mergeCell ref="A75:A80"/>
    <mergeCell ref="B75:B80"/>
    <mergeCell ref="A53:A55"/>
    <mergeCell ref="B53:B55"/>
    <mergeCell ref="A56:A59"/>
    <mergeCell ref="B56:B59"/>
    <mergeCell ref="A60:A63"/>
    <mergeCell ref="B60:B63"/>
    <mergeCell ref="A92:A94"/>
    <mergeCell ref="B92:B94"/>
    <mergeCell ref="A96:A97"/>
    <mergeCell ref="B96:B97"/>
    <mergeCell ref="A98:A99"/>
    <mergeCell ref="B98:B99"/>
    <mergeCell ref="A82:A85"/>
    <mergeCell ref="B82:B85"/>
    <mergeCell ref="A86:A88"/>
    <mergeCell ref="B86:B88"/>
    <mergeCell ref="A89:A90"/>
    <mergeCell ref="B89:B90"/>
    <mergeCell ref="A113:A116"/>
    <mergeCell ref="B113:B116"/>
    <mergeCell ref="A118:A121"/>
    <mergeCell ref="B118:B121"/>
    <mergeCell ref="F118:I121"/>
    <mergeCell ref="A100:A104"/>
    <mergeCell ref="B100:B104"/>
    <mergeCell ref="A106:A107"/>
    <mergeCell ref="B106:B107"/>
    <mergeCell ref="A109:A112"/>
    <mergeCell ref="B109:B112"/>
    <mergeCell ref="A143:C143"/>
    <mergeCell ref="A144:C144"/>
    <mergeCell ref="A145:C145"/>
    <mergeCell ref="A146:C146"/>
    <mergeCell ref="A147:C147"/>
    <mergeCell ref="A123:A128"/>
    <mergeCell ref="B123:B128"/>
    <mergeCell ref="A129:A133"/>
    <mergeCell ref="B129:B133"/>
    <mergeCell ref="A134:A138"/>
    <mergeCell ref="B134:B138"/>
    <mergeCell ref="A153:C153"/>
    <mergeCell ref="A154:C154"/>
    <mergeCell ref="A155:C155"/>
    <mergeCell ref="A156:C156"/>
    <mergeCell ref="A157:C157"/>
    <mergeCell ref="A148:C148"/>
    <mergeCell ref="A149:C149"/>
    <mergeCell ref="A150:C150"/>
    <mergeCell ref="A151:C151"/>
    <mergeCell ref="A152:C152"/>
    <mergeCell ref="A168:C168"/>
    <mergeCell ref="A169:C169"/>
    <mergeCell ref="A163:C163"/>
    <mergeCell ref="A164:C164"/>
    <mergeCell ref="A165:C165"/>
    <mergeCell ref="A166:C166"/>
    <mergeCell ref="A167:C167"/>
    <mergeCell ref="A158:C158"/>
    <mergeCell ref="A159:C159"/>
    <mergeCell ref="A160:C160"/>
    <mergeCell ref="A161:C161"/>
    <mergeCell ref="A162:C162"/>
  </mergeCells>
  <conditionalFormatting sqref="AH4:AH138">
    <cfRule type="cellIs" dxfId="155" priority="31" stopIfTrue="1" operator="greaterThan">
      <formula>0</formula>
    </cfRule>
    <cfRule type="cellIs" dxfId="154" priority="32" stopIfTrue="1" operator="greaterThan">
      <formula>0</formula>
    </cfRule>
    <cfRule type="cellIs" dxfId="153" priority="33" stopIfTrue="1" operator="greaterThan">
      <formula>0</formula>
    </cfRule>
  </conditionalFormatting>
  <conditionalFormatting sqref="Y4:Y138">
    <cfRule type="cellIs" dxfId="152" priority="13" stopIfTrue="1" operator="greaterThan">
      <formula>0</formula>
    </cfRule>
    <cfRule type="cellIs" dxfId="151" priority="14" stopIfTrue="1" operator="greaterThan">
      <formula>0</formula>
    </cfRule>
    <cfRule type="cellIs" dxfId="150" priority="15" stopIfTrue="1" operator="greaterThan">
      <formula>0</formula>
    </cfRule>
  </conditionalFormatting>
  <conditionalFormatting sqref="Z4:Z138">
    <cfRule type="cellIs" dxfId="149" priority="10" stopIfTrue="1" operator="greaterThan">
      <formula>0</formula>
    </cfRule>
    <cfRule type="cellIs" dxfId="148" priority="11" stopIfTrue="1" operator="greaterThan">
      <formula>0</formula>
    </cfRule>
    <cfRule type="cellIs" dxfId="147" priority="12" stopIfTrue="1" operator="greaterThan">
      <formula>0</formula>
    </cfRule>
  </conditionalFormatting>
  <conditionalFormatting sqref="AA4:AA138">
    <cfRule type="cellIs" dxfId="146" priority="7" stopIfTrue="1" operator="greaterThan">
      <formula>0</formula>
    </cfRule>
    <cfRule type="cellIs" dxfId="145" priority="8" stopIfTrue="1" operator="greaterThan">
      <formula>0</formula>
    </cfRule>
    <cfRule type="cellIs" dxfId="144" priority="9" stopIfTrue="1" operator="greaterThan">
      <formula>0</formula>
    </cfRule>
  </conditionalFormatting>
  <conditionalFormatting sqref="AB4:AB138">
    <cfRule type="cellIs" dxfId="143" priority="4" stopIfTrue="1" operator="greaterThan">
      <formula>0</formula>
    </cfRule>
    <cfRule type="cellIs" dxfId="142" priority="5" stopIfTrue="1" operator="greaterThan">
      <formula>0</formula>
    </cfRule>
    <cfRule type="cellIs" dxfId="141" priority="6" stopIfTrue="1" operator="greaterThan">
      <formula>0</formula>
    </cfRule>
  </conditionalFormatting>
  <conditionalFormatting sqref="AC4:AG138">
    <cfRule type="cellIs" dxfId="140" priority="1" stopIfTrue="1" operator="greaterThan">
      <formula>0</formula>
    </cfRule>
    <cfRule type="cellIs" dxfId="139" priority="2" stopIfTrue="1" operator="greaterThan">
      <formula>0</formula>
    </cfRule>
    <cfRule type="cellIs" dxfId="138" priority="3" stopIfTrue="1" operator="greaterThan">
      <formula>0</formula>
    </cfRule>
  </conditionalFormatting>
  <conditionalFormatting sqref="M4:M138">
    <cfRule type="cellIs" dxfId="137" priority="19" stopIfTrue="1" operator="greaterThan">
      <formula>0</formula>
    </cfRule>
    <cfRule type="cellIs" dxfId="136" priority="20" stopIfTrue="1" operator="greaterThan">
      <formula>0</formula>
    </cfRule>
    <cfRule type="cellIs" dxfId="135" priority="21" stopIfTrue="1" operator="greaterThan">
      <formula>0</formula>
    </cfRule>
  </conditionalFormatting>
  <conditionalFormatting sqref="N4:X138">
    <cfRule type="cellIs" dxfId="134" priority="16" stopIfTrue="1" operator="greaterThan">
      <formula>0</formula>
    </cfRule>
    <cfRule type="cellIs" dxfId="133" priority="17" stopIfTrue="1" operator="greaterThan">
      <formula>0</formula>
    </cfRule>
    <cfRule type="cellIs" dxfId="132" priority="18"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9"/>
  <sheetViews>
    <sheetView zoomScale="80" zoomScaleNormal="80" workbookViewId="0">
      <selection activeCell="K4" sqref="K4"/>
    </sheetView>
  </sheetViews>
  <sheetFormatPr defaultColWidth="9.7109375" defaultRowHeight="15" x14ac:dyDescent="0.25"/>
  <cols>
    <col min="1" max="1" width="14.5703125" style="49" customWidth="1"/>
    <col min="2" max="2" width="7.140625" style="71" customWidth="1"/>
    <col min="3" max="3" width="6" style="43" bestFit="1" customWidth="1"/>
    <col min="4" max="4" width="53.85546875" style="71" bestFit="1" customWidth="1"/>
    <col min="5" max="5" width="18.7109375" style="71" customWidth="1"/>
    <col min="6" max="6" width="9.85546875" style="71" bestFit="1" customWidth="1"/>
    <col min="7" max="7" width="13.140625" style="71" customWidth="1"/>
    <col min="8" max="8" width="13.42578125" style="71" customWidth="1"/>
    <col min="9" max="9" width="12.7109375" style="71" bestFit="1" customWidth="1"/>
    <col min="10" max="10" width="12.5703125" style="19" customWidth="1"/>
    <col min="11" max="11" width="13.28515625" style="44" customWidth="1"/>
    <col min="12" max="12" width="12.5703125" style="16" customWidth="1"/>
    <col min="13" max="13" width="13.85546875" style="24" customWidth="1"/>
    <col min="14" max="52" width="13.85546875" style="17" customWidth="1"/>
    <col min="53" max="16384" width="9.7109375" style="14"/>
  </cols>
  <sheetData>
    <row r="1" spans="1:52" ht="33" customHeight="1" x14ac:dyDescent="0.25">
      <c r="A1" s="151" t="s">
        <v>270</v>
      </c>
      <c r="B1" s="151"/>
      <c r="C1" s="151"/>
      <c r="D1" s="151" t="s">
        <v>37</v>
      </c>
      <c r="E1" s="151"/>
      <c r="F1" s="151"/>
      <c r="G1" s="151"/>
      <c r="H1" s="151"/>
      <c r="I1" s="151"/>
      <c r="J1" s="151" t="s">
        <v>271</v>
      </c>
      <c r="K1" s="151"/>
      <c r="L1" s="151"/>
      <c r="M1" s="170" t="s">
        <v>499</v>
      </c>
      <c r="N1" s="170" t="s">
        <v>500</v>
      </c>
      <c r="O1" s="170" t="s">
        <v>501</v>
      </c>
      <c r="P1" s="170" t="s">
        <v>502</v>
      </c>
      <c r="Q1" s="170" t="s">
        <v>503</v>
      </c>
      <c r="R1" s="170" t="s">
        <v>504</v>
      </c>
      <c r="S1" s="170" t="s">
        <v>505</v>
      </c>
      <c r="T1" s="170" t="s">
        <v>506</v>
      </c>
      <c r="U1" s="170" t="s">
        <v>507</v>
      </c>
      <c r="V1" s="170" t="s">
        <v>508</v>
      </c>
      <c r="W1" s="170" t="s">
        <v>509</v>
      </c>
      <c r="X1" s="170" t="s">
        <v>510</v>
      </c>
      <c r="Y1" s="170" t="s">
        <v>511</v>
      </c>
      <c r="Z1" s="170" t="s">
        <v>512</v>
      </c>
      <c r="AA1" s="170" t="s">
        <v>513</v>
      </c>
      <c r="AB1" s="170" t="s">
        <v>514</v>
      </c>
      <c r="AC1" s="170" t="s">
        <v>515</v>
      </c>
      <c r="AD1" s="170" t="s">
        <v>516</v>
      </c>
      <c r="AE1" s="170" t="s">
        <v>517</v>
      </c>
      <c r="AF1" s="170" t="s">
        <v>518</v>
      </c>
      <c r="AG1" s="170" t="s">
        <v>519</v>
      </c>
      <c r="AH1" s="170" t="s">
        <v>520</v>
      </c>
      <c r="AI1" s="170" t="s">
        <v>732</v>
      </c>
      <c r="AJ1" s="170" t="s">
        <v>733</v>
      </c>
      <c r="AK1" s="170" t="s">
        <v>734</v>
      </c>
      <c r="AL1" s="170" t="s">
        <v>735</v>
      </c>
      <c r="AM1" s="170" t="s">
        <v>736</v>
      </c>
      <c r="AN1" s="170" t="s">
        <v>737</v>
      </c>
      <c r="AO1" s="170" t="s">
        <v>738</v>
      </c>
      <c r="AP1" s="170" t="s">
        <v>739</v>
      </c>
      <c r="AQ1" s="170" t="s">
        <v>740</v>
      </c>
      <c r="AR1" s="170" t="s">
        <v>741</v>
      </c>
      <c r="AS1" s="170" t="s">
        <v>742</v>
      </c>
      <c r="AT1" s="170" t="s">
        <v>743</v>
      </c>
      <c r="AU1" s="170" t="s">
        <v>744</v>
      </c>
      <c r="AV1" s="170" t="s">
        <v>745</v>
      </c>
      <c r="AW1" s="170" t="s">
        <v>746</v>
      </c>
      <c r="AX1" s="170" t="s">
        <v>747</v>
      </c>
      <c r="AY1" s="170" t="s">
        <v>748</v>
      </c>
      <c r="AZ1" s="170" t="s">
        <v>749</v>
      </c>
    </row>
    <row r="2" spans="1:52" ht="21.75" customHeight="1" x14ac:dyDescent="0.25">
      <c r="A2" s="151" t="s">
        <v>498</v>
      </c>
      <c r="B2" s="151"/>
      <c r="C2" s="151"/>
      <c r="D2" s="151"/>
      <c r="E2" s="151"/>
      <c r="F2" s="151"/>
      <c r="G2" s="151"/>
      <c r="H2" s="151"/>
      <c r="I2" s="151"/>
      <c r="J2" s="151"/>
      <c r="K2" s="151"/>
      <c r="L2" s="151"/>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c r="AZ2" s="170"/>
    </row>
    <row r="3" spans="1:52" s="15" customFormat="1" ht="45" x14ac:dyDescent="0.2">
      <c r="A3" s="48" t="s">
        <v>2</v>
      </c>
      <c r="B3" s="36" t="s">
        <v>1</v>
      </c>
      <c r="C3" s="37" t="s">
        <v>3</v>
      </c>
      <c r="D3" s="37" t="s">
        <v>5</v>
      </c>
      <c r="E3" s="37" t="s">
        <v>137</v>
      </c>
      <c r="F3" s="37" t="s">
        <v>28</v>
      </c>
      <c r="G3" s="37" t="s">
        <v>29</v>
      </c>
      <c r="H3" s="37" t="s">
        <v>34</v>
      </c>
      <c r="I3" s="38" t="s">
        <v>4</v>
      </c>
      <c r="J3" s="39" t="s">
        <v>27</v>
      </c>
      <c r="K3" s="40" t="s">
        <v>0</v>
      </c>
      <c r="L3" s="36" t="s">
        <v>6</v>
      </c>
      <c r="M3" s="35">
        <v>42661</v>
      </c>
      <c r="N3" s="35">
        <v>42661</v>
      </c>
      <c r="O3" s="35">
        <v>42661</v>
      </c>
      <c r="P3" s="35">
        <v>42661</v>
      </c>
      <c r="Q3" s="35">
        <v>42661</v>
      </c>
      <c r="R3" s="35">
        <v>42661</v>
      </c>
      <c r="S3" s="35">
        <v>42661</v>
      </c>
      <c r="T3" s="35">
        <v>42677</v>
      </c>
      <c r="U3" s="35">
        <v>42691</v>
      </c>
      <c r="V3" s="35">
        <v>42664</v>
      </c>
      <c r="W3" s="35">
        <v>42661</v>
      </c>
      <c r="X3" s="35">
        <v>42661</v>
      </c>
      <c r="Y3" s="35">
        <v>42661</v>
      </c>
      <c r="Z3" s="35">
        <v>42661</v>
      </c>
      <c r="AA3" s="35">
        <v>42662</v>
      </c>
      <c r="AB3" s="35">
        <v>42684</v>
      </c>
      <c r="AC3" s="35">
        <v>42684</v>
      </c>
      <c r="AD3" s="35">
        <v>42685</v>
      </c>
      <c r="AE3" s="35">
        <v>42685</v>
      </c>
      <c r="AF3" s="35">
        <v>42691</v>
      </c>
      <c r="AG3" s="35">
        <v>42691</v>
      </c>
      <c r="AH3" s="35">
        <v>42691</v>
      </c>
      <c r="AI3" s="35">
        <v>42849</v>
      </c>
      <c r="AJ3" s="35">
        <v>42849</v>
      </c>
      <c r="AK3" s="35">
        <v>42849</v>
      </c>
      <c r="AL3" s="35">
        <v>42849</v>
      </c>
      <c r="AM3" s="35">
        <v>42849</v>
      </c>
      <c r="AN3" s="35">
        <v>42978</v>
      </c>
      <c r="AO3" s="35">
        <v>42979</v>
      </c>
      <c r="AP3" s="35">
        <v>42978</v>
      </c>
      <c r="AQ3" s="35">
        <v>42978</v>
      </c>
      <c r="AR3" s="35">
        <v>42979</v>
      </c>
      <c r="AS3" s="35">
        <v>42990</v>
      </c>
      <c r="AT3" s="35">
        <v>42990</v>
      </c>
      <c r="AU3" s="35">
        <v>42990</v>
      </c>
      <c r="AV3" s="35">
        <v>42990</v>
      </c>
      <c r="AW3" s="35">
        <v>42979</v>
      </c>
      <c r="AX3" s="35">
        <v>42998</v>
      </c>
      <c r="AY3" s="35">
        <v>42998</v>
      </c>
      <c r="AZ3" s="35">
        <v>42998</v>
      </c>
    </row>
    <row r="4" spans="1:52" ht="195" x14ac:dyDescent="0.25">
      <c r="A4" s="50" t="s">
        <v>272</v>
      </c>
      <c r="B4" s="76">
        <v>1</v>
      </c>
      <c r="C4" s="76">
        <v>1</v>
      </c>
      <c r="D4" s="77" t="s">
        <v>417</v>
      </c>
      <c r="E4" s="78" t="s">
        <v>138</v>
      </c>
      <c r="F4" s="79" t="s">
        <v>58</v>
      </c>
      <c r="G4" s="79" t="s">
        <v>67</v>
      </c>
      <c r="H4" s="79" t="s">
        <v>50</v>
      </c>
      <c r="I4" s="80">
        <v>44.27</v>
      </c>
      <c r="J4" s="124">
        <v>400</v>
      </c>
      <c r="K4" s="41">
        <f>J4-(SUM(M4:AZ4))</f>
        <v>300</v>
      </c>
      <c r="L4" s="42" t="str">
        <f>IF(K4&lt;0,"ATENÇÃO","OK")</f>
        <v>OK</v>
      </c>
      <c r="M4" s="18">
        <v>0</v>
      </c>
      <c r="N4" s="18">
        <v>0</v>
      </c>
      <c r="O4" s="18">
        <v>0</v>
      </c>
      <c r="P4" s="18">
        <v>0</v>
      </c>
      <c r="Q4" s="18">
        <v>0</v>
      </c>
      <c r="R4" s="18">
        <v>0</v>
      </c>
      <c r="S4" s="18">
        <v>0</v>
      </c>
      <c r="T4" s="18">
        <v>0</v>
      </c>
      <c r="U4" s="18">
        <v>0</v>
      </c>
      <c r="V4" s="18">
        <v>0</v>
      </c>
      <c r="W4" s="18">
        <v>0</v>
      </c>
      <c r="X4" s="18">
        <v>0</v>
      </c>
      <c r="Y4" s="18">
        <v>0</v>
      </c>
      <c r="Z4" s="18">
        <v>0</v>
      </c>
      <c r="AA4" s="18">
        <v>0</v>
      </c>
      <c r="AB4" s="18">
        <v>0</v>
      </c>
      <c r="AC4" s="18">
        <v>0</v>
      </c>
      <c r="AD4" s="18">
        <v>0</v>
      </c>
      <c r="AE4" s="18">
        <v>0</v>
      </c>
      <c r="AF4" s="18">
        <v>0</v>
      </c>
      <c r="AG4" s="18">
        <v>0</v>
      </c>
      <c r="AH4" s="18">
        <v>0</v>
      </c>
      <c r="AI4" s="18">
        <v>50</v>
      </c>
      <c r="AJ4" s="18"/>
      <c r="AK4" s="18"/>
      <c r="AL4" s="18"/>
      <c r="AM4" s="18"/>
      <c r="AN4" s="18"/>
      <c r="AO4" s="18"/>
      <c r="AP4" s="18"/>
      <c r="AQ4" s="18"/>
      <c r="AR4" s="18"/>
      <c r="AS4" s="18">
        <v>50</v>
      </c>
      <c r="AT4" s="18"/>
      <c r="AU4" s="18"/>
      <c r="AV4" s="18"/>
      <c r="AW4" s="18"/>
      <c r="AX4" s="18"/>
      <c r="AY4" s="18"/>
      <c r="AZ4" s="18"/>
    </row>
    <row r="5" spans="1:52" ht="195" x14ac:dyDescent="0.25">
      <c r="A5" s="69" t="s">
        <v>273</v>
      </c>
      <c r="B5" s="87">
        <v>2</v>
      </c>
      <c r="C5" s="82">
        <v>2</v>
      </c>
      <c r="D5" s="83" t="s">
        <v>418</v>
      </c>
      <c r="E5" s="84" t="s">
        <v>139</v>
      </c>
      <c r="F5" s="85" t="s">
        <v>59</v>
      </c>
      <c r="G5" s="85" t="s">
        <v>68</v>
      </c>
      <c r="H5" s="85" t="s">
        <v>50</v>
      </c>
      <c r="I5" s="86">
        <v>30.3</v>
      </c>
      <c r="J5" s="124">
        <v>120</v>
      </c>
      <c r="K5" s="41">
        <f t="shared" ref="K5:K68" si="0">J5-(SUM(M5:AZ5))</f>
        <v>90</v>
      </c>
      <c r="L5" s="42" t="str">
        <f t="shared" ref="L5:L68" si="1">IF(K5&lt;0,"ATENÇÃO","OK")</f>
        <v>OK</v>
      </c>
      <c r="M5" s="18">
        <v>0</v>
      </c>
      <c r="N5" s="18">
        <v>0</v>
      </c>
      <c r="O5" s="18">
        <v>0</v>
      </c>
      <c r="P5" s="18">
        <v>0</v>
      </c>
      <c r="Q5" s="18">
        <v>0</v>
      </c>
      <c r="R5" s="18">
        <v>0</v>
      </c>
      <c r="S5" s="18">
        <v>0</v>
      </c>
      <c r="T5" s="18">
        <v>0</v>
      </c>
      <c r="U5" s="18">
        <v>0</v>
      </c>
      <c r="V5" s="18">
        <v>0</v>
      </c>
      <c r="W5" s="18">
        <v>0</v>
      </c>
      <c r="X5" s="18">
        <v>0</v>
      </c>
      <c r="Y5" s="18">
        <v>0</v>
      </c>
      <c r="Z5" s="18">
        <v>0</v>
      </c>
      <c r="AA5" s="18">
        <v>0</v>
      </c>
      <c r="AB5" s="18">
        <v>0</v>
      </c>
      <c r="AC5" s="18">
        <v>0</v>
      </c>
      <c r="AD5" s="18">
        <v>0</v>
      </c>
      <c r="AE5" s="18">
        <v>0</v>
      </c>
      <c r="AF5" s="18">
        <v>30</v>
      </c>
      <c r="AG5" s="18">
        <v>0</v>
      </c>
      <c r="AH5" s="18">
        <v>0</v>
      </c>
      <c r="AI5" s="18"/>
      <c r="AJ5" s="18"/>
      <c r="AK5" s="18"/>
      <c r="AL5" s="18"/>
      <c r="AM5" s="18"/>
      <c r="AN5" s="18"/>
      <c r="AO5" s="18"/>
      <c r="AP5" s="18"/>
      <c r="AQ5" s="18"/>
      <c r="AR5" s="18"/>
      <c r="AS5" s="18"/>
      <c r="AT5" s="18"/>
      <c r="AU5" s="18"/>
      <c r="AV5" s="18"/>
      <c r="AW5" s="18"/>
      <c r="AX5" s="18"/>
      <c r="AY5" s="18"/>
      <c r="AZ5" s="18"/>
    </row>
    <row r="6" spans="1:52" ht="255" customHeight="1" x14ac:dyDescent="0.25">
      <c r="A6" s="72" t="s">
        <v>273</v>
      </c>
      <c r="B6" s="76">
        <v>3</v>
      </c>
      <c r="C6" s="76">
        <v>3</v>
      </c>
      <c r="D6" s="77" t="s">
        <v>419</v>
      </c>
      <c r="E6" s="78" t="s">
        <v>140</v>
      </c>
      <c r="F6" s="79" t="s">
        <v>60</v>
      </c>
      <c r="G6" s="79" t="s">
        <v>68</v>
      </c>
      <c r="H6" s="79" t="s">
        <v>50</v>
      </c>
      <c r="I6" s="80">
        <v>9.3000000000000007</v>
      </c>
      <c r="J6" s="124">
        <v>2400</v>
      </c>
      <c r="K6" s="41">
        <f t="shared" si="0"/>
        <v>100</v>
      </c>
      <c r="L6" s="42" t="str">
        <f t="shared" si="1"/>
        <v>OK</v>
      </c>
      <c r="M6" s="18">
        <v>0</v>
      </c>
      <c r="N6" s="18">
        <v>0</v>
      </c>
      <c r="O6" s="18">
        <v>0</v>
      </c>
      <c r="P6" s="18">
        <v>0</v>
      </c>
      <c r="Q6" s="18">
        <v>0</v>
      </c>
      <c r="R6" s="18">
        <v>0</v>
      </c>
      <c r="S6" s="18">
        <v>1500</v>
      </c>
      <c r="T6" s="18">
        <v>0</v>
      </c>
      <c r="U6" s="18">
        <v>0</v>
      </c>
      <c r="V6" s="18">
        <v>0</v>
      </c>
      <c r="W6" s="18">
        <v>0</v>
      </c>
      <c r="X6" s="18">
        <v>0</v>
      </c>
      <c r="Y6" s="18">
        <v>0</v>
      </c>
      <c r="Z6" s="18">
        <v>0</v>
      </c>
      <c r="AA6" s="18">
        <v>0</v>
      </c>
      <c r="AB6" s="18">
        <v>0</v>
      </c>
      <c r="AC6" s="18">
        <v>0</v>
      </c>
      <c r="AD6" s="18">
        <v>0</v>
      </c>
      <c r="AE6" s="18">
        <v>0</v>
      </c>
      <c r="AF6" s="18">
        <v>300</v>
      </c>
      <c r="AG6" s="18">
        <v>0</v>
      </c>
      <c r="AH6" s="18">
        <v>0</v>
      </c>
      <c r="AI6" s="18">
        <v>0</v>
      </c>
      <c r="AJ6" s="18">
        <v>0</v>
      </c>
      <c r="AK6" s="18">
        <v>0</v>
      </c>
      <c r="AL6" s="18">
        <v>0</v>
      </c>
      <c r="AM6" s="18">
        <v>0</v>
      </c>
      <c r="AN6" s="18">
        <v>0</v>
      </c>
      <c r="AO6" s="18">
        <v>0</v>
      </c>
      <c r="AP6" s="18">
        <v>0</v>
      </c>
      <c r="AQ6" s="18">
        <v>0</v>
      </c>
      <c r="AR6" s="18">
        <v>0</v>
      </c>
      <c r="AS6" s="18">
        <v>0</v>
      </c>
      <c r="AT6" s="18">
        <v>500</v>
      </c>
      <c r="AU6" s="18">
        <v>0</v>
      </c>
      <c r="AV6" s="18">
        <v>0</v>
      </c>
      <c r="AW6" s="18">
        <v>0</v>
      </c>
      <c r="AX6" s="18">
        <v>0</v>
      </c>
      <c r="AY6" s="18">
        <v>0</v>
      </c>
      <c r="AZ6" s="18">
        <v>0</v>
      </c>
    </row>
    <row r="7" spans="1:52" ht="240" x14ac:dyDescent="0.25">
      <c r="A7" s="69" t="s">
        <v>274</v>
      </c>
      <c r="B7" s="87">
        <v>4</v>
      </c>
      <c r="C7" s="87">
        <v>4</v>
      </c>
      <c r="D7" s="83" t="s">
        <v>297</v>
      </c>
      <c r="E7" s="84" t="s">
        <v>141</v>
      </c>
      <c r="F7" s="85" t="s">
        <v>39</v>
      </c>
      <c r="G7" s="85" t="s">
        <v>69</v>
      </c>
      <c r="H7" s="85" t="s">
        <v>50</v>
      </c>
      <c r="I7" s="86">
        <v>1.81</v>
      </c>
      <c r="J7" s="124">
        <v>2400</v>
      </c>
      <c r="K7" s="41">
        <f t="shared" si="0"/>
        <v>712</v>
      </c>
      <c r="L7" s="42" t="str">
        <f t="shared" si="1"/>
        <v>OK</v>
      </c>
      <c r="M7" s="18">
        <v>0</v>
      </c>
      <c r="N7" s="18">
        <v>0</v>
      </c>
      <c r="O7" s="18">
        <v>0</v>
      </c>
      <c r="P7" s="18">
        <v>0</v>
      </c>
      <c r="Q7" s="18">
        <v>0</v>
      </c>
      <c r="R7" s="18">
        <v>0</v>
      </c>
      <c r="S7" s="18">
        <v>0</v>
      </c>
      <c r="T7" s="18">
        <v>0</v>
      </c>
      <c r="U7" s="18">
        <v>0</v>
      </c>
      <c r="V7" s="18">
        <v>800</v>
      </c>
      <c r="W7" s="18">
        <v>0</v>
      </c>
      <c r="X7" s="18">
        <v>0</v>
      </c>
      <c r="Y7" s="18">
        <v>0</v>
      </c>
      <c r="Z7" s="18">
        <v>0</v>
      </c>
      <c r="AA7" s="18">
        <v>0</v>
      </c>
      <c r="AB7" s="18">
        <v>0</v>
      </c>
      <c r="AC7" s="18">
        <v>0</v>
      </c>
      <c r="AD7" s="18">
        <v>0</v>
      </c>
      <c r="AE7" s="18">
        <v>0</v>
      </c>
      <c r="AF7" s="18">
        <v>0</v>
      </c>
      <c r="AG7" s="18">
        <v>0</v>
      </c>
      <c r="AH7" s="18">
        <v>0</v>
      </c>
      <c r="AI7" s="18">
        <v>0</v>
      </c>
      <c r="AJ7" s="18">
        <v>600</v>
      </c>
      <c r="AK7" s="18">
        <v>0</v>
      </c>
      <c r="AL7" s="18">
        <v>0</v>
      </c>
      <c r="AM7" s="18">
        <v>0</v>
      </c>
      <c r="AN7" s="18">
        <v>0</v>
      </c>
      <c r="AO7" s="18">
        <v>0</v>
      </c>
      <c r="AP7" s="18">
        <v>0</v>
      </c>
      <c r="AQ7" s="18">
        <v>0</v>
      </c>
      <c r="AR7" s="18">
        <v>0</v>
      </c>
      <c r="AS7" s="18">
        <v>0</v>
      </c>
      <c r="AT7" s="18">
        <v>0</v>
      </c>
      <c r="AU7" s="18">
        <v>240</v>
      </c>
      <c r="AV7" s="18">
        <v>0</v>
      </c>
      <c r="AW7" s="18">
        <v>0</v>
      </c>
      <c r="AX7" s="18">
        <v>48</v>
      </c>
      <c r="AY7" s="18"/>
      <c r="AZ7" s="18">
        <v>0</v>
      </c>
    </row>
    <row r="8" spans="1:52" ht="330" x14ac:dyDescent="0.25">
      <c r="A8" s="152" t="s">
        <v>275</v>
      </c>
      <c r="B8" s="148">
        <v>5</v>
      </c>
      <c r="C8" s="88">
        <v>5</v>
      </c>
      <c r="D8" s="89" t="s">
        <v>298</v>
      </c>
      <c r="E8" s="90" t="s">
        <v>142</v>
      </c>
      <c r="F8" s="20" t="s">
        <v>61</v>
      </c>
      <c r="G8" s="20" t="s">
        <v>43</v>
      </c>
      <c r="H8" s="20" t="s">
        <v>70</v>
      </c>
      <c r="I8" s="91">
        <v>4.13</v>
      </c>
      <c r="J8" s="124">
        <v>1500</v>
      </c>
      <c r="K8" s="41">
        <f t="shared" si="0"/>
        <v>0</v>
      </c>
      <c r="L8" s="42" t="str">
        <f t="shared" si="1"/>
        <v>OK</v>
      </c>
      <c r="M8" s="18">
        <v>0</v>
      </c>
      <c r="N8" s="18">
        <v>0</v>
      </c>
      <c r="O8" s="18">
        <v>0</v>
      </c>
      <c r="P8" s="18">
        <v>0</v>
      </c>
      <c r="Q8" s="18">
        <v>0</v>
      </c>
      <c r="R8" s="18">
        <v>0</v>
      </c>
      <c r="S8" s="18">
        <v>0</v>
      </c>
      <c r="T8" s="18">
        <v>900</v>
      </c>
      <c r="U8" s="18">
        <v>0</v>
      </c>
      <c r="V8" s="18">
        <v>0</v>
      </c>
      <c r="W8" s="18">
        <v>0</v>
      </c>
      <c r="X8" s="18">
        <v>0</v>
      </c>
      <c r="Y8" s="18">
        <v>0</v>
      </c>
      <c r="Z8" s="18">
        <v>0</v>
      </c>
      <c r="AA8" s="18">
        <v>0</v>
      </c>
      <c r="AB8" s="18">
        <v>0</v>
      </c>
      <c r="AC8" s="18">
        <v>0</v>
      </c>
      <c r="AD8" s="18">
        <v>0</v>
      </c>
      <c r="AE8" s="18">
        <v>0</v>
      </c>
      <c r="AF8" s="18">
        <v>0</v>
      </c>
      <c r="AG8" s="18">
        <v>0</v>
      </c>
      <c r="AH8" s="18">
        <v>600</v>
      </c>
      <c r="AI8" s="18"/>
      <c r="AJ8" s="18"/>
      <c r="AK8" s="18"/>
      <c r="AL8" s="18"/>
      <c r="AM8" s="18"/>
      <c r="AN8" s="18"/>
      <c r="AO8" s="18"/>
      <c r="AP8" s="18"/>
      <c r="AQ8" s="18"/>
      <c r="AR8" s="18"/>
      <c r="AS8" s="18"/>
      <c r="AT8" s="18"/>
      <c r="AU8" s="18"/>
      <c r="AV8" s="18"/>
      <c r="AW8" s="18"/>
      <c r="AX8" s="18"/>
      <c r="AY8" s="18"/>
      <c r="AZ8" s="18"/>
    </row>
    <row r="9" spans="1:52" ht="345" x14ac:dyDescent="0.25">
      <c r="A9" s="152"/>
      <c r="B9" s="150"/>
      <c r="C9" s="92">
        <v>6</v>
      </c>
      <c r="D9" s="89" t="s">
        <v>299</v>
      </c>
      <c r="E9" s="90" t="s">
        <v>143</v>
      </c>
      <c r="F9" s="20" t="s">
        <v>60</v>
      </c>
      <c r="G9" s="20" t="s">
        <v>43</v>
      </c>
      <c r="H9" s="20" t="s">
        <v>70</v>
      </c>
      <c r="I9" s="91">
        <v>3.7</v>
      </c>
      <c r="J9" s="124">
        <v>300</v>
      </c>
      <c r="K9" s="41">
        <f t="shared" si="0"/>
        <v>300</v>
      </c>
      <c r="L9" s="42" t="str">
        <f t="shared" si="1"/>
        <v>OK</v>
      </c>
      <c r="M9" s="18">
        <v>0</v>
      </c>
      <c r="N9" s="18">
        <v>0</v>
      </c>
      <c r="O9" s="18">
        <v>0</v>
      </c>
      <c r="P9" s="18">
        <v>0</v>
      </c>
      <c r="Q9" s="18">
        <v>0</v>
      </c>
      <c r="R9" s="18">
        <v>0</v>
      </c>
      <c r="S9" s="18">
        <v>0</v>
      </c>
      <c r="T9" s="18">
        <v>0</v>
      </c>
      <c r="U9" s="18">
        <v>0</v>
      </c>
      <c r="V9" s="18">
        <v>0</v>
      </c>
      <c r="W9" s="18">
        <v>0</v>
      </c>
      <c r="X9" s="18">
        <v>0</v>
      </c>
      <c r="Y9" s="18">
        <v>0</v>
      </c>
      <c r="Z9" s="18">
        <v>0</v>
      </c>
      <c r="AA9" s="18">
        <v>0</v>
      </c>
      <c r="AB9" s="18">
        <v>0</v>
      </c>
      <c r="AC9" s="18">
        <v>0</v>
      </c>
      <c r="AD9" s="18">
        <v>0</v>
      </c>
      <c r="AE9" s="18">
        <v>0</v>
      </c>
      <c r="AF9" s="18">
        <v>0</v>
      </c>
      <c r="AG9" s="18">
        <v>0</v>
      </c>
      <c r="AH9" s="18">
        <v>0</v>
      </c>
      <c r="AI9" s="18">
        <v>0</v>
      </c>
      <c r="AJ9" s="18">
        <v>0</v>
      </c>
      <c r="AK9" s="18">
        <v>0</v>
      </c>
      <c r="AL9" s="18">
        <v>0</v>
      </c>
      <c r="AM9" s="18">
        <v>0</v>
      </c>
      <c r="AN9" s="18">
        <v>0</v>
      </c>
      <c r="AO9" s="18">
        <v>0</v>
      </c>
      <c r="AP9" s="18">
        <v>0</v>
      </c>
      <c r="AQ9" s="18">
        <v>0</v>
      </c>
      <c r="AR9" s="18">
        <v>0</v>
      </c>
      <c r="AS9" s="18">
        <v>0</v>
      </c>
      <c r="AT9" s="18">
        <v>0</v>
      </c>
      <c r="AU9" s="18">
        <v>0</v>
      </c>
      <c r="AV9" s="18">
        <v>0</v>
      </c>
      <c r="AW9" s="18">
        <v>0</v>
      </c>
      <c r="AX9" s="18">
        <v>0</v>
      </c>
      <c r="AY9" s="18">
        <v>0</v>
      </c>
      <c r="AZ9" s="18">
        <v>0</v>
      </c>
    </row>
    <row r="10" spans="1:52" ht="285" x14ac:dyDescent="0.25">
      <c r="A10" s="69" t="s">
        <v>275</v>
      </c>
      <c r="B10" s="87">
        <v>6</v>
      </c>
      <c r="C10" s="87">
        <v>7</v>
      </c>
      <c r="D10" s="93" t="s">
        <v>300</v>
      </c>
      <c r="E10" s="84" t="s">
        <v>144</v>
      </c>
      <c r="F10" s="85" t="s">
        <v>30</v>
      </c>
      <c r="G10" s="85" t="s">
        <v>43</v>
      </c>
      <c r="H10" s="85" t="s">
        <v>50</v>
      </c>
      <c r="I10" s="86">
        <v>1.98</v>
      </c>
      <c r="J10" s="124">
        <v>200</v>
      </c>
      <c r="K10" s="41">
        <f t="shared" si="0"/>
        <v>100</v>
      </c>
      <c r="L10" s="42" t="str">
        <f t="shared" si="1"/>
        <v>OK</v>
      </c>
      <c r="M10" s="18">
        <v>0</v>
      </c>
      <c r="N10" s="18">
        <v>0</v>
      </c>
      <c r="O10" s="18">
        <v>0</v>
      </c>
      <c r="P10" s="18">
        <v>0</v>
      </c>
      <c r="Q10" s="18">
        <v>0</v>
      </c>
      <c r="R10" s="18">
        <v>0</v>
      </c>
      <c r="S10" s="18">
        <v>0</v>
      </c>
      <c r="T10" s="18">
        <v>0</v>
      </c>
      <c r="U10" s="18">
        <v>100</v>
      </c>
      <c r="V10" s="18">
        <v>0</v>
      </c>
      <c r="W10" s="18">
        <v>0</v>
      </c>
      <c r="X10" s="18">
        <v>0</v>
      </c>
      <c r="Y10" s="18">
        <v>0</v>
      </c>
      <c r="Z10" s="18">
        <v>0</v>
      </c>
      <c r="AA10" s="18">
        <v>0</v>
      </c>
      <c r="AB10" s="18">
        <v>0</v>
      </c>
      <c r="AC10" s="18">
        <v>0</v>
      </c>
      <c r="AD10" s="18">
        <v>0</v>
      </c>
      <c r="AE10" s="18">
        <v>0</v>
      </c>
      <c r="AF10" s="18">
        <v>0</v>
      </c>
      <c r="AG10" s="18">
        <v>0</v>
      </c>
      <c r="AH10" s="18">
        <v>0</v>
      </c>
      <c r="AI10" s="18">
        <v>0</v>
      </c>
      <c r="AJ10" s="18">
        <v>0</v>
      </c>
      <c r="AK10" s="18">
        <v>0</v>
      </c>
      <c r="AL10" s="18">
        <v>0</v>
      </c>
      <c r="AM10" s="18">
        <v>0</v>
      </c>
      <c r="AN10" s="18">
        <v>0</v>
      </c>
      <c r="AO10" s="18">
        <v>0</v>
      </c>
      <c r="AP10" s="18">
        <v>0</v>
      </c>
      <c r="AQ10" s="18">
        <v>0</v>
      </c>
      <c r="AR10" s="18">
        <v>0</v>
      </c>
      <c r="AS10" s="18">
        <v>0</v>
      </c>
      <c r="AT10" s="18">
        <v>0</v>
      </c>
      <c r="AU10" s="18">
        <v>0</v>
      </c>
      <c r="AV10" s="18">
        <v>0</v>
      </c>
      <c r="AW10" s="18">
        <v>0</v>
      </c>
      <c r="AX10" s="18">
        <v>0</v>
      </c>
      <c r="AY10" s="18">
        <v>0</v>
      </c>
      <c r="AZ10" s="18">
        <v>0</v>
      </c>
    </row>
    <row r="11" spans="1:52" ht="120" x14ac:dyDescent="0.25">
      <c r="A11" s="152" t="s">
        <v>276</v>
      </c>
      <c r="B11" s="148">
        <v>7</v>
      </c>
      <c r="C11" s="92">
        <v>8</v>
      </c>
      <c r="D11" s="89" t="s">
        <v>301</v>
      </c>
      <c r="E11" s="90" t="s">
        <v>145</v>
      </c>
      <c r="F11" s="94" t="s">
        <v>62</v>
      </c>
      <c r="G11" s="94" t="s">
        <v>71</v>
      </c>
      <c r="H11" s="94" t="s">
        <v>50</v>
      </c>
      <c r="I11" s="91">
        <v>36.5</v>
      </c>
      <c r="J11" s="124">
        <v>400</v>
      </c>
      <c r="K11" s="41">
        <f t="shared" si="0"/>
        <v>350</v>
      </c>
      <c r="L11" s="42" t="str">
        <f t="shared" si="1"/>
        <v>OK</v>
      </c>
      <c r="M11" s="18">
        <v>0</v>
      </c>
      <c r="N11" s="18">
        <v>0</v>
      </c>
      <c r="O11" s="18">
        <v>0</v>
      </c>
      <c r="P11" s="18">
        <v>0</v>
      </c>
      <c r="Q11" s="18">
        <v>50</v>
      </c>
      <c r="R11" s="18">
        <v>0</v>
      </c>
      <c r="S11" s="18">
        <v>0</v>
      </c>
      <c r="T11" s="18">
        <v>0</v>
      </c>
      <c r="U11" s="18">
        <v>0</v>
      </c>
      <c r="V11" s="18">
        <v>0</v>
      </c>
      <c r="W11" s="18">
        <v>0</v>
      </c>
      <c r="X11" s="18">
        <v>0</v>
      </c>
      <c r="Y11" s="18">
        <v>0</v>
      </c>
      <c r="Z11" s="18">
        <v>0</v>
      </c>
      <c r="AA11" s="18">
        <v>0</v>
      </c>
      <c r="AB11" s="18">
        <v>0</v>
      </c>
      <c r="AC11" s="18">
        <v>0</v>
      </c>
      <c r="AD11" s="18">
        <v>0</v>
      </c>
      <c r="AE11" s="18">
        <v>0</v>
      </c>
      <c r="AF11" s="18">
        <v>0</v>
      </c>
      <c r="AG11" s="18">
        <v>0</v>
      </c>
      <c r="AH11" s="18">
        <v>0</v>
      </c>
      <c r="AI11" s="18">
        <v>0</v>
      </c>
      <c r="AJ11" s="18">
        <v>0</v>
      </c>
      <c r="AK11" s="18">
        <v>0</v>
      </c>
      <c r="AL11" s="18">
        <v>0</v>
      </c>
      <c r="AM11" s="18">
        <v>0</v>
      </c>
      <c r="AN11" s="18">
        <v>0</v>
      </c>
      <c r="AO11" s="18">
        <v>0</v>
      </c>
      <c r="AP11" s="18">
        <v>0</v>
      </c>
      <c r="AQ11" s="18">
        <v>0</v>
      </c>
      <c r="AR11" s="18">
        <v>0</v>
      </c>
      <c r="AS11" s="18">
        <v>0</v>
      </c>
      <c r="AT11" s="18">
        <v>0</v>
      </c>
      <c r="AU11" s="18">
        <v>0</v>
      </c>
      <c r="AV11" s="18">
        <v>0</v>
      </c>
      <c r="AW11" s="18">
        <v>0</v>
      </c>
      <c r="AX11" s="18">
        <v>0</v>
      </c>
      <c r="AY11" s="18">
        <v>0</v>
      </c>
      <c r="AZ11" s="18">
        <v>0</v>
      </c>
    </row>
    <row r="12" spans="1:52" ht="105" x14ac:dyDescent="0.25">
      <c r="A12" s="152"/>
      <c r="B12" s="149"/>
      <c r="C12" s="92">
        <v>9</v>
      </c>
      <c r="D12" s="89" t="s">
        <v>302</v>
      </c>
      <c r="E12" s="90" t="s">
        <v>146</v>
      </c>
      <c r="F12" s="94" t="s">
        <v>62</v>
      </c>
      <c r="G12" s="94" t="s">
        <v>71</v>
      </c>
      <c r="H12" s="94" t="s">
        <v>50</v>
      </c>
      <c r="I12" s="91">
        <v>45.1</v>
      </c>
      <c r="J12" s="124"/>
      <c r="K12" s="41">
        <f t="shared" si="0"/>
        <v>0</v>
      </c>
      <c r="L12" s="42" t="str">
        <f t="shared" si="1"/>
        <v>OK</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8">
        <v>0</v>
      </c>
      <c r="AD12" s="18">
        <v>0</v>
      </c>
      <c r="AE12" s="18">
        <v>0</v>
      </c>
      <c r="AF12" s="18">
        <v>0</v>
      </c>
      <c r="AG12" s="18">
        <v>0</v>
      </c>
      <c r="AH12" s="18">
        <v>0</v>
      </c>
      <c r="AI12" s="18">
        <v>0</v>
      </c>
      <c r="AJ12" s="18">
        <v>0</v>
      </c>
      <c r="AK12" s="18">
        <v>0</v>
      </c>
      <c r="AL12" s="18">
        <v>0</v>
      </c>
      <c r="AM12" s="18">
        <v>0</v>
      </c>
      <c r="AN12" s="18">
        <v>0</v>
      </c>
      <c r="AO12" s="18">
        <v>0</v>
      </c>
      <c r="AP12" s="18">
        <v>0</v>
      </c>
      <c r="AQ12" s="18">
        <v>0</v>
      </c>
      <c r="AR12" s="18">
        <v>0</v>
      </c>
      <c r="AS12" s="18">
        <v>0</v>
      </c>
      <c r="AT12" s="18">
        <v>0</v>
      </c>
      <c r="AU12" s="18">
        <v>0</v>
      </c>
      <c r="AV12" s="18">
        <v>0</v>
      </c>
      <c r="AW12" s="18">
        <v>0</v>
      </c>
      <c r="AX12" s="18">
        <v>0</v>
      </c>
      <c r="AY12" s="18">
        <v>0</v>
      </c>
      <c r="AZ12" s="18">
        <v>0</v>
      </c>
    </row>
    <row r="13" spans="1:52" ht="105" x14ac:dyDescent="0.25">
      <c r="A13" s="152"/>
      <c r="B13" s="149"/>
      <c r="C13" s="88">
        <v>10</v>
      </c>
      <c r="D13" s="95" t="s">
        <v>303</v>
      </c>
      <c r="E13" s="90" t="s">
        <v>147</v>
      </c>
      <c r="F13" s="96" t="s">
        <v>60</v>
      </c>
      <c r="G13" s="94" t="s">
        <v>71</v>
      </c>
      <c r="H13" s="94" t="s">
        <v>50</v>
      </c>
      <c r="I13" s="91">
        <v>40.299999999999997</v>
      </c>
      <c r="J13" s="125"/>
      <c r="K13" s="41">
        <f t="shared" si="0"/>
        <v>0</v>
      </c>
      <c r="L13" s="42" t="str">
        <f t="shared" si="1"/>
        <v>OK</v>
      </c>
      <c r="M13" s="18">
        <v>0</v>
      </c>
      <c r="N13" s="18">
        <v>0</v>
      </c>
      <c r="O13" s="18">
        <v>0</v>
      </c>
      <c r="P13" s="18">
        <v>0</v>
      </c>
      <c r="Q13" s="18">
        <v>0</v>
      </c>
      <c r="R13" s="18">
        <v>0</v>
      </c>
      <c r="S13" s="18">
        <v>0</v>
      </c>
      <c r="T13" s="18">
        <v>0</v>
      </c>
      <c r="U13" s="18">
        <v>0</v>
      </c>
      <c r="V13" s="18">
        <v>0</v>
      </c>
      <c r="W13" s="18">
        <v>0</v>
      </c>
      <c r="X13" s="18">
        <v>0</v>
      </c>
      <c r="Y13" s="18">
        <v>0</v>
      </c>
      <c r="Z13" s="18">
        <v>0</v>
      </c>
      <c r="AA13" s="18">
        <v>0</v>
      </c>
      <c r="AB13" s="18">
        <v>0</v>
      </c>
      <c r="AC13" s="18">
        <v>0</v>
      </c>
      <c r="AD13" s="18">
        <v>0</v>
      </c>
      <c r="AE13" s="18">
        <v>0</v>
      </c>
      <c r="AF13" s="18">
        <v>0</v>
      </c>
      <c r="AG13" s="18">
        <v>0</v>
      </c>
      <c r="AH13" s="18">
        <v>0</v>
      </c>
      <c r="AI13" s="18">
        <v>0</v>
      </c>
      <c r="AJ13" s="18">
        <v>0</v>
      </c>
      <c r="AK13" s="18">
        <v>0</v>
      </c>
      <c r="AL13" s="18">
        <v>0</v>
      </c>
      <c r="AM13" s="18">
        <v>0</v>
      </c>
      <c r="AN13" s="18">
        <v>0</v>
      </c>
      <c r="AO13" s="18">
        <v>0</v>
      </c>
      <c r="AP13" s="18">
        <v>0</v>
      </c>
      <c r="AQ13" s="18">
        <v>0</v>
      </c>
      <c r="AR13" s="18">
        <v>0</v>
      </c>
      <c r="AS13" s="18">
        <v>0</v>
      </c>
      <c r="AT13" s="18">
        <v>0</v>
      </c>
      <c r="AU13" s="18">
        <v>0</v>
      </c>
      <c r="AV13" s="18">
        <v>0</v>
      </c>
      <c r="AW13" s="18">
        <v>0</v>
      </c>
      <c r="AX13" s="18">
        <v>0</v>
      </c>
      <c r="AY13" s="18">
        <v>0</v>
      </c>
      <c r="AZ13" s="18">
        <v>0</v>
      </c>
    </row>
    <row r="14" spans="1:52" ht="75" x14ac:dyDescent="0.25">
      <c r="A14" s="152"/>
      <c r="B14" s="150"/>
      <c r="C14" s="92">
        <v>11</v>
      </c>
      <c r="D14" s="89" t="s">
        <v>304</v>
      </c>
      <c r="E14" s="90" t="s">
        <v>148</v>
      </c>
      <c r="F14" s="94" t="s">
        <v>60</v>
      </c>
      <c r="G14" s="94" t="s">
        <v>72</v>
      </c>
      <c r="H14" s="94" t="s">
        <v>70</v>
      </c>
      <c r="I14" s="91">
        <v>12.5</v>
      </c>
      <c r="J14" s="124">
        <v>500</v>
      </c>
      <c r="K14" s="41">
        <f t="shared" si="0"/>
        <v>320</v>
      </c>
      <c r="L14" s="42" t="str">
        <f t="shared" si="1"/>
        <v>OK</v>
      </c>
      <c r="M14" s="18">
        <v>0</v>
      </c>
      <c r="N14" s="18">
        <v>0</v>
      </c>
      <c r="O14" s="18">
        <v>0</v>
      </c>
      <c r="P14" s="18">
        <v>0</v>
      </c>
      <c r="Q14" s="18">
        <v>0</v>
      </c>
      <c r="R14" s="18">
        <v>0</v>
      </c>
      <c r="S14" s="18">
        <v>0</v>
      </c>
      <c r="T14" s="18">
        <v>0</v>
      </c>
      <c r="U14" s="18">
        <v>0</v>
      </c>
      <c r="V14" s="18">
        <v>0</v>
      </c>
      <c r="W14" s="18">
        <v>0</v>
      </c>
      <c r="X14" s="18">
        <v>0</v>
      </c>
      <c r="Y14" s="18">
        <v>0</v>
      </c>
      <c r="Z14" s="18">
        <v>0</v>
      </c>
      <c r="AA14" s="18">
        <v>0</v>
      </c>
      <c r="AB14" s="18">
        <v>0</v>
      </c>
      <c r="AC14" s="18">
        <v>40</v>
      </c>
      <c r="AD14" s="18">
        <v>0</v>
      </c>
      <c r="AE14" s="18">
        <v>0</v>
      </c>
      <c r="AF14" s="18">
        <v>0</v>
      </c>
      <c r="AG14" s="18">
        <v>0</v>
      </c>
      <c r="AH14" s="18">
        <v>0</v>
      </c>
      <c r="AI14" s="18">
        <v>0</v>
      </c>
      <c r="AJ14" s="18">
        <v>0</v>
      </c>
      <c r="AK14" s="18">
        <v>50</v>
      </c>
      <c r="AL14" s="18">
        <v>0</v>
      </c>
      <c r="AM14" s="18">
        <v>0</v>
      </c>
      <c r="AN14" s="18">
        <v>0</v>
      </c>
      <c r="AO14" s="18">
        <v>0</v>
      </c>
      <c r="AP14" s="18">
        <v>0</v>
      </c>
      <c r="AQ14" s="18">
        <v>0</v>
      </c>
      <c r="AR14" s="18">
        <v>0</v>
      </c>
      <c r="AS14" s="18">
        <v>0</v>
      </c>
      <c r="AT14" s="18">
        <v>0</v>
      </c>
      <c r="AU14" s="18">
        <v>0</v>
      </c>
      <c r="AV14" s="18">
        <v>90</v>
      </c>
      <c r="AW14" s="18">
        <v>0</v>
      </c>
      <c r="AX14" s="18">
        <v>0</v>
      </c>
      <c r="AY14" s="18">
        <v>0</v>
      </c>
      <c r="AZ14" s="18">
        <v>0</v>
      </c>
    </row>
    <row r="15" spans="1:52" ht="75" x14ac:dyDescent="0.25">
      <c r="A15" s="153" t="s">
        <v>276</v>
      </c>
      <c r="B15" s="145">
        <v>8</v>
      </c>
      <c r="C15" s="87">
        <v>12</v>
      </c>
      <c r="D15" s="83" t="s">
        <v>305</v>
      </c>
      <c r="E15" s="84" t="s">
        <v>149</v>
      </c>
      <c r="F15" s="97" t="s">
        <v>60</v>
      </c>
      <c r="G15" s="97" t="s">
        <v>73</v>
      </c>
      <c r="H15" s="97" t="s">
        <v>50</v>
      </c>
      <c r="I15" s="86">
        <v>12.5</v>
      </c>
      <c r="J15" s="124">
        <v>50</v>
      </c>
      <c r="K15" s="41">
        <f t="shared" si="0"/>
        <v>50</v>
      </c>
      <c r="L15" s="42" t="str">
        <f t="shared" si="1"/>
        <v>OK</v>
      </c>
      <c r="M15" s="18">
        <v>0</v>
      </c>
      <c r="N15" s="18">
        <v>0</v>
      </c>
      <c r="O15" s="18">
        <v>0</v>
      </c>
      <c r="P15" s="18">
        <v>0</v>
      </c>
      <c r="Q15" s="18">
        <v>0</v>
      </c>
      <c r="R15" s="18">
        <v>0</v>
      </c>
      <c r="S15" s="18">
        <v>0</v>
      </c>
      <c r="T15" s="18">
        <v>0</v>
      </c>
      <c r="U15" s="18">
        <v>0</v>
      </c>
      <c r="V15" s="18">
        <v>0</v>
      </c>
      <c r="W15" s="18">
        <v>0</v>
      </c>
      <c r="X15" s="18">
        <v>0</v>
      </c>
      <c r="Y15" s="18">
        <v>0</v>
      </c>
      <c r="Z15" s="18">
        <v>0</v>
      </c>
      <c r="AA15" s="18">
        <v>0</v>
      </c>
      <c r="AB15" s="18">
        <v>0</v>
      </c>
      <c r="AC15" s="18">
        <v>0</v>
      </c>
      <c r="AD15" s="18">
        <v>0</v>
      </c>
      <c r="AE15" s="18">
        <v>0</v>
      </c>
      <c r="AF15" s="18">
        <v>0</v>
      </c>
      <c r="AG15" s="18">
        <v>0</v>
      </c>
      <c r="AH15" s="18">
        <v>0</v>
      </c>
      <c r="AI15" s="18">
        <v>0</v>
      </c>
      <c r="AJ15" s="18">
        <v>0</v>
      </c>
      <c r="AK15" s="18">
        <v>0</v>
      </c>
      <c r="AL15" s="18">
        <v>0</v>
      </c>
      <c r="AM15" s="18">
        <v>0</v>
      </c>
      <c r="AN15" s="18">
        <v>0</v>
      </c>
      <c r="AO15" s="18">
        <v>0</v>
      </c>
      <c r="AP15" s="18">
        <v>0</v>
      </c>
      <c r="AQ15" s="18">
        <v>0</v>
      </c>
      <c r="AR15" s="18">
        <v>0</v>
      </c>
      <c r="AS15" s="18">
        <v>0</v>
      </c>
      <c r="AT15" s="18">
        <v>0</v>
      </c>
      <c r="AU15" s="18">
        <v>0</v>
      </c>
      <c r="AV15" s="18">
        <v>0</v>
      </c>
      <c r="AW15" s="18">
        <v>0</v>
      </c>
      <c r="AX15" s="18">
        <v>0</v>
      </c>
      <c r="AY15" s="18">
        <v>0</v>
      </c>
      <c r="AZ15" s="18">
        <v>0</v>
      </c>
    </row>
    <row r="16" spans="1:52" ht="90" x14ac:dyDescent="0.25">
      <c r="A16" s="153"/>
      <c r="B16" s="146"/>
      <c r="C16" s="82">
        <v>13</v>
      </c>
      <c r="D16" s="83" t="s">
        <v>306</v>
      </c>
      <c r="E16" s="84" t="s">
        <v>150</v>
      </c>
      <c r="F16" s="97" t="s">
        <v>38</v>
      </c>
      <c r="G16" s="97" t="s">
        <v>42</v>
      </c>
      <c r="H16" s="97" t="s">
        <v>50</v>
      </c>
      <c r="I16" s="86">
        <v>13.59</v>
      </c>
      <c r="J16" s="124">
        <v>50</v>
      </c>
      <c r="K16" s="41">
        <f t="shared" si="0"/>
        <v>40</v>
      </c>
      <c r="L16" s="42" t="str">
        <f t="shared" si="1"/>
        <v>OK</v>
      </c>
      <c r="M16" s="18">
        <v>0</v>
      </c>
      <c r="N16" s="18">
        <v>0</v>
      </c>
      <c r="O16" s="18">
        <v>0</v>
      </c>
      <c r="P16" s="18">
        <v>0</v>
      </c>
      <c r="Q16" s="18">
        <v>10</v>
      </c>
      <c r="R16" s="18">
        <v>0</v>
      </c>
      <c r="S16" s="18">
        <v>0</v>
      </c>
      <c r="T16" s="18">
        <v>0</v>
      </c>
      <c r="U16" s="18">
        <v>0</v>
      </c>
      <c r="V16" s="18">
        <v>0</v>
      </c>
      <c r="W16" s="18">
        <v>0</v>
      </c>
      <c r="X16" s="18">
        <v>0</v>
      </c>
      <c r="Y16" s="18">
        <v>0</v>
      </c>
      <c r="Z16" s="18">
        <v>0</v>
      </c>
      <c r="AA16" s="18">
        <v>0</v>
      </c>
      <c r="AB16" s="18">
        <v>0</v>
      </c>
      <c r="AC16" s="18">
        <v>0</v>
      </c>
      <c r="AD16" s="18">
        <v>0</v>
      </c>
      <c r="AE16" s="18">
        <v>0</v>
      </c>
      <c r="AF16" s="18">
        <v>0</v>
      </c>
      <c r="AG16" s="18">
        <v>0</v>
      </c>
      <c r="AH16" s="18">
        <v>0</v>
      </c>
      <c r="AI16" s="18">
        <v>0</v>
      </c>
      <c r="AJ16" s="18">
        <v>0</v>
      </c>
      <c r="AK16" s="18">
        <v>0</v>
      </c>
      <c r="AL16" s="18">
        <v>0</v>
      </c>
      <c r="AM16" s="18">
        <v>0</v>
      </c>
      <c r="AN16" s="18">
        <v>0</v>
      </c>
      <c r="AO16" s="18">
        <v>0</v>
      </c>
      <c r="AP16" s="18">
        <v>0</v>
      </c>
      <c r="AQ16" s="18">
        <v>0</v>
      </c>
      <c r="AR16" s="18">
        <v>0</v>
      </c>
      <c r="AS16" s="18">
        <v>0</v>
      </c>
      <c r="AT16" s="18">
        <v>0</v>
      </c>
      <c r="AU16" s="18">
        <v>0</v>
      </c>
      <c r="AV16" s="18">
        <v>0</v>
      </c>
      <c r="AW16" s="18">
        <v>0</v>
      </c>
      <c r="AX16" s="18">
        <v>0</v>
      </c>
      <c r="AY16" s="18">
        <v>0</v>
      </c>
      <c r="AZ16" s="18">
        <v>0</v>
      </c>
    </row>
    <row r="17" spans="1:52" ht="60" x14ac:dyDescent="0.25">
      <c r="A17" s="153"/>
      <c r="B17" s="146"/>
      <c r="C17" s="82">
        <v>14</v>
      </c>
      <c r="D17" s="83" t="s">
        <v>307</v>
      </c>
      <c r="E17" s="84" t="s">
        <v>151</v>
      </c>
      <c r="F17" s="97" t="s">
        <v>62</v>
      </c>
      <c r="G17" s="97" t="s">
        <v>74</v>
      </c>
      <c r="H17" s="97" t="s">
        <v>70</v>
      </c>
      <c r="I17" s="86">
        <v>28.07</v>
      </c>
      <c r="J17" s="124">
        <v>5</v>
      </c>
      <c r="K17" s="41">
        <f t="shared" si="0"/>
        <v>5</v>
      </c>
      <c r="L17" s="42" t="str">
        <f t="shared" si="1"/>
        <v>OK</v>
      </c>
      <c r="M17" s="18">
        <v>0</v>
      </c>
      <c r="N17" s="18">
        <v>0</v>
      </c>
      <c r="O17" s="18">
        <v>0</v>
      </c>
      <c r="P17" s="18">
        <v>0</v>
      </c>
      <c r="Q17" s="18">
        <v>0</v>
      </c>
      <c r="R17" s="18">
        <v>0</v>
      </c>
      <c r="S17" s="18">
        <v>0</v>
      </c>
      <c r="T17" s="18">
        <v>0</v>
      </c>
      <c r="U17" s="18">
        <v>0</v>
      </c>
      <c r="V17" s="18">
        <v>0</v>
      </c>
      <c r="W17" s="18">
        <v>0</v>
      </c>
      <c r="X17" s="18">
        <v>0</v>
      </c>
      <c r="Y17" s="18">
        <v>0</v>
      </c>
      <c r="Z17" s="18">
        <v>0</v>
      </c>
      <c r="AA17" s="18">
        <v>0</v>
      </c>
      <c r="AB17" s="18">
        <v>0</v>
      </c>
      <c r="AC17" s="18">
        <v>0</v>
      </c>
      <c r="AD17" s="18">
        <v>0</v>
      </c>
      <c r="AE17" s="18">
        <v>0</v>
      </c>
      <c r="AF17" s="18">
        <v>0</v>
      </c>
      <c r="AG17" s="18">
        <v>0</v>
      </c>
      <c r="AH17" s="18">
        <v>0</v>
      </c>
      <c r="AI17" s="18">
        <v>0</v>
      </c>
      <c r="AJ17" s="18">
        <v>0</v>
      </c>
      <c r="AK17" s="18">
        <v>0</v>
      </c>
      <c r="AL17" s="18">
        <v>0</v>
      </c>
      <c r="AM17" s="18">
        <v>0</v>
      </c>
      <c r="AN17" s="18">
        <v>0</v>
      </c>
      <c r="AO17" s="18">
        <v>0</v>
      </c>
      <c r="AP17" s="18">
        <v>0</v>
      </c>
      <c r="AQ17" s="18">
        <v>0</v>
      </c>
      <c r="AR17" s="18">
        <v>0</v>
      </c>
      <c r="AS17" s="18">
        <v>0</v>
      </c>
      <c r="AT17" s="18">
        <v>0</v>
      </c>
      <c r="AU17" s="18">
        <v>0</v>
      </c>
      <c r="AV17" s="18">
        <v>0</v>
      </c>
      <c r="AW17" s="18">
        <v>0</v>
      </c>
      <c r="AX17" s="18">
        <v>0</v>
      </c>
      <c r="AY17" s="18">
        <v>0</v>
      </c>
      <c r="AZ17" s="18">
        <v>0</v>
      </c>
    </row>
    <row r="18" spans="1:52" ht="210" customHeight="1" x14ac:dyDescent="0.25">
      <c r="A18" s="153"/>
      <c r="B18" s="146"/>
      <c r="C18" s="82">
        <v>15</v>
      </c>
      <c r="D18" s="83" t="s">
        <v>308</v>
      </c>
      <c r="E18" s="84" t="s">
        <v>152</v>
      </c>
      <c r="F18" s="85" t="s">
        <v>60</v>
      </c>
      <c r="G18" s="85" t="s">
        <v>75</v>
      </c>
      <c r="H18" s="85" t="s">
        <v>50</v>
      </c>
      <c r="I18" s="86">
        <v>10.5</v>
      </c>
      <c r="J18" s="124"/>
      <c r="K18" s="41">
        <f t="shared" si="0"/>
        <v>0</v>
      </c>
      <c r="L18" s="42" t="str">
        <f t="shared" si="1"/>
        <v>OK</v>
      </c>
      <c r="M18" s="18">
        <v>0</v>
      </c>
      <c r="N18" s="18">
        <v>0</v>
      </c>
      <c r="O18" s="18">
        <v>0</v>
      </c>
      <c r="P18" s="18">
        <v>0</v>
      </c>
      <c r="Q18" s="18">
        <v>0</v>
      </c>
      <c r="R18" s="18">
        <v>0</v>
      </c>
      <c r="S18" s="18">
        <v>0</v>
      </c>
      <c r="T18" s="18">
        <v>0</v>
      </c>
      <c r="U18" s="18">
        <v>0</v>
      </c>
      <c r="V18" s="18">
        <v>0</v>
      </c>
      <c r="W18" s="18">
        <v>0</v>
      </c>
      <c r="X18" s="18">
        <v>0</v>
      </c>
      <c r="Y18" s="18">
        <v>0</v>
      </c>
      <c r="Z18" s="18">
        <v>0</v>
      </c>
      <c r="AA18" s="18">
        <v>0</v>
      </c>
      <c r="AB18" s="18">
        <v>0</v>
      </c>
      <c r="AC18" s="18">
        <v>0</v>
      </c>
      <c r="AD18" s="18">
        <v>0</v>
      </c>
      <c r="AE18" s="18">
        <v>0</v>
      </c>
      <c r="AF18" s="18">
        <v>0</v>
      </c>
      <c r="AG18" s="18">
        <v>0</v>
      </c>
      <c r="AH18" s="18">
        <v>0</v>
      </c>
      <c r="AI18" s="18">
        <v>0</v>
      </c>
      <c r="AJ18" s="18">
        <v>0</v>
      </c>
      <c r="AK18" s="18">
        <v>0</v>
      </c>
      <c r="AL18" s="18">
        <v>0</v>
      </c>
      <c r="AM18" s="18">
        <v>0</v>
      </c>
      <c r="AN18" s="18">
        <v>0</v>
      </c>
      <c r="AO18" s="18">
        <v>0</v>
      </c>
      <c r="AP18" s="18">
        <v>0</v>
      </c>
      <c r="AQ18" s="18">
        <v>0</v>
      </c>
      <c r="AR18" s="18">
        <v>0</v>
      </c>
      <c r="AS18" s="18">
        <v>0</v>
      </c>
      <c r="AT18" s="18">
        <v>0</v>
      </c>
      <c r="AU18" s="18">
        <v>0</v>
      </c>
      <c r="AV18" s="18">
        <v>0</v>
      </c>
      <c r="AW18" s="18">
        <v>0</v>
      </c>
      <c r="AX18" s="18">
        <v>0</v>
      </c>
      <c r="AY18" s="18">
        <v>0</v>
      </c>
      <c r="AZ18" s="18">
        <v>0</v>
      </c>
    </row>
    <row r="19" spans="1:52" ht="135" x14ac:dyDescent="0.25">
      <c r="A19" s="153"/>
      <c r="B19" s="147"/>
      <c r="C19" s="87">
        <v>16</v>
      </c>
      <c r="D19" s="83" t="s">
        <v>309</v>
      </c>
      <c r="E19" s="84" t="s">
        <v>153</v>
      </c>
      <c r="F19" s="97" t="s">
        <v>60</v>
      </c>
      <c r="G19" s="97" t="s">
        <v>76</v>
      </c>
      <c r="H19" s="97" t="s">
        <v>50</v>
      </c>
      <c r="I19" s="86">
        <v>47.3</v>
      </c>
      <c r="J19" s="124">
        <v>10</v>
      </c>
      <c r="K19" s="41">
        <f t="shared" si="0"/>
        <v>0</v>
      </c>
      <c r="L19" s="42" t="str">
        <f t="shared" si="1"/>
        <v>OK</v>
      </c>
      <c r="M19" s="18">
        <v>0</v>
      </c>
      <c r="N19" s="18">
        <v>0</v>
      </c>
      <c r="O19" s="18">
        <v>0</v>
      </c>
      <c r="P19" s="18">
        <v>0</v>
      </c>
      <c r="Q19" s="18">
        <v>0</v>
      </c>
      <c r="R19" s="18">
        <v>0</v>
      </c>
      <c r="S19" s="18">
        <v>0</v>
      </c>
      <c r="T19" s="18">
        <v>0</v>
      </c>
      <c r="U19" s="18">
        <v>0</v>
      </c>
      <c r="V19" s="18">
        <v>0</v>
      </c>
      <c r="W19" s="18">
        <v>0</v>
      </c>
      <c r="X19" s="18">
        <v>0</v>
      </c>
      <c r="Y19" s="18">
        <v>0</v>
      </c>
      <c r="Z19" s="18">
        <v>0</v>
      </c>
      <c r="AA19" s="18">
        <v>0</v>
      </c>
      <c r="AB19" s="18">
        <v>0</v>
      </c>
      <c r="AC19" s="18">
        <v>0</v>
      </c>
      <c r="AD19" s="18">
        <v>0</v>
      </c>
      <c r="AE19" s="18">
        <v>0</v>
      </c>
      <c r="AF19" s="18">
        <v>0</v>
      </c>
      <c r="AG19" s="18">
        <v>0</v>
      </c>
      <c r="AH19" s="18">
        <v>0</v>
      </c>
      <c r="AI19" s="18">
        <v>0</v>
      </c>
      <c r="AJ19" s="18">
        <v>0</v>
      </c>
      <c r="AK19" s="18">
        <v>0</v>
      </c>
      <c r="AL19" s="18">
        <v>0</v>
      </c>
      <c r="AM19" s="18"/>
      <c r="AN19" s="18">
        <v>10</v>
      </c>
      <c r="AO19" s="18"/>
      <c r="AP19" s="18"/>
      <c r="AQ19" s="18"/>
      <c r="AR19" s="18"/>
      <c r="AS19" s="18"/>
      <c r="AT19" s="18"/>
      <c r="AU19" s="18"/>
      <c r="AV19" s="18"/>
      <c r="AW19" s="18"/>
      <c r="AX19" s="18"/>
      <c r="AY19" s="18"/>
      <c r="AZ19" s="18"/>
    </row>
    <row r="20" spans="1:52" ht="195" x14ac:dyDescent="0.25">
      <c r="A20" s="157" t="s">
        <v>272</v>
      </c>
      <c r="B20" s="148">
        <v>9</v>
      </c>
      <c r="C20" s="92">
        <v>17</v>
      </c>
      <c r="D20" s="89" t="s">
        <v>420</v>
      </c>
      <c r="E20" s="90" t="s">
        <v>154</v>
      </c>
      <c r="F20" s="20" t="s">
        <v>40</v>
      </c>
      <c r="G20" s="20" t="s">
        <v>77</v>
      </c>
      <c r="H20" s="20" t="s">
        <v>51</v>
      </c>
      <c r="I20" s="91">
        <v>2.66</v>
      </c>
      <c r="J20" s="124">
        <v>1000</v>
      </c>
      <c r="K20" s="41">
        <f t="shared" si="0"/>
        <v>200</v>
      </c>
      <c r="L20" s="42" t="str">
        <f t="shared" si="1"/>
        <v>OK</v>
      </c>
      <c r="M20" s="18">
        <v>0</v>
      </c>
      <c r="N20" s="18">
        <v>0</v>
      </c>
      <c r="O20" s="18">
        <v>0</v>
      </c>
      <c r="P20" s="18">
        <v>0</v>
      </c>
      <c r="Q20" s="18">
        <v>0</v>
      </c>
      <c r="R20" s="18">
        <v>0</v>
      </c>
      <c r="S20" s="18">
        <v>0</v>
      </c>
      <c r="T20" s="18">
        <v>0</v>
      </c>
      <c r="U20" s="18">
        <v>0</v>
      </c>
      <c r="V20" s="18">
        <v>0</v>
      </c>
      <c r="W20" s="18">
        <v>0</v>
      </c>
      <c r="X20" s="18">
        <v>0</v>
      </c>
      <c r="Y20" s="18">
        <v>0</v>
      </c>
      <c r="Z20" s="18">
        <v>800</v>
      </c>
      <c r="AA20" s="18">
        <v>0</v>
      </c>
      <c r="AB20" s="18">
        <v>0</v>
      </c>
      <c r="AC20" s="18">
        <v>0</v>
      </c>
      <c r="AD20" s="18">
        <v>0</v>
      </c>
      <c r="AE20" s="18">
        <v>0</v>
      </c>
      <c r="AF20" s="18">
        <v>0</v>
      </c>
      <c r="AG20" s="18">
        <v>0</v>
      </c>
      <c r="AH20" s="18">
        <v>0</v>
      </c>
      <c r="AI20" s="18">
        <v>0</v>
      </c>
      <c r="AJ20" s="18">
        <v>0</v>
      </c>
      <c r="AK20" s="18">
        <v>0</v>
      </c>
      <c r="AL20" s="18">
        <v>0</v>
      </c>
      <c r="AM20" s="18">
        <v>0</v>
      </c>
      <c r="AN20" s="18">
        <v>0</v>
      </c>
      <c r="AO20" s="18">
        <v>0</v>
      </c>
      <c r="AP20" s="18">
        <v>0</v>
      </c>
      <c r="AQ20" s="18">
        <v>0</v>
      </c>
      <c r="AR20" s="18">
        <v>0</v>
      </c>
      <c r="AS20" s="18">
        <v>0</v>
      </c>
      <c r="AT20" s="18">
        <v>0</v>
      </c>
      <c r="AU20" s="18">
        <v>0</v>
      </c>
      <c r="AV20" s="18">
        <v>0</v>
      </c>
      <c r="AW20" s="18">
        <v>0</v>
      </c>
      <c r="AX20" s="18">
        <v>0</v>
      </c>
      <c r="AY20" s="18">
        <v>0</v>
      </c>
      <c r="AZ20" s="18">
        <v>0</v>
      </c>
    </row>
    <row r="21" spans="1:52" ht="195" x14ac:dyDescent="0.25">
      <c r="A21" s="157"/>
      <c r="B21" s="150"/>
      <c r="C21" s="88">
        <v>18</v>
      </c>
      <c r="D21" s="89" t="s">
        <v>421</v>
      </c>
      <c r="E21" s="90" t="s">
        <v>155</v>
      </c>
      <c r="F21" s="20" t="s">
        <v>40</v>
      </c>
      <c r="G21" s="20" t="s">
        <v>78</v>
      </c>
      <c r="H21" s="20" t="s">
        <v>51</v>
      </c>
      <c r="I21" s="91">
        <v>0.9</v>
      </c>
      <c r="J21" s="124">
        <v>300</v>
      </c>
      <c r="K21" s="41">
        <f t="shared" si="0"/>
        <v>200</v>
      </c>
      <c r="L21" s="42" t="str">
        <f t="shared" si="1"/>
        <v>OK</v>
      </c>
      <c r="M21" s="18">
        <v>0</v>
      </c>
      <c r="N21" s="18">
        <v>0</v>
      </c>
      <c r="O21" s="18">
        <v>0</v>
      </c>
      <c r="P21" s="18">
        <v>0</v>
      </c>
      <c r="Q21" s="18">
        <v>0</v>
      </c>
      <c r="R21" s="18">
        <v>0</v>
      </c>
      <c r="S21" s="18">
        <v>0</v>
      </c>
      <c r="T21" s="18">
        <v>0</v>
      </c>
      <c r="U21" s="18">
        <v>0</v>
      </c>
      <c r="V21" s="18">
        <v>0</v>
      </c>
      <c r="W21" s="18">
        <v>0</v>
      </c>
      <c r="X21" s="18">
        <v>0</v>
      </c>
      <c r="Y21" s="18">
        <v>0</v>
      </c>
      <c r="Z21" s="18">
        <v>0</v>
      </c>
      <c r="AA21" s="18">
        <v>0</v>
      </c>
      <c r="AB21" s="18">
        <v>0</v>
      </c>
      <c r="AC21" s="18">
        <v>0</v>
      </c>
      <c r="AD21" s="18">
        <v>0</v>
      </c>
      <c r="AE21" s="18">
        <v>100</v>
      </c>
      <c r="AF21" s="18">
        <v>0</v>
      </c>
      <c r="AG21" s="18">
        <v>0</v>
      </c>
      <c r="AH21" s="18">
        <v>0</v>
      </c>
      <c r="AI21" s="18">
        <v>0</v>
      </c>
      <c r="AJ21" s="18">
        <v>0</v>
      </c>
      <c r="AK21" s="18">
        <v>0</v>
      </c>
      <c r="AL21" s="18">
        <v>0</v>
      </c>
      <c r="AM21" s="18">
        <v>0</v>
      </c>
      <c r="AN21" s="18">
        <v>0</v>
      </c>
      <c r="AO21" s="18">
        <v>0</v>
      </c>
      <c r="AP21" s="18">
        <v>0</v>
      </c>
      <c r="AQ21" s="18">
        <v>0</v>
      </c>
      <c r="AR21" s="18">
        <v>0</v>
      </c>
      <c r="AS21" s="18">
        <v>0</v>
      </c>
      <c r="AT21" s="18">
        <v>0</v>
      </c>
      <c r="AU21" s="18">
        <v>0</v>
      </c>
      <c r="AV21" s="18">
        <v>0</v>
      </c>
      <c r="AW21" s="18">
        <v>0</v>
      </c>
      <c r="AX21" s="18">
        <v>0</v>
      </c>
      <c r="AY21" s="18">
        <v>0</v>
      </c>
      <c r="AZ21" s="18">
        <v>0</v>
      </c>
    </row>
    <row r="22" spans="1:52" ht="105" x14ac:dyDescent="0.25">
      <c r="A22" s="153" t="s">
        <v>274</v>
      </c>
      <c r="B22" s="145">
        <v>10</v>
      </c>
      <c r="C22" s="87">
        <v>19</v>
      </c>
      <c r="D22" s="83" t="s">
        <v>310</v>
      </c>
      <c r="E22" s="84" t="s">
        <v>156</v>
      </c>
      <c r="F22" s="85" t="s">
        <v>62</v>
      </c>
      <c r="G22" s="85" t="s">
        <v>69</v>
      </c>
      <c r="H22" s="85" t="s">
        <v>50</v>
      </c>
      <c r="I22" s="86">
        <v>10.09</v>
      </c>
      <c r="J22" s="124">
        <v>10</v>
      </c>
      <c r="K22" s="41">
        <f t="shared" si="0"/>
        <v>10</v>
      </c>
      <c r="L22" s="42" t="str">
        <f t="shared" si="1"/>
        <v>OK</v>
      </c>
      <c r="M22" s="18">
        <v>0</v>
      </c>
      <c r="N22" s="18">
        <v>0</v>
      </c>
      <c r="O22" s="18">
        <v>0</v>
      </c>
      <c r="P22" s="18">
        <v>0</v>
      </c>
      <c r="Q22" s="18">
        <v>0</v>
      </c>
      <c r="R22" s="18">
        <v>0</v>
      </c>
      <c r="S22" s="18">
        <v>0</v>
      </c>
      <c r="T22" s="18">
        <v>0</v>
      </c>
      <c r="U22" s="18">
        <v>0</v>
      </c>
      <c r="V22" s="18">
        <v>0</v>
      </c>
      <c r="W22" s="18">
        <v>0</v>
      </c>
      <c r="X22" s="18">
        <v>0</v>
      </c>
      <c r="Y22" s="18">
        <v>0</v>
      </c>
      <c r="Z22" s="18">
        <v>0</v>
      </c>
      <c r="AA22" s="18">
        <v>0</v>
      </c>
      <c r="AB22" s="18">
        <v>0</v>
      </c>
      <c r="AC22" s="18">
        <v>0</v>
      </c>
      <c r="AD22" s="18">
        <v>0</v>
      </c>
      <c r="AE22" s="18">
        <v>0</v>
      </c>
      <c r="AF22" s="18">
        <v>0</v>
      </c>
      <c r="AG22" s="18">
        <v>0</v>
      </c>
      <c r="AH22" s="18">
        <v>0</v>
      </c>
      <c r="AI22" s="18">
        <v>0</v>
      </c>
      <c r="AJ22" s="18">
        <v>0</v>
      </c>
      <c r="AK22" s="18">
        <v>0</v>
      </c>
      <c r="AL22" s="18">
        <v>0</v>
      </c>
      <c r="AM22" s="18">
        <v>0</v>
      </c>
      <c r="AN22" s="18">
        <v>0</v>
      </c>
      <c r="AO22" s="18">
        <v>0</v>
      </c>
      <c r="AP22" s="18">
        <v>0</v>
      </c>
      <c r="AQ22" s="18">
        <v>0</v>
      </c>
      <c r="AR22" s="18">
        <v>0</v>
      </c>
      <c r="AS22" s="18">
        <v>0</v>
      </c>
      <c r="AT22" s="18">
        <v>0</v>
      </c>
      <c r="AU22" s="18">
        <v>0</v>
      </c>
      <c r="AV22" s="18">
        <v>0</v>
      </c>
      <c r="AW22" s="18">
        <v>0</v>
      </c>
      <c r="AX22" s="18">
        <v>0</v>
      </c>
      <c r="AY22" s="18">
        <v>0</v>
      </c>
      <c r="AZ22" s="18">
        <v>0</v>
      </c>
    </row>
    <row r="23" spans="1:52" ht="210" customHeight="1" x14ac:dyDescent="0.25">
      <c r="A23" s="153"/>
      <c r="B23" s="147"/>
      <c r="C23" s="87">
        <v>20</v>
      </c>
      <c r="D23" s="83" t="s">
        <v>311</v>
      </c>
      <c r="E23" s="84" t="s">
        <v>157</v>
      </c>
      <c r="F23" s="85" t="s">
        <v>60</v>
      </c>
      <c r="G23" s="85" t="s">
        <v>79</v>
      </c>
      <c r="H23" s="85" t="s">
        <v>50</v>
      </c>
      <c r="I23" s="86">
        <v>3.5</v>
      </c>
      <c r="J23" s="124">
        <v>1500</v>
      </c>
      <c r="K23" s="41">
        <f t="shared" si="0"/>
        <v>300</v>
      </c>
      <c r="L23" s="42" t="str">
        <f t="shared" si="1"/>
        <v>OK</v>
      </c>
      <c r="M23" s="18">
        <v>0</v>
      </c>
      <c r="N23" s="18">
        <v>0</v>
      </c>
      <c r="O23" s="18">
        <v>0</v>
      </c>
      <c r="P23" s="18">
        <v>0</v>
      </c>
      <c r="Q23" s="18">
        <v>0</v>
      </c>
      <c r="R23" s="18">
        <v>0</v>
      </c>
      <c r="S23" s="18">
        <v>0</v>
      </c>
      <c r="T23" s="18">
        <v>0</v>
      </c>
      <c r="U23" s="18">
        <v>0</v>
      </c>
      <c r="V23" s="18">
        <v>1200</v>
      </c>
      <c r="W23" s="18">
        <v>0</v>
      </c>
      <c r="X23" s="18">
        <v>0</v>
      </c>
      <c r="Y23" s="18">
        <v>0</v>
      </c>
      <c r="Z23" s="18">
        <v>0</v>
      </c>
      <c r="AA23" s="18">
        <v>0</v>
      </c>
      <c r="AB23" s="18">
        <v>0</v>
      </c>
      <c r="AC23" s="18">
        <v>0</v>
      </c>
      <c r="AD23" s="18">
        <v>0</v>
      </c>
      <c r="AE23" s="18">
        <v>0</v>
      </c>
      <c r="AF23" s="18">
        <v>0</v>
      </c>
      <c r="AG23" s="18">
        <v>0</v>
      </c>
      <c r="AH23" s="18">
        <v>0</v>
      </c>
      <c r="AI23" s="18">
        <v>0</v>
      </c>
      <c r="AJ23" s="18">
        <v>0</v>
      </c>
      <c r="AK23" s="18">
        <v>0</v>
      </c>
      <c r="AL23" s="18">
        <v>0</v>
      </c>
      <c r="AM23" s="18">
        <v>0</v>
      </c>
      <c r="AN23" s="18">
        <v>0</v>
      </c>
      <c r="AO23" s="18">
        <v>0</v>
      </c>
      <c r="AP23" s="18">
        <v>0</v>
      </c>
      <c r="AQ23" s="18">
        <v>0</v>
      </c>
      <c r="AR23" s="18">
        <v>0</v>
      </c>
      <c r="AS23" s="18">
        <v>0</v>
      </c>
      <c r="AT23" s="18">
        <v>0</v>
      </c>
      <c r="AU23" s="18">
        <v>0</v>
      </c>
      <c r="AV23" s="18">
        <v>0</v>
      </c>
      <c r="AW23" s="18">
        <v>0</v>
      </c>
      <c r="AX23" s="18">
        <v>0</v>
      </c>
      <c r="AY23" s="18">
        <v>0</v>
      </c>
      <c r="AZ23" s="18">
        <v>0</v>
      </c>
    </row>
    <row r="24" spans="1:52" ht="90" x14ac:dyDescent="0.25">
      <c r="A24" s="152" t="s">
        <v>276</v>
      </c>
      <c r="B24" s="148">
        <v>11</v>
      </c>
      <c r="C24" s="92">
        <v>21</v>
      </c>
      <c r="D24" s="89" t="s">
        <v>312</v>
      </c>
      <c r="E24" s="90" t="s">
        <v>158</v>
      </c>
      <c r="F24" s="94" t="s">
        <v>63</v>
      </c>
      <c r="G24" s="94" t="s">
        <v>80</v>
      </c>
      <c r="H24" s="94" t="s">
        <v>50</v>
      </c>
      <c r="I24" s="91">
        <v>8.1300000000000008</v>
      </c>
      <c r="J24" s="124">
        <v>200</v>
      </c>
      <c r="K24" s="41">
        <f t="shared" si="0"/>
        <v>200</v>
      </c>
      <c r="L24" s="42" t="str">
        <f t="shared" si="1"/>
        <v>OK</v>
      </c>
      <c r="M24" s="18">
        <v>0</v>
      </c>
      <c r="N24" s="18">
        <v>0</v>
      </c>
      <c r="O24" s="18">
        <v>0</v>
      </c>
      <c r="P24" s="18">
        <v>0</v>
      </c>
      <c r="Q24" s="18">
        <v>0</v>
      </c>
      <c r="R24" s="18">
        <v>0</v>
      </c>
      <c r="S24" s="18">
        <v>0</v>
      </c>
      <c r="T24" s="18">
        <v>0</v>
      </c>
      <c r="U24" s="18">
        <v>0</v>
      </c>
      <c r="V24" s="18">
        <v>0</v>
      </c>
      <c r="W24" s="18">
        <v>0</v>
      </c>
      <c r="X24" s="18">
        <v>0</v>
      </c>
      <c r="Y24" s="18">
        <v>0</v>
      </c>
      <c r="Z24" s="18">
        <v>0</v>
      </c>
      <c r="AA24" s="18">
        <v>0</v>
      </c>
      <c r="AB24" s="18">
        <v>0</v>
      </c>
      <c r="AC24" s="18">
        <v>0</v>
      </c>
      <c r="AD24" s="18">
        <v>0</v>
      </c>
      <c r="AE24" s="18">
        <v>0</v>
      </c>
      <c r="AF24" s="18">
        <v>0</v>
      </c>
      <c r="AG24" s="18">
        <v>0</v>
      </c>
      <c r="AH24" s="18">
        <v>0</v>
      </c>
      <c r="AI24" s="18">
        <v>0</v>
      </c>
      <c r="AJ24" s="18">
        <v>0</v>
      </c>
      <c r="AK24" s="18">
        <v>0</v>
      </c>
      <c r="AL24" s="18">
        <v>0</v>
      </c>
      <c r="AM24" s="18">
        <v>0</v>
      </c>
      <c r="AN24" s="18">
        <v>0</v>
      </c>
      <c r="AO24" s="18">
        <v>0</v>
      </c>
      <c r="AP24" s="18">
        <v>0</v>
      </c>
      <c r="AQ24" s="18">
        <v>0</v>
      </c>
      <c r="AR24" s="18">
        <v>0</v>
      </c>
      <c r="AS24" s="18">
        <v>0</v>
      </c>
      <c r="AT24" s="18">
        <v>0</v>
      </c>
      <c r="AU24" s="18">
        <v>0</v>
      </c>
      <c r="AV24" s="18">
        <v>0</v>
      </c>
      <c r="AW24" s="18">
        <v>0</v>
      </c>
      <c r="AX24" s="18">
        <v>0</v>
      </c>
      <c r="AY24" s="18">
        <v>0</v>
      </c>
      <c r="AZ24" s="18">
        <v>0</v>
      </c>
    </row>
    <row r="25" spans="1:52" ht="270" x14ac:dyDescent="0.25">
      <c r="A25" s="152"/>
      <c r="B25" s="149"/>
      <c r="C25" s="88">
        <v>22</v>
      </c>
      <c r="D25" s="89" t="s">
        <v>313</v>
      </c>
      <c r="E25" s="90" t="s">
        <v>159</v>
      </c>
      <c r="F25" s="20" t="s">
        <v>30</v>
      </c>
      <c r="G25" s="20" t="s">
        <v>81</v>
      </c>
      <c r="H25" s="20" t="s">
        <v>50</v>
      </c>
      <c r="I25" s="91">
        <v>1.0900000000000001</v>
      </c>
      <c r="J25" s="124"/>
      <c r="K25" s="41">
        <f t="shared" si="0"/>
        <v>0</v>
      </c>
      <c r="L25" s="42" t="str">
        <f t="shared" si="1"/>
        <v>OK</v>
      </c>
      <c r="M25" s="18">
        <v>0</v>
      </c>
      <c r="N25" s="18">
        <v>0</v>
      </c>
      <c r="O25" s="18">
        <v>0</v>
      </c>
      <c r="P25" s="18">
        <v>0</v>
      </c>
      <c r="Q25" s="18">
        <v>0</v>
      </c>
      <c r="R25" s="18">
        <v>0</v>
      </c>
      <c r="S25" s="18">
        <v>0</v>
      </c>
      <c r="T25" s="18">
        <v>0</v>
      </c>
      <c r="U25" s="18">
        <v>0</v>
      </c>
      <c r="V25" s="18">
        <v>0</v>
      </c>
      <c r="W25" s="18">
        <v>0</v>
      </c>
      <c r="X25" s="18">
        <v>0</v>
      </c>
      <c r="Y25" s="18">
        <v>0</v>
      </c>
      <c r="Z25" s="18">
        <v>0</v>
      </c>
      <c r="AA25" s="18">
        <v>0</v>
      </c>
      <c r="AB25" s="18">
        <v>0</v>
      </c>
      <c r="AC25" s="18">
        <v>0</v>
      </c>
      <c r="AD25" s="18">
        <v>0</v>
      </c>
      <c r="AE25" s="18">
        <v>0</v>
      </c>
      <c r="AF25" s="18">
        <v>0</v>
      </c>
      <c r="AG25" s="18">
        <v>0</v>
      </c>
      <c r="AH25" s="18">
        <v>0</v>
      </c>
      <c r="AI25" s="18">
        <v>0</v>
      </c>
      <c r="AJ25" s="18">
        <v>0</v>
      </c>
      <c r="AK25" s="18">
        <v>0</v>
      </c>
      <c r="AL25" s="18">
        <v>0</v>
      </c>
      <c r="AM25" s="18">
        <v>0</v>
      </c>
      <c r="AN25" s="18">
        <v>0</v>
      </c>
      <c r="AO25" s="18">
        <v>0</v>
      </c>
      <c r="AP25" s="18">
        <v>0</v>
      </c>
      <c r="AQ25" s="18">
        <v>0</v>
      </c>
      <c r="AR25" s="18">
        <v>0</v>
      </c>
      <c r="AS25" s="18">
        <v>0</v>
      </c>
      <c r="AT25" s="18">
        <v>0</v>
      </c>
      <c r="AU25" s="18">
        <v>0</v>
      </c>
      <c r="AV25" s="18">
        <v>0</v>
      </c>
      <c r="AW25" s="18">
        <v>0</v>
      </c>
      <c r="AX25" s="18">
        <v>0</v>
      </c>
      <c r="AY25" s="18">
        <v>0</v>
      </c>
      <c r="AZ25" s="18">
        <v>0</v>
      </c>
    </row>
    <row r="26" spans="1:52" ht="75" x14ac:dyDescent="0.25">
      <c r="A26" s="69" t="s">
        <v>277</v>
      </c>
      <c r="B26" s="87">
        <v>12</v>
      </c>
      <c r="C26" s="87">
        <v>23</v>
      </c>
      <c r="D26" s="98" t="s">
        <v>314</v>
      </c>
      <c r="E26" s="84" t="s">
        <v>160</v>
      </c>
      <c r="F26" s="85" t="s">
        <v>30</v>
      </c>
      <c r="G26" s="85" t="s">
        <v>82</v>
      </c>
      <c r="H26" s="85" t="s">
        <v>50</v>
      </c>
      <c r="I26" s="86">
        <v>6.61</v>
      </c>
      <c r="J26" s="124"/>
      <c r="K26" s="41">
        <f t="shared" si="0"/>
        <v>0</v>
      </c>
      <c r="L26" s="42" t="str">
        <f t="shared" si="1"/>
        <v>OK</v>
      </c>
      <c r="M26" s="18">
        <v>0</v>
      </c>
      <c r="N26" s="18">
        <v>0</v>
      </c>
      <c r="O26" s="18">
        <v>0</v>
      </c>
      <c r="P26" s="18">
        <v>0</v>
      </c>
      <c r="Q26" s="18">
        <v>0</v>
      </c>
      <c r="R26" s="18">
        <v>0</v>
      </c>
      <c r="S26" s="18">
        <v>0</v>
      </c>
      <c r="T26" s="18">
        <v>0</v>
      </c>
      <c r="U26" s="18">
        <v>0</v>
      </c>
      <c r="V26" s="18">
        <v>0</v>
      </c>
      <c r="W26" s="18">
        <v>0</v>
      </c>
      <c r="X26" s="18">
        <v>0</v>
      </c>
      <c r="Y26" s="18">
        <v>0</v>
      </c>
      <c r="Z26" s="18">
        <v>0</v>
      </c>
      <c r="AA26" s="18">
        <v>0</v>
      </c>
      <c r="AB26" s="18">
        <v>0</v>
      </c>
      <c r="AC26" s="18">
        <v>0</v>
      </c>
      <c r="AD26" s="18">
        <v>0</v>
      </c>
      <c r="AE26" s="18">
        <v>0</v>
      </c>
      <c r="AF26" s="18">
        <v>0</v>
      </c>
      <c r="AG26" s="18">
        <v>0</v>
      </c>
      <c r="AH26" s="18">
        <v>0</v>
      </c>
      <c r="AI26" s="18">
        <v>0</v>
      </c>
      <c r="AJ26" s="18">
        <v>0</v>
      </c>
      <c r="AK26" s="18">
        <v>0</v>
      </c>
      <c r="AL26" s="18">
        <v>0</v>
      </c>
      <c r="AM26" s="18">
        <v>0</v>
      </c>
      <c r="AN26" s="18">
        <v>0</v>
      </c>
      <c r="AO26" s="18">
        <v>0</v>
      </c>
      <c r="AP26" s="18">
        <v>0</v>
      </c>
      <c r="AQ26" s="18">
        <v>0</v>
      </c>
      <c r="AR26" s="18">
        <v>0</v>
      </c>
      <c r="AS26" s="18">
        <v>0</v>
      </c>
      <c r="AT26" s="18">
        <v>0</v>
      </c>
      <c r="AU26" s="18">
        <v>0</v>
      </c>
      <c r="AV26" s="18">
        <v>0</v>
      </c>
      <c r="AW26" s="18">
        <v>0</v>
      </c>
      <c r="AX26" s="18">
        <v>0</v>
      </c>
      <c r="AY26" s="18">
        <v>0</v>
      </c>
      <c r="AZ26" s="18">
        <v>0</v>
      </c>
    </row>
    <row r="27" spans="1:52" ht="210" x14ac:dyDescent="0.25">
      <c r="A27" s="152" t="s">
        <v>276</v>
      </c>
      <c r="B27" s="148">
        <v>13</v>
      </c>
      <c r="C27" s="92">
        <v>24</v>
      </c>
      <c r="D27" s="89" t="s">
        <v>422</v>
      </c>
      <c r="E27" s="90" t="s">
        <v>161</v>
      </c>
      <c r="F27" s="20" t="s">
        <v>64</v>
      </c>
      <c r="G27" s="20" t="s">
        <v>83</v>
      </c>
      <c r="H27" s="20" t="s">
        <v>50</v>
      </c>
      <c r="I27" s="91">
        <v>2.79</v>
      </c>
      <c r="J27" s="124">
        <v>200</v>
      </c>
      <c r="K27" s="41">
        <f t="shared" si="0"/>
        <v>8</v>
      </c>
      <c r="L27" s="42" t="str">
        <f t="shared" si="1"/>
        <v>OK</v>
      </c>
      <c r="M27" s="18">
        <v>0</v>
      </c>
      <c r="N27" s="18">
        <v>0</v>
      </c>
      <c r="O27" s="18">
        <v>0</v>
      </c>
      <c r="P27" s="18">
        <v>0</v>
      </c>
      <c r="Q27" s="18">
        <v>0</v>
      </c>
      <c r="R27" s="18">
        <v>0</v>
      </c>
      <c r="S27" s="18">
        <v>0</v>
      </c>
      <c r="T27" s="18">
        <v>0</v>
      </c>
      <c r="U27" s="18">
        <v>0</v>
      </c>
      <c r="V27" s="18">
        <v>0</v>
      </c>
      <c r="W27" s="18">
        <v>0</v>
      </c>
      <c r="X27" s="18">
        <v>0</v>
      </c>
      <c r="Y27" s="18">
        <v>0</v>
      </c>
      <c r="Z27" s="18">
        <v>0</v>
      </c>
      <c r="AA27" s="18">
        <v>0</v>
      </c>
      <c r="AB27" s="18">
        <v>120</v>
      </c>
      <c r="AC27" s="18">
        <v>0</v>
      </c>
      <c r="AD27" s="18">
        <v>0</v>
      </c>
      <c r="AE27" s="18">
        <v>0</v>
      </c>
      <c r="AF27" s="18">
        <v>0</v>
      </c>
      <c r="AG27" s="18">
        <v>0</v>
      </c>
      <c r="AH27" s="18">
        <v>0</v>
      </c>
      <c r="AI27" s="18">
        <v>0</v>
      </c>
      <c r="AJ27" s="18">
        <v>0</v>
      </c>
      <c r="AK27" s="18">
        <v>0</v>
      </c>
      <c r="AL27" s="18">
        <v>0</v>
      </c>
      <c r="AM27" s="18">
        <v>0</v>
      </c>
      <c r="AN27" s="18">
        <v>0</v>
      </c>
      <c r="AO27" s="18">
        <v>0</v>
      </c>
      <c r="AP27" s="18">
        <v>0</v>
      </c>
      <c r="AQ27" s="18">
        <v>0</v>
      </c>
      <c r="AR27" s="18">
        <v>0</v>
      </c>
      <c r="AS27" s="18">
        <v>0</v>
      </c>
      <c r="AT27" s="18">
        <v>0</v>
      </c>
      <c r="AU27" s="18">
        <v>0</v>
      </c>
      <c r="AV27" s="18">
        <v>72</v>
      </c>
      <c r="AW27" s="18">
        <v>0</v>
      </c>
      <c r="AX27" s="18">
        <v>0</v>
      </c>
      <c r="AY27" s="18">
        <v>0</v>
      </c>
      <c r="AZ27" s="18">
        <v>0</v>
      </c>
    </row>
    <row r="28" spans="1:52" ht="315" customHeight="1" x14ac:dyDescent="0.25">
      <c r="A28" s="152"/>
      <c r="B28" s="150"/>
      <c r="C28" s="88">
        <v>25</v>
      </c>
      <c r="D28" s="89" t="s">
        <v>423</v>
      </c>
      <c r="E28" s="90" t="s">
        <v>162</v>
      </c>
      <c r="F28" s="20" t="s">
        <v>32</v>
      </c>
      <c r="G28" s="20" t="s">
        <v>69</v>
      </c>
      <c r="H28" s="20" t="s">
        <v>50</v>
      </c>
      <c r="I28" s="91">
        <v>1.44</v>
      </c>
      <c r="J28" s="124">
        <v>2000</v>
      </c>
      <c r="K28" s="41">
        <f t="shared" si="0"/>
        <v>40</v>
      </c>
      <c r="L28" s="42" t="str">
        <f t="shared" si="1"/>
        <v>OK</v>
      </c>
      <c r="M28" s="18">
        <v>0</v>
      </c>
      <c r="N28" s="18">
        <v>0</v>
      </c>
      <c r="O28" s="18">
        <v>0</v>
      </c>
      <c r="P28" s="18">
        <v>0</v>
      </c>
      <c r="Q28" s="18">
        <v>1200</v>
      </c>
      <c r="R28" s="18">
        <v>0</v>
      </c>
      <c r="S28" s="18">
        <v>0</v>
      </c>
      <c r="T28" s="18">
        <v>0</v>
      </c>
      <c r="U28" s="18">
        <v>0</v>
      </c>
      <c r="V28" s="18">
        <v>0</v>
      </c>
      <c r="W28" s="18">
        <v>0</v>
      </c>
      <c r="X28" s="18">
        <v>0</v>
      </c>
      <c r="Y28" s="18">
        <v>0</v>
      </c>
      <c r="Z28" s="18">
        <v>0</v>
      </c>
      <c r="AA28" s="18">
        <v>0</v>
      </c>
      <c r="AB28" s="18">
        <v>0</v>
      </c>
      <c r="AC28" s="18">
        <v>0</v>
      </c>
      <c r="AD28" s="18">
        <v>0</v>
      </c>
      <c r="AE28" s="18">
        <v>0</v>
      </c>
      <c r="AF28" s="18">
        <v>0</v>
      </c>
      <c r="AG28" s="18">
        <v>600</v>
      </c>
      <c r="AH28" s="18">
        <v>0</v>
      </c>
      <c r="AI28" s="18">
        <v>0</v>
      </c>
      <c r="AJ28" s="18">
        <v>0</v>
      </c>
      <c r="AK28" s="18">
        <v>0</v>
      </c>
      <c r="AL28" s="18">
        <v>0</v>
      </c>
      <c r="AM28" s="18">
        <v>0</v>
      </c>
      <c r="AN28" s="18">
        <v>0</v>
      </c>
      <c r="AO28" s="18">
        <v>0</v>
      </c>
      <c r="AP28" s="18">
        <v>0</v>
      </c>
      <c r="AQ28" s="18">
        <v>0</v>
      </c>
      <c r="AR28" s="18">
        <v>0</v>
      </c>
      <c r="AS28" s="18">
        <v>0</v>
      </c>
      <c r="AT28" s="18">
        <v>0</v>
      </c>
      <c r="AU28" s="18">
        <v>0</v>
      </c>
      <c r="AV28" s="18">
        <v>120</v>
      </c>
      <c r="AW28" s="18">
        <v>0</v>
      </c>
      <c r="AX28" s="18">
        <v>0</v>
      </c>
      <c r="AY28" s="18">
        <v>0</v>
      </c>
      <c r="AZ28" s="18">
        <v>40</v>
      </c>
    </row>
    <row r="29" spans="1:52" ht="45" x14ac:dyDescent="0.25">
      <c r="A29" s="153" t="s">
        <v>278</v>
      </c>
      <c r="B29" s="145">
        <v>14</v>
      </c>
      <c r="C29" s="87">
        <v>26</v>
      </c>
      <c r="D29" s="98" t="s">
        <v>315</v>
      </c>
      <c r="E29" s="84" t="s">
        <v>163</v>
      </c>
      <c r="F29" s="85" t="s">
        <v>30</v>
      </c>
      <c r="G29" s="85" t="s">
        <v>84</v>
      </c>
      <c r="H29" s="85" t="s">
        <v>50</v>
      </c>
      <c r="I29" s="86">
        <v>35.549999999999997</v>
      </c>
      <c r="J29" s="124">
        <v>10</v>
      </c>
      <c r="K29" s="41">
        <f t="shared" si="0"/>
        <v>10</v>
      </c>
      <c r="L29" s="42" t="str">
        <f t="shared" si="1"/>
        <v>OK</v>
      </c>
      <c r="M29" s="18">
        <v>0</v>
      </c>
      <c r="N29" s="18">
        <v>0</v>
      </c>
      <c r="O29" s="18">
        <v>0</v>
      </c>
      <c r="P29" s="18">
        <v>0</v>
      </c>
      <c r="Q29" s="18">
        <v>0</v>
      </c>
      <c r="R29" s="18">
        <v>0</v>
      </c>
      <c r="S29" s="18">
        <v>0</v>
      </c>
      <c r="T29" s="18">
        <v>0</v>
      </c>
      <c r="U29" s="18">
        <v>0</v>
      </c>
      <c r="V29" s="18">
        <v>0</v>
      </c>
      <c r="W29" s="18">
        <v>0</v>
      </c>
      <c r="X29" s="18">
        <v>0</v>
      </c>
      <c r="Y29" s="18">
        <v>0</v>
      </c>
      <c r="Z29" s="18">
        <v>0</v>
      </c>
      <c r="AA29" s="18">
        <v>0</v>
      </c>
      <c r="AB29" s="18">
        <v>0</v>
      </c>
      <c r="AC29" s="18">
        <v>0</v>
      </c>
      <c r="AD29" s="18">
        <v>0</v>
      </c>
      <c r="AE29" s="18">
        <v>0</v>
      </c>
      <c r="AF29" s="18">
        <v>0</v>
      </c>
      <c r="AG29" s="18">
        <v>0</v>
      </c>
      <c r="AH29" s="18">
        <v>0</v>
      </c>
      <c r="AI29" s="18">
        <v>0</v>
      </c>
      <c r="AJ29" s="18">
        <v>0</v>
      </c>
      <c r="AK29" s="18">
        <v>0</v>
      </c>
      <c r="AL29" s="18">
        <v>0</v>
      </c>
      <c r="AM29" s="18">
        <v>0</v>
      </c>
      <c r="AN29" s="18">
        <v>0</v>
      </c>
      <c r="AO29" s="18">
        <v>0</v>
      </c>
      <c r="AP29" s="18">
        <v>0</v>
      </c>
      <c r="AQ29" s="18">
        <v>0</v>
      </c>
      <c r="AR29" s="18">
        <v>0</v>
      </c>
      <c r="AS29" s="18">
        <v>0</v>
      </c>
      <c r="AT29" s="18">
        <v>0</v>
      </c>
      <c r="AU29" s="18">
        <v>0</v>
      </c>
      <c r="AV29" s="18">
        <v>0</v>
      </c>
      <c r="AW29" s="18">
        <v>0</v>
      </c>
      <c r="AX29" s="18">
        <v>0</v>
      </c>
      <c r="AY29" s="18">
        <v>0</v>
      </c>
      <c r="AZ29" s="18">
        <v>0</v>
      </c>
    </row>
    <row r="30" spans="1:52" ht="45" x14ac:dyDescent="0.25">
      <c r="A30" s="153"/>
      <c r="B30" s="146"/>
      <c r="C30" s="87">
        <v>27</v>
      </c>
      <c r="D30" s="98" t="s">
        <v>316</v>
      </c>
      <c r="E30" s="84" t="s">
        <v>164</v>
      </c>
      <c r="F30" s="85" t="s">
        <v>30</v>
      </c>
      <c r="G30" s="85" t="s">
        <v>84</v>
      </c>
      <c r="H30" s="85" t="s">
        <v>50</v>
      </c>
      <c r="I30" s="86">
        <v>35.549999999999997</v>
      </c>
      <c r="J30" s="124"/>
      <c r="K30" s="41">
        <f t="shared" si="0"/>
        <v>0</v>
      </c>
      <c r="L30" s="42" t="str">
        <f t="shared" si="1"/>
        <v>OK</v>
      </c>
      <c r="M30" s="18">
        <v>0</v>
      </c>
      <c r="N30" s="18">
        <v>0</v>
      </c>
      <c r="O30" s="18">
        <v>0</v>
      </c>
      <c r="P30" s="18">
        <v>0</v>
      </c>
      <c r="Q30" s="18">
        <v>0</v>
      </c>
      <c r="R30" s="18">
        <v>0</v>
      </c>
      <c r="S30" s="18">
        <v>0</v>
      </c>
      <c r="T30" s="18">
        <v>0</v>
      </c>
      <c r="U30" s="18">
        <v>0</v>
      </c>
      <c r="V30" s="18">
        <v>0</v>
      </c>
      <c r="W30" s="18">
        <v>0</v>
      </c>
      <c r="X30" s="18">
        <v>0</v>
      </c>
      <c r="Y30" s="18">
        <v>0</v>
      </c>
      <c r="Z30" s="18">
        <v>0</v>
      </c>
      <c r="AA30" s="18">
        <v>0</v>
      </c>
      <c r="AB30" s="18">
        <v>0</v>
      </c>
      <c r="AC30" s="18">
        <v>0</v>
      </c>
      <c r="AD30" s="18">
        <v>0</v>
      </c>
      <c r="AE30" s="18">
        <v>0</v>
      </c>
      <c r="AF30" s="18">
        <v>0</v>
      </c>
      <c r="AG30" s="18">
        <v>0</v>
      </c>
      <c r="AH30" s="18">
        <v>0</v>
      </c>
      <c r="AI30" s="18">
        <v>0</v>
      </c>
      <c r="AJ30" s="18">
        <v>0</v>
      </c>
      <c r="AK30" s="18">
        <v>0</v>
      </c>
      <c r="AL30" s="18">
        <v>0</v>
      </c>
      <c r="AM30" s="18">
        <v>0</v>
      </c>
      <c r="AN30" s="18">
        <v>0</v>
      </c>
      <c r="AO30" s="18">
        <v>0</v>
      </c>
      <c r="AP30" s="18">
        <v>0</v>
      </c>
      <c r="AQ30" s="18">
        <v>0</v>
      </c>
      <c r="AR30" s="18">
        <v>0</v>
      </c>
      <c r="AS30" s="18">
        <v>0</v>
      </c>
      <c r="AT30" s="18">
        <v>0</v>
      </c>
      <c r="AU30" s="18">
        <v>0</v>
      </c>
      <c r="AV30" s="18">
        <v>0</v>
      </c>
      <c r="AW30" s="18">
        <v>0</v>
      </c>
      <c r="AX30" s="18">
        <v>0</v>
      </c>
      <c r="AY30" s="18">
        <v>0</v>
      </c>
      <c r="AZ30" s="18">
        <v>0</v>
      </c>
    </row>
    <row r="31" spans="1:52" ht="45" x14ac:dyDescent="0.25">
      <c r="A31" s="153"/>
      <c r="B31" s="146"/>
      <c r="C31" s="82">
        <v>28</v>
      </c>
      <c r="D31" s="98" t="s">
        <v>317</v>
      </c>
      <c r="E31" s="84" t="s">
        <v>165</v>
      </c>
      <c r="F31" s="85" t="s">
        <v>30</v>
      </c>
      <c r="G31" s="85" t="s">
        <v>84</v>
      </c>
      <c r="H31" s="85" t="s">
        <v>50</v>
      </c>
      <c r="I31" s="86">
        <v>35.549999999999997</v>
      </c>
      <c r="J31" s="124"/>
      <c r="K31" s="41">
        <f t="shared" si="0"/>
        <v>0</v>
      </c>
      <c r="L31" s="42" t="str">
        <f t="shared" si="1"/>
        <v>OK</v>
      </c>
      <c r="M31" s="18">
        <v>0</v>
      </c>
      <c r="N31" s="18">
        <v>0</v>
      </c>
      <c r="O31" s="18">
        <v>0</v>
      </c>
      <c r="P31" s="18">
        <v>0</v>
      </c>
      <c r="Q31" s="18">
        <v>0</v>
      </c>
      <c r="R31" s="18">
        <v>0</v>
      </c>
      <c r="S31" s="18">
        <v>0</v>
      </c>
      <c r="T31" s="18">
        <v>0</v>
      </c>
      <c r="U31" s="18">
        <v>0</v>
      </c>
      <c r="V31" s="18">
        <v>0</v>
      </c>
      <c r="W31" s="18">
        <v>0</v>
      </c>
      <c r="X31" s="18">
        <v>0</v>
      </c>
      <c r="Y31" s="18">
        <v>0</v>
      </c>
      <c r="Z31" s="18">
        <v>0</v>
      </c>
      <c r="AA31" s="18">
        <v>0</v>
      </c>
      <c r="AB31" s="18">
        <v>0</v>
      </c>
      <c r="AC31" s="18">
        <v>0</v>
      </c>
      <c r="AD31" s="18">
        <v>0</v>
      </c>
      <c r="AE31" s="18">
        <v>0</v>
      </c>
      <c r="AF31" s="18">
        <v>0</v>
      </c>
      <c r="AG31" s="18">
        <v>0</v>
      </c>
      <c r="AH31" s="18">
        <v>0</v>
      </c>
      <c r="AI31" s="18">
        <v>0</v>
      </c>
      <c r="AJ31" s="18">
        <v>0</v>
      </c>
      <c r="AK31" s="18">
        <v>0</v>
      </c>
      <c r="AL31" s="18">
        <v>0</v>
      </c>
      <c r="AM31" s="18">
        <v>0</v>
      </c>
      <c r="AN31" s="18">
        <v>0</v>
      </c>
      <c r="AO31" s="18">
        <v>0</v>
      </c>
      <c r="AP31" s="18">
        <v>0</v>
      </c>
      <c r="AQ31" s="18">
        <v>0</v>
      </c>
      <c r="AR31" s="18">
        <v>0</v>
      </c>
      <c r="AS31" s="18">
        <v>0</v>
      </c>
      <c r="AT31" s="18">
        <v>0</v>
      </c>
      <c r="AU31" s="18">
        <v>0</v>
      </c>
      <c r="AV31" s="18">
        <v>0</v>
      </c>
      <c r="AW31" s="18">
        <v>0</v>
      </c>
      <c r="AX31" s="18">
        <v>0</v>
      </c>
      <c r="AY31" s="18">
        <v>0</v>
      </c>
      <c r="AZ31" s="18">
        <v>0</v>
      </c>
    </row>
    <row r="32" spans="1:52" ht="30" x14ac:dyDescent="0.25">
      <c r="A32" s="153"/>
      <c r="B32" s="146"/>
      <c r="C32" s="87">
        <v>29</v>
      </c>
      <c r="D32" s="98" t="s">
        <v>318</v>
      </c>
      <c r="E32" s="84" t="s">
        <v>166</v>
      </c>
      <c r="F32" s="85" t="s">
        <v>30</v>
      </c>
      <c r="G32" s="85" t="s">
        <v>84</v>
      </c>
      <c r="H32" s="85" t="s">
        <v>50</v>
      </c>
      <c r="I32" s="86">
        <v>81.96</v>
      </c>
      <c r="J32" s="124"/>
      <c r="K32" s="41">
        <f t="shared" si="0"/>
        <v>0</v>
      </c>
      <c r="L32" s="42" t="str">
        <f t="shared" si="1"/>
        <v>OK</v>
      </c>
      <c r="M32" s="18">
        <v>0</v>
      </c>
      <c r="N32" s="18">
        <v>0</v>
      </c>
      <c r="O32" s="18">
        <v>0</v>
      </c>
      <c r="P32" s="18">
        <v>0</v>
      </c>
      <c r="Q32" s="18">
        <v>0</v>
      </c>
      <c r="R32" s="18">
        <v>0</v>
      </c>
      <c r="S32" s="18">
        <v>0</v>
      </c>
      <c r="T32" s="18">
        <v>0</v>
      </c>
      <c r="U32" s="18">
        <v>0</v>
      </c>
      <c r="V32" s="18">
        <v>0</v>
      </c>
      <c r="W32" s="18">
        <v>0</v>
      </c>
      <c r="X32" s="18">
        <v>0</v>
      </c>
      <c r="Y32" s="18">
        <v>0</v>
      </c>
      <c r="Z32" s="18">
        <v>0</v>
      </c>
      <c r="AA32" s="18">
        <v>0</v>
      </c>
      <c r="AB32" s="18">
        <v>0</v>
      </c>
      <c r="AC32" s="18">
        <v>0</v>
      </c>
      <c r="AD32" s="18">
        <v>0</v>
      </c>
      <c r="AE32" s="18">
        <v>0</v>
      </c>
      <c r="AF32" s="18">
        <v>0</v>
      </c>
      <c r="AG32" s="18">
        <v>0</v>
      </c>
      <c r="AH32" s="18">
        <v>0</v>
      </c>
      <c r="AI32" s="18">
        <v>0</v>
      </c>
      <c r="AJ32" s="18">
        <v>0</v>
      </c>
      <c r="AK32" s="18">
        <v>0</v>
      </c>
      <c r="AL32" s="18">
        <v>0</v>
      </c>
      <c r="AM32" s="18">
        <v>0</v>
      </c>
      <c r="AN32" s="18">
        <v>0</v>
      </c>
      <c r="AO32" s="18">
        <v>0</v>
      </c>
      <c r="AP32" s="18">
        <v>0</v>
      </c>
      <c r="AQ32" s="18">
        <v>0</v>
      </c>
      <c r="AR32" s="18">
        <v>0</v>
      </c>
      <c r="AS32" s="18">
        <v>0</v>
      </c>
      <c r="AT32" s="18">
        <v>0</v>
      </c>
      <c r="AU32" s="18">
        <v>0</v>
      </c>
      <c r="AV32" s="18">
        <v>0</v>
      </c>
      <c r="AW32" s="18">
        <v>0</v>
      </c>
      <c r="AX32" s="18">
        <v>0</v>
      </c>
      <c r="AY32" s="18">
        <v>0</v>
      </c>
      <c r="AZ32" s="18">
        <v>0</v>
      </c>
    </row>
    <row r="33" spans="1:52" ht="45" x14ac:dyDescent="0.25">
      <c r="A33" s="153"/>
      <c r="B33" s="146"/>
      <c r="C33" s="87">
        <v>30</v>
      </c>
      <c r="D33" s="98" t="s">
        <v>319</v>
      </c>
      <c r="E33" s="84" t="s">
        <v>167</v>
      </c>
      <c r="F33" s="85" t="s">
        <v>30</v>
      </c>
      <c r="G33" s="85" t="s">
        <v>84</v>
      </c>
      <c r="H33" s="85" t="s">
        <v>50</v>
      </c>
      <c r="I33" s="86">
        <v>55.33</v>
      </c>
      <c r="J33" s="125"/>
      <c r="K33" s="41">
        <f t="shared" si="0"/>
        <v>0</v>
      </c>
      <c r="L33" s="42" t="str">
        <f t="shared" si="1"/>
        <v>OK</v>
      </c>
      <c r="M33" s="18">
        <v>0</v>
      </c>
      <c r="N33" s="18">
        <v>0</v>
      </c>
      <c r="O33" s="18">
        <v>0</v>
      </c>
      <c r="P33" s="18">
        <v>0</v>
      </c>
      <c r="Q33" s="18">
        <v>0</v>
      </c>
      <c r="R33" s="18">
        <v>0</v>
      </c>
      <c r="S33" s="18">
        <v>0</v>
      </c>
      <c r="T33" s="18">
        <v>0</v>
      </c>
      <c r="U33" s="18">
        <v>0</v>
      </c>
      <c r="V33" s="18">
        <v>0</v>
      </c>
      <c r="W33" s="18">
        <v>0</v>
      </c>
      <c r="X33" s="18">
        <v>0</v>
      </c>
      <c r="Y33" s="18">
        <v>0</v>
      </c>
      <c r="Z33" s="18">
        <v>0</v>
      </c>
      <c r="AA33" s="18">
        <v>0</v>
      </c>
      <c r="AB33" s="18">
        <v>0</v>
      </c>
      <c r="AC33" s="18">
        <v>0</v>
      </c>
      <c r="AD33" s="18">
        <v>0</v>
      </c>
      <c r="AE33" s="18">
        <v>0</v>
      </c>
      <c r="AF33" s="18">
        <v>0</v>
      </c>
      <c r="AG33" s="18">
        <v>0</v>
      </c>
      <c r="AH33" s="18">
        <v>0</v>
      </c>
      <c r="AI33" s="18">
        <v>0</v>
      </c>
      <c r="AJ33" s="18">
        <v>0</v>
      </c>
      <c r="AK33" s="18">
        <v>0</v>
      </c>
      <c r="AL33" s="18">
        <v>0</v>
      </c>
      <c r="AM33" s="18">
        <v>0</v>
      </c>
      <c r="AN33" s="18">
        <v>0</v>
      </c>
      <c r="AO33" s="18">
        <v>0</v>
      </c>
      <c r="AP33" s="18">
        <v>0</v>
      </c>
      <c r="AQ33" s="18">
        <v>0</v>
      </c>
      <c r="AR33" s="18">
        <v>0</v>
      </c>
      <c r="AS33" s="18">
        <v>0</v>
      </c>
      <c r="AT33" s="18">
        <v>0</v>
      </c>
      <c r="AU33" s="18">
        <v>0</v>
      </c>
      <c r="AV33" s="18">
        <v>0</v>
      </c>
      <c r="AW33" s="18">
        <v>0</v>
      </c>
      <c r="AX33" s="18">
        <v>0</v>
      </c>
      <c r="AY33" s="18">
        <v>0</v>
      </c>
      <c r="AZ33" s="18">
        <v>0</v>
      </c>
    </row>
    <row r="34" spans="1:52" ht="45" x14ac:dyDescent="0.25">
      <c r="A34" s="153"/>
      <c r="B34" s="146"/>
      <c r="C34" s="82">
        <v>31</v>
      </c>
      <c r="D34" s="98" t="s">
        <v>320</v>
      </c>
      <c r="E34" s="84" t="s">
        <v>168</v>
      </c>
      <c r="F34" s="85" t="s">
        <v>30</v>
      </c>
      <c r="G34" s="85" t="s">
        <v>84</v>
      </c>
      <c r="H34" s="85" t="s">
        <v>50</v>
      </c>
      <c r="I34" s="86">
        <v>19.16</v>
      </c>
      <c r="J34" s="125"/>
      <c r="K34" s="41">
        <f t="shared" si="0"/>
        <v>0</v>
      </c>
      <c r="L34" s="42" t="str">
        <f t="shared" si="1"/>
        <v>OK</v>
      </c>
      <c r="M34" s="18">
        <v>0</v>
      </c>
      <c r="N34" s="18">
        <v>0</v>
      </c>
      <c r="O34" s="18">
        <v>0</v>
      </c>
      <c r="P34" s="18">
        <v>0</v>
      </c>
      <c r="Q34" s="18">
        <v>0</v>
      </c>
      <c r="R34" s="18">
        <v>0</v>
      </c>
      <c r="S34" s="18">
        <v>0</v>
      </c>
      <c r="T34" s="18">
        <v>0</v>
      </c>
      <c r="U34" s="18">
        <v>0</v>
      </c>
      <c r="V34" s="18">
        <v>0</v>
      </c>
      <c r="W34" s="18">
        <v>0</v>
      </c>
      <c r="X34" s="18">
        <v>0</v>
      </c>
      <c r="Y34" s="18">
        <v>0</v>
      </c>
      <c r="Z34" s="18">
        <v>0</v>
      </c>
      <c r="AA34" s="18">
        <v>0</v>
      </c>
      <c r="AB34" s="18">
        <v>0</v>
      </c>
      <c r="AC34" s="18">
        <v>0</v>
      </c>
      <c r="AD34" s="18">
        <v>0</v>
      </c>
      <c r="AE34" s="18">
        <v>0</v>
      </c>
      <c r="AF34" s="18">
        <v>0</v>
      </c>
      <c r="AG34" s="18">
        <v>0</v>
      </c>
      <c r="AH34" s="18">
        <v>0</v>
      </c>
      <c r="AI34" s="18">
        <v>0</v>
      </c>
      <c r="AJ34" s="18">
        <v>0</v>
      </c>
      <c r="AK34" s="18">
        <v>0</v>
      </c>
      <c r="AL34" s="18">
        <v>0</v>
      </c>
      <c r="AM34" s="18">
        <v>0</v>
      </c>
      <c r="AN34" s="18">
        <v>0</v>
      </c>
      <c r="AO34" s="18">
        <v>0</v>
      </c>
      <c r="AP34" s="18">
        <v>0</v>
      </c>
      <c r="AQ34" s="18">
        <v>0</v>
      </c>
      <c r="AR34" s="18">
        <v>0</v>
      </c>
      <c r="AS34" s="18">
        <v>0</v>
      </c>
      <c r="AT34" s="18">
        <v>0</v>
      </c>
      <c r="AU34" s="18">
        <v>0</v>
      </c>
      <c r="AV34" s="18">
        <v>0</v>
      </c>
      <c r="AW34" s="18">
        <v>0</v>
      </c>
      <c r="AX34" s="18">
        <v>0</v>
      </c>
      <c r="AY34" s="18">
        <v>0</v>
      </c>
      <c r="AZ34" s="18">
        <v>0</v>
      </c>
    </row>
    <row r="35" spans="1:52" ht="30" x14ac:dyDescent="0.25">
      <c r="A35" s="153"/>
      <c r="B35" s="146"/>
      <c r="C35" s="87">
        <v>32</v>
      </c>
      <c r="D35" s="98" t="s">
        <v>433</v>
      </c>
      <c r="E35" s="84" t="s">
        <v>169</v>
      </c>
      <c r="F35" s="99" t="s">
        <v>30</v>
      </c>
      <c r="G35" s="85" t="s">
        <v>84</v>
      </c>
      <c r="H35" s="85" t="s">
        <v>50</v>
      </c>
      <c r="I35" s="86">
        <v>19.16</v>
      </c>
      <c r="J35" s="125"/>
      <c r="K35" s="41">
        <f t="shared" si="0"/>
        <v>0</v>
      </c>
      <c r="L35" s="42" t="str">
        <f t="shared" si="1"/>
        <v>OK</v>
      </c>
      <c r="M35" s="18">
        <v>0</v>
      </c>
      <c r="N35" s="18">
        <v>0</v>
      </c>
      <c r="O35" s="18">
        <v>0</v>
      </c>
      <c r="P35" s="18">
        <v>0</v>
      </c>
      <c r="Q35" s="18">
        <v>0</v>
      </c>
      <c r="R35" s="18">
        <v>0</v>
      </c>
      <c r="S35" s="18">
        <v>0</v>
      </c>
      <c r="T35" s="18">
        <v>0</v>
      </c>
      <c r="U35" s="18">
        <v>0</v>
      </c>
      <c r="V35" s="18">
        <v>0</v>
      </c>
      <c r="W35" s="18">
        <v>0</v>
      </c>
      <c r="X35" s="18">
        <v>0</v>
      </c>
      <c r="Y35" s="18">
        <v>0</v>
      </c>
      <c r="Z35" s="18">
        <v>0</v>
      </c>
      <c r="AA35" s="18">
        <v>0</v>
      </c>
      <c r="AB35" s="18">
        <v>0</v>
      </c>
      <c r="AC35" s="18">
        <v>0</v>
      </c>
      <c r="AD35" s="18">
        <v>0</v>
      </c>
      <c r="AE35" s="18">
        <v>0</v>
      </c>
      <c r="AF35" s="18">
        <v>0</v>
      </c>
      <c r="AG35" s="18">
        <v>0</v>
      </c>
      <c r="AH35" s="18">
        <v>0</v>
      </c>
      <c r="AI35" s="18">
        <v>0</v>
      </c>
      <c r="AJ35" s="18">
        <v>0</v>
      </c>
      <c r="AK35" s="18">
        <v>0</v>
      </c>
      <c r="AL35" s="18">
        <v>0</v>
      </c>
      <c r="AM35" s="18">
        <v>0</v>
      </c>
      <c r="AN35" s="18">
        <v>0</v>
      </c>
      <c r="AO35" s="18">
        <v>0</v>
      </c>
      <c r="AP35" s="18">
        <v>0</v>
      </c>
      <c r="AQ35" s="18">
        <v>0</v>
      </c>
      <c r="AR35" s="18">
        <v>0</v>
      </c>
      <c r="AS35" s="18">
        <v>0</v>
      </c>
      <c r="AT35" s="18">
        <v>0</v>
      </c>
      <c r="AU35" s="18">
        <v>0</v>
      </c>
      <c r="AV35" s="18">
        <v>0</v>
      </c>
      <c r="AW35" s="18">
        <v>0</v>
      </c>
      <c r="AX35" s="18">
        <v>0</v>
      </c>
      <c r="AY35" s="18">
        <v>0</v>
      </c>
      <c r="AZ35" s="18">
        <v>0</v>
      </c>
    </row>
    <row r="36" spans="1:52" ht="45" x14ac:dyDescent="0.25">
      <c r="A36" s="153"/>
      <c r="B36" s="147"/>
      <c r="C36" s="87">
        <v>33</v>
      </c>
      <c r="D36" s="98" t="s">
        <v>321</v>
      </c>
      <c r="E36" s="84" t="s">
        <v>166</v>
      </c>
      <c r="F36" s="85" t="s">
        <v>30</v>
      </c>
      <c r="G36" s="85" t="s">
        <v>84</v>
      </c>
      <c r="H36" s="85" t="s">
        <v>50</v>
      </c>
      <c r="I36" s="86">
        <v>65.760000000000005</v>
      </c>
      <c r="J36" s="125"/>
      <c r="K36" s="41">
        <f t="shared" si="0"/>
        <v>0</v>
      </c>
      <c r="L36" s="42" t="str">
        <f t="shared" si="1"/>
        <v>OK</v>
      </c>
      <c r="M36" s="18">
        <v>0</v>
      </c>
      <c r="N36" s="18">
        <v>0</v>
      </c>
      <c r="O36" s="18">
        <v>0</v>
      </c>
      <c r="P36" s="18">
        <v>0</v>
      </c>
      <c r="Q36" s="18">
        <v>0</v>
      </c>
      <c r="R36" s="18">
        <v>0</v>
      </c>
      <c r="S36" s="18">
        <v>0</v>
      </c>
      <c r="T36" s="18">
        <v>0</v>
      </c>
      <c r="U36" s="18">
        <v>0</v>
      </c>
      <c r="V36" s="18">
        <v>0</v>
      </c>
      <c r="W36" s="18">
        <v>0</v>
      </c>
      <c r="X36" s="18">
        <v>0</v>
      </c>
      <c r="Y36" s="18">
        <v>0</v>
      </c>
      <c r="Z36" s="18">
        <v>0</v>
      </c>
      <c r="AA36" s="18">
        <v>0</v>
      </c>
      <c r="AB36" s="18">
        <v>0</v>
      </c>
      <c r="AC36" s="18">
        <v>0</v>
      </c>
      <c r="AD36" s="18">
        <v>0</v>
      </c>
      <c r="AE36" s="18">
        <v>0</v>
      </c>
      <c r="AF36" s="18">
        <v>0</v>
      </c>
      <c r="AG36" s="18">
        <v>0</v>
      </c>
      <c r="AH36" s="18">
        <v>0</v>
      </c>
      <c r="AI36" s="18">
        <v>0</v>
      </c>
      <c r="AJ36" s="18">
        <v>0</v>
      </c>
      <c r="AK36" s="18">
        <v>0</v>
      </c>
      <c r="AL36" s="18">
        <v>0</v>
      </c>
      <c r="AM36" s="18">
        <v>0</v>
      </c>
      <c r="AN36" s="18">
        <v>0</v>
      </c>
      <c r="AO36" s="18">
        <v>0</v>
      </c>
      <c r="AP36" s="18">
        <v>0</v>
      </c>
      <c r="AQ36" s="18">
        <v>0</v>
      </c>
      <c r="AR36" s="18">
        <v>0</v>
      </c>
      <c r="AS36" s="18">
        <v>0</v>
      </c>
      <c r="AT36" s="18">
        <v>0</v>
      </c>
      <c r="AU36" s="18">
        <v>0</v>
      </c>
      <c r="AV36" s="18">
        <v>0</v>
      </c>
      <c r="AW36" s="18">
        <v>0</v>
      </c>
      <c r="AX36" s="18">
        <v>0</v>
      </c>
      <c r="AY36" s="18">
        <v>0</v>
      </c>
      <c r="AZ36" s="18">
        <v>0</v>
      </c>
    </row>
    <row r="37" spans="1:52" ht="60" x14ac:dyDescent="0.25">
      <c r="A37" s="152" t="s">
        <v>279</v>
      </c>
      <c r="B37" s="148">
        <v>15</v>
      </c>
      <c r="C37" s="88">
        <v>34</v>
      </c>
      <c r="D37" s="89" t="s">
        <v>322</v>
      </c>
      <c r="E37" s="90" t="s">
        <v>170</v>
      </c>
      <c r="F37" s="20" t="s">
        <v>30</v>
      </c>
      <c r="G37" s="20" t="s">
        <v>49</v>
      </c>
      <c r="H37" s="20" t="s">
        <v>50</v>
      </c>
      <c r="I37" s="91">
        <v>6.05</v>
      </c>
      <c r="J37" s="124">
        <v>100</v>
      </c>
      <c r="K37" s="41">
        <f t="shared" si="0"/>
        <v>70</v>
      </c>
      <c r="L37" s="42" t="str">
        <f t="shared" si="1"/>
        <v>OK</v>
      </c>
      <c r="M37" s="18">
        <v>0</v>
      </c>
      <c r="N37" s="18">
        <v>0</v>
      </c>
      <c r="O37" s="18">
        <v>30</v>
      </c>
      <c r="P37" s="18">
        <v>0</v>
      </c>
      <c r="Q37" s="18">
        <v>0</v>
      </c>
      <c r="R37" s="18">
        <v>0</v>
      </c>
      <c r="S37" s="18">
        <v>0</v>
      </c>
      <c r="T37" s="18">
        <v>0</v>
      </c>
      <c r="U37" s="18">
        <v>0</v>
      </c>
      <c r="V37" s="18">
        <v>0</v>
      </c>
      <c r="W37" s="18">
        <v>0</v>
      </c>
      <c r="X37" s="18">
        <v>0</v>
      </c>
      <c r="Y37" s="18">
        <v>0</v>
      </c>
      <c r="Z37" s="18">
        <v>0</v>
      </c>
      <c r="AA37" s="18">
        <v>0</v>
      </c>
      <c r="AB37" s="18">
        <v>0</v>
      </c>
      <c r="AC37" s="18">
        <v>0</v>
      </c>
      <c r="AD37" s="18">
        <v>0</v>
      </c>
      <c r="AE37" s="18">
        <v>0</v>
      </c>
      <c r="AF37" s="18">
        <v>0</v>
      </c>
      <c r="AG37" s="18">
        <v>0</v>
      </c>
      <c r="AH37" s="18">
        <v>0</v>
      </c>
      <c r="AI37" s="18">
        <v>0</v>
      </c>
      <c r="AJ37" s="18">
        <v>0</v>
      </c>
      <c r="AK37" s="18">
        <v>0</v>
      </c>
      <c r="AL37" s="18">
        <v>0</v>
      </c>
      <c r="AM37" s="18">
        <v>0</v>
      </c>
      <c r="AN37" s="18">
        <v>0</v>
      </c>
      <c r="AO37" s="18">
        <v>0</v>
      </c>
      <c r="AP37" s="18">
        <v>0</v>
      </c>
      <c r="AQ37" s="18">
        <v>0</v>
      </c>
      <c r="AR37" s="18">
        <v>0</v>
      </c>
      <c r="AS37" s="18">
        <v>0</v>
      </c>
      <c r="AT37" s="18">
        <v>0</v>
      </c>
      <c r="AU37" s="18">
        <v>0</v>
      </c>
      <c r="AV37" s="18">
        <v>0</v>
      </c>
      <c r="AW37" s="18">
        <v>0</v>
      </c>
      <c r="AX37" s="18">
        <v>0</v>
      </c>
      <c r="AY37" s="18">
        <v>0</v>
      </c>
      <c r="AZ37" s="18">
        <v>0</v>
      </c>
    </row>
    <row r="38" spans="1:52" ht="45" x14ac:dyDescent="0.25">
      <c r="A38" s="152"/>
      <c r="B38" s="149"/>
      <c r="C38" s="92">
        <v>35</v>
      </c>
      <c r="D38" s="89" t="s">
        <v>323</v>
      </c>
      <c r="E38" s="90" t="s">
        <v>171</v>
      </c>
      <c r="F38" s="20" t="s">
        <v>30</v>
      </c>
      <c r="G38" s="20" t="s">
        <v>85</v>
      </c>
      <c r="H38" s="20" t="s">
        <v>50</v>
      </c>
      <c r="I38" s="91">
        <v>6.33</v>
      </c>
      <c r="J38" s="124">
        <v>20</v>
      </c>
      <c r="K38" s="41">
        <f t="shared" si="0"/>
        <v>20</v>
      </c>
      <c r="L38" s="42" t="str">
        <f t="shared" si="1"/>
        <v>OK</v>
      </c>
      <c r="M38" s="18">
        <v>0</v>
      </c>
      <c r="N38" s="18">
        <v>0</v>
      </c>
      <c r="O38" s="18">
        <v>0</v>
      </c>
      <c r="P38" s="18">
        <v>0</v>
      </c>
      <c r="Q38" s="18">
        <v>0</v>
      </c>
      <c r="R38" s="18">
        <v>0</v>
      </c>
      <c r="S38" s="18">
        <v>0</v>
      </c>
      <c r="T38" s="18">
        <v>0</v>
      </c>
      <c r="U38" s="18">
        <v>0</v>
      </c>
      <c r="V38" s="18">
        <v>0</v>
      </c>
      <c r="W38" s="18">
        <v>0</v>
      </c>
      <c r="X38" s="18">
        <v>0</v>
      </c>
      <c r="Y38" s="18">
        <v>0</v>
      </c>
      <c r="Z38" s="18">
        <v>0</v>
      </c>
      <c r="AA38" s="18">
        <v>0</v>
      </c>
      <c r="AB38" s="18">
        <v>0</v>
      </c>
      <c r="AC38" s="18">
        <v>0</v>
      </c>
      <c r="AD38" s="18">
        <v>0</v>
      </c>
      <c r="AE38" s="18">
        <v>0</v>
      </c>
      <c r="AF38" s="18">
        <v>0</v>
      </c>
      <c r="AG38" s="18">
        <v>0</v>
      </c>
      <c r="AH38" s="18">
        <v>0</v>
      </c>
      <c r="AI38" s="18">
        <v>0</v>
      </c>
      <c r="AJ38" s="18">
        <v>0</v>
      </c>
      <c r="AK38" s="18">
        <v>0</v>
      </c>
      <c r="AL38" s="18">
        <v>0</v>
      </c>
      <c r="AM38" s="18">
        <v>0</v>
      </c>
      <c r="AN38" s="18">
        <v>0</v>
      </c>
      <c r="AO38" s="18">
        <v>0</v>
      </c>
      <c r="AP38" s="18">
        <v>0</v>
      </c>
      <c r="AQ38" s="18">
        <v>0</v>
      </c>
      <c r="AR38" s="18">
        <v>0</v>
      </c>
      <c r="AS38" s="18">
        <v>0</v>
      </c>
      <c r="AT38" s="18">
        <v>0</v>
      </c>
      <c r="AU38" s="18">
        <v>0</v>
      </c>
      <c r="AV38" s="18">
        <v>0</v>
      </c>
      <c r="AW38" s="18">
        <v>0</v>
      </c>
      <c r="AX38" s="18">
        <v>0</v>
      </c>
      <c r="AY38" s="18">
        <v>0</v>
      </c>
      <c r="AZ38" s="18">
        <v>0</v>
      </c>
    </row>
    <row r="39" spans="1:52" ht="30" x14ac:dyDescent="0.25">
      <c r="A39" s="152"/>
      <c r="B39" s="149"/>
      <c r="C39" s="92">
        <v>36</v>
      </c>
      <c r="D39" s="50" t="s">
        <v>324</v>
      </c>
      <c r="E39" s="90" t="s">
        <v>172</v>
      </c>
      <c r="F39" s="20" t="s">
        <v>30</v>
      </c>
      <c r="G39" s="20" t="s">
        <v>86</v>
      </c>
      <c r="H39" s="20" t="s">
        <v>50</v>
      </c>
      <c r="I39" s="91">
        <v>10.45</v>
      </c>
      <c r="J39" s="124">
        <v>50</v>
      </c>
      <c r="K39" s="41">
        <f t="shared" si="0"/>
        <v>40</v>
      </c>
      <c r="L39" s="42" t="str">
        <f t="shared" si="1"/>
        <v>OK</v>
      </c>
      <c r="M39" s="18">
        <v>0</v>
      </c>
      <c r="N39" s="18">
        <v>0</v>
      </c>
      <c r="O39" s="18">
        <v>10</v>
      </c>
      <c r="P39" s="18">
        <v>0</v>
      </c>
      <c r="Q39" s="18">
        <v>0</v>
      </c>
      <c r="R39" s="18">
        <v>0</v>
      </c>
      <c r="S39" s="18">
        <v>0</v>
      </c>
      <c r="T39" s="18">
        <v>0</v>
      </c>
      <c r="U39" s="18">
        <v>0</v>
      </c>
      <c r="V39" s="18">
        <v>0</v>
      </c>
      <c r="W39" s="18">
        <v>0</v>
      </c>
      <c r="X39" s="18">
        <v>0</v>
      </c>
      <c r="Y39" s="18">
        <v>0</v>
      </c>
      <c r="Z39" s="18">
        <v>0</v>
      </c>
      <c r="AA39" s="18">
        <v>0</v>
      </c>
      <c r="AB39" s="18">
        <v>0</v>
      </c>
      <c r="AC39" s="18">
        <v>0</v>
      </c>
      <c r="AD39" s="18">
        <v>0</v>
      </c>
      <c r="AE39" s="18">
        <v>0</v>
      </c>
      <c r="AF39" s="18">
        <v>0</v>
      </c>
      <c r="AG39" s="18">
        <v>0</v>
      </c>
      <c r="AH39" s="18">
        <v>0</v>
      </c>
      <c r="AI39" s="18">
        <v>0</v>
      </c>
      <c r="AJ39" s="18">
        <v>0</v>
      </c>
      <c r="AK39" s="18">
        <v>0</v>
      </c>
      <c r="AL39" s="18">
        <v>0</v>
      </c>
      <c r="AM39" s="18">
        <v>0</v>
      </c>
      <c r="AN39" s="18">
        <v>0</v>
      </c>
      <c r="AO39" s="18">
        <v>0</v>
      </c>
      <c r="AP39" s="18">
        <v>0</v>
      </c>
      <c r="AQ39" s="18">
        <v>0</v>
      </c>
      <c r="AR39" s="18">
        <v>0</v>
      </c>
      <c r="AS39" s="18">
        <v>0</v>
      </c>
      <c r="AT39" s="18">
        <v>0</v>
      </c>
      <c r="AU39" s="18">
        <v>0</v>
      </c>
      <c r="AV39" s="18">
        <v>0</v>
      </c>
      <c r="AW39" s="18">
        <v>0</v>
      </c>
      <c r="AX39" s="18">
        <v>0</v>
      </c>
      <c r="AY39" s="18">
        <v>0</v>
      </c>
      <c r="AZ39" s="18">
        <v>0</v>
      </c>
    </row>
    <row r="40" spans="1:52" ht="45" x14ac:dyDescent="0.25">
      <c r="A40" s="152"/>
      <c r="B40" s="149"/>
      <c r="C40" s="88">
        <v>37</v>
      </c>
      <c r="D40" s="50" t="s">
        <v>325</v>
      </c>
      <c r="E40" s="90" t="s">
        <v>173</v>
      </c>
      <c r="F40" s="20" t="s">
        <v>30</v>
      </c>
      <c r="G40" s="20" t="s">
        <v>87</v>
      </c>
      <c r="H40" s="20" t="s">
        <v>50</v>
      </c>
      <c r="I40" s="91">
        <v>27.16</v>
      </c>
      <c r="J40" s="73"/>
      <c r="K40" s="41">
        <f t="shared" si="0"/>
        <v>0</v>
      </c>
      <c r="L40" s="42" t="str">
        <f t="shared" si="1"/>
        <v>OK</v>
      </c>
      <c r="M40" s="18">
        <v>0</v>
      </c>
      <c r="N40" s="18">
        <v>0</v>
      </c>
      <c r="O40" s="18">
        <v>0</v>
      </c>
      <c r="P40" s="18">
        <v>0</v>
      </c>
      <c r="Q40" s="18">
        <v>0</v>
      </c>
      <c r="R40" s="18">
        <v>0</v>
      </c>
      <c r="S40" s="18">
        <v>0</v>
      </c>
      <c r="T40" s="18">
        <v>0</v>
      </c>
      <c r="U40" s="18">
        <v>0</v>
      </c>
      <c r="V40" s="18">
        <v>0</v>
      </c>
      <c r="W40" s="18">
        <v>0</v>
      </c>
      <c r="X40" s="18">
        <v>0</v>
      </c>
      <c r="Y40" s="18">
        <v>0</v>
      </c>
      <c r="Z40" s="18">
        <v>0</v>
      </c>
      <c r="AA40" s="18">
        <v>0</v>
      </c>
      <c r="AB40" s="18">
        <v>0</v>
      </c>
      <c r="AC40" s="18">
        <v>0</v>
      </c>
      <c r="AD40" s="18">
        <v>0</v>
      </c>
      <c r="AE40" s="18">
        <v>0</v>
      </c>
      <c r="AF40" s="18">
        <v>0</v>
      </c>
      <c r="AG40" s="18">
        <v>0</v>
      </c>
      <c r="AH40" s="18">
        <v>0</v>
      </c>
      <c r="AI40" s="18">
        <v>0</v>
      </c>
      <c r="AJ40" s="18">
        <v>0</v>
      </c>
      <c r="AK40" s="18">
        <v>0</v>
      </c>
      <c r="AL40" s="18">
        <v>0</v>
      </c>
      <c r="AM40" s="18">
        <v>0</v>
      </c>
      <c r="AN40" s="18">
        <v>0</v>
      </c>
      <c r="AO40" s="18">
        <v>0</v>
      </c>
      <c r="AP40" s="18">
        <v>0</v>
      </c>
      <c r="AQ40" s="18">
        <v>0</v>
      </c>
      <c r="AR40" s="18">
        <v>0</v>
      </c>
      <c r="AS40" s="18">
        <v>0</v>
      </c>
      <c r="AT40" s="18">
        <v>0</v>
      </c>
      <c r="AU40" s="18">
        <v>0</v>
      </c>
      <c r="AV40" s="18">
        <v>0</v>
      </c>
      <c r="AW40" s="18">
        <v>0</v>
      </c>
      <c r="AX40" s="18">
        <v>0</v>
      </c>
      <c r="AY40" s="18">
        <v>0</v>
      </c>
      <c r="AZ40" s="18">
        <v>0</v>
      </c>
    </row>
    <row r="41" spans="1:52" ht="75" x14ac:dyDescent="0.25">
      <c r="A41" s="152"/>
      <c r="B41" s="149"/>
      <c r="C41" s="92">
        <v>38</v>
      </c>
      <c r="D41" s="89" t="s">
        <v>326</v>
      </c>
      <c r="E41" s="90" t="s">
        <v>174</v>
      </c>
      <c r="F41" s="20" t="s">
        <v>30</v>
      </c>
      <c r="G41" s="20" t="s">
        <v>88</v>
      </c>
      <c r="H41" s="20" t="s">
        <v>50</v>
      </c>
      <c r="I41" s="91">
        <v>1.22</v>
      </c>
      <c r="J41" s="124"/>
      <c r="K41" s="41">
        <f t="shared" si="0"/>
        <v>0</v>
      </c>
      <c r="L41" s="42" t="str">
        <f t="shared" si="1"/>
        <v>OK</v>
      </c>
      <c r="M41" s="18">
        <v>0</v>
      </c>
      <c r="N41" s="18">
        <v>0</v>
      </c>
      <c r="O41" s="18">
        <v>0</v>
      </c>
      <c r="P41" s="18">
        <v>0</v>
      </c>
      <c r="Q41" s="18">
        <v>0</v>
      </c>
      <c r="R41" s="18">
        <v>0</v>
      </c>
      <c r="S41" s="18">
        <v>0</v>
      </c>
      <c r="T41" s="18">
        <v>0</v>
      </c>
      <c r="U41" s="18">
        <v>0</v>
      </c>
      <c r="V41" s="18">
        <v>0</v>
      </c>
      <c r="W41" s="18">
        <v>0</v>
      </c>
      <c r="X41" s="18">
        <v>0</v>
      </c>
      <c r="Y41" s="18">
        <v>0</v>
      </c>
      <c r="Z41" s="18">
        <v>0</v>
      </c>
      <c r="AA41" s="18">
        <v>0</v>
      </c>
      <c r="AB41" s="18">
        <v>0</v>
      </c>
      <c r="AC41" s="18">
        <v>0</v>
      </c>
      <c r="AD41" s="18">
        <v>0</v>
      </c>
      <c r="AE41" s="18">
        <v>0</v>
      </c>
      <c r="AF41" s="18">
        <v>0</v>
      </c>
      <c r="AG41" s="18">
        <v>0</v>
      </c>
      <c r="AH41" s="18">
        <v>0</v>
      </c>
      <c r="AI41" s="18">
        <v>0</v>
      </c>
      <c r="AJ41" s="18">
        <v>0</v>
      </c>
      <c r="AK41" s="18">
        <v>0</v>
      </c>
      <c r="AL41" s="18">
        <v>0</v>
      </c>
      <c r="AM41" s="18">
        <v>0</v>
      </c>
      <c r="AN41" s="18">
        <v>0</v>
      </c>
      <c r="AO41" s="18">
        <v>0</v>
      </c>
      <c r="AP41" s="18">
        <v>0</v>
      </c>
      <c r="AQ41" s="18">
        <v>0</v>
      </c>
      <c r="AR41" s="18">
        <v>0</v>
      </c>
      <c r="AS41" s="18">
        <v>0</v>
      </c>
      <c r="AT41" s="18">
        <v>0</v>
      </c>
      <c r="AU41" s="18">
        <v>0</v>
      </c>
      <c r="AV41" s="18">
        <v>0</v>
      </c>
      <c r="AW41" s="18">
        <v>0</v>
      </c>
      <c r="AX41" s="18">
        <v>0</v>
      </c>
      <c r="AY41" s="18">
        <v>0</v>
      </c>
      <c r="AZ41" s="18">
        <v>0</v>
      </c>
    </row>
    <row r="42" spans="1:52" ht="90" x14ac:dyDescent="0.25">
      <c r="A42" s="152"/>
      <c r="B42" s="149"/>
      <c r="C42" s="92">
        <v>39</v>
      </c>
      <c r="D42" s="89" t="s">
        <v>327</v>
      </c>
      <c r="E42" s="90" t="s">
        <v>175</v>
      </c>
      <c r="F42" s="20" t="s">
        <v>60</v>
      </c>
      <c r="G42" s="20" t="s">
        <v>84</v>
      </c>
      <c r="H42" s="20" t="s">
        <v>50</v>
      </c>
      <c r="I42" s="91">
        <v>0.72</v>
      </c>
      <c r="J42" s="124">
        <v>2000</v>
      </c>
      <c r="K42" s="41">
        <f t="shared" si="0"/>
        <v>351</v>
      </c>
      <c r="L42" s="42" t="str">
        <f t="shared" si="1"/>
        <v>OK</v>
      </c>
      <c r="M42" s="18">
        <v>0</v>
      </c>
      <c r="N42" s="18">
        <v>0</v>
      </c>
      <c r="O42" s="18">
        <v>1600</v>
      </c>
      <c r="P42" s="18">
        <v>0</v>
      </c>
      <c r="Q42" s="18">
        <v>0</v>
      </c>
      <c r="R42" s="18">
        <v>0</v>
      </c>
      <c r="S42" s="18">
        <v>0</v>
      </c>
      <c r="T42" s="18">
        <v>0</v>
      </c>
      <c r="U42" s="18">
        <v>0</v>
      </c>
      <c r="V42" s="18">
        <v>0</v>
      </c>
      <c r="W42" s="18">
        <v>0</v>
      </c>
      <c r="X42" s="18">
        <v>0</v>
      </c>
      <c r="Y42" s="18">
        <v>0</v>
      </c>
      <c r="Z42" s="18">
        <v>0</v>
      </c>
      <c r="AA42" s="18">
        <v>0</v>
      </c>
      <c r="AB42" s="18">
        <v>0</v>
      </c>
      <c r="AC42" s="18">
        <v>0</v>
      </c>
      <c r="AD42" s="18">
        <v>0</v>
      </c>
      <c r="AE42" s="18">
        <v>0</v>
      </c>
      <c r="AF42" s="18">
        <v>0</v>
      </c>
      <c r="AG42" s="18">
        <v>0</v>
      </c>
      <c r="AH42" s="18">
        <v>0</v>
      </c>
      <c r="AI42" s="18">
        <v>0</v>
      </c>
      <c r="AJ42" s="18">
        <v>0</v>
      </c>
      <c r="AK42" s="18">
        <v>0</v>
      </c>
      <c r="AL42" s="18">
        <v>0</v>
      </c>
      <c r="AM42" s="18">
        <v>0</v>
      </c>
      <c r="AN42" s="18">
        <v>0</v>
      </c>
      <c r="AO42" s="18">
        <v>0</v>
      </c>
      <c r="AP42" s="18">
        <v>0</v>
      </c>
      <c r="AQ42" s="18">
        <v>0</v>
      </c>
      <c r="AR42" s="18">
        <v>0</v>
      </c>
      <c r="AS42" s="18">
        <v>0</v>
      </c>
      <c r="AT42" s="18">
        <v>0</v>
      </c>
      <c r="AU42" s="18">
        <v>0</v>
      </c>
      <c r="AV42" s="18">
        <v>0</v>
      </c>
      <c r="AW42" s="18">
        <v>0</v>
      </c>
      <c r="AX42" s="18">
        <v>0</v>
      </c>
      <c r="AY42" s="18">
        <v>49</v>
      </c>
      <c r="AZ42" s="18"/>
    </row>
    <row r="43" spans="1:52" ht="60" x14ac:dyDescent="0.25">
      <c r="A43" s="152"/>
      <c r="B43" s="149"/>
      <c r="C43" s="88">
        <v>40</v>
      </c>
      <c r="D43" s="89" t="s">
        <v>328</v>
      </c>
      <c r="E43" s="90" t="s">
        <v>176</v>
      </c>
      <c r="F43" s="20" t="s">
        <v>33</v>
      </c>
      <c r="G43" s="20" t="s">
        <v>89</v>
      </c>
      <c r="H43" s="20" t="s">
        <v>50</v>
      </c>
      <c r="I43" s="91">
        <v>1.63</v>
      </c>
      <c r="J43" s="124">
        <v>300</v>
      </c>
      <c r="K43" s="41">
        <f t="shared" si="0"/>
        <v>300</v>
      </c>
      <c r="L43" s="42" t="str">
        <f t="shared" si="1"/>
        <v>OK</v>
      </c>
      <c r="M43" s="18">
        <v>0</v>
      </c>
      <c r="N43" s="18">
        <v>0</v>
      </c>
      <c r="O43" s="18">
        <v>0</v>
      </c>
      <c r="P43" s="18">
        <v>0</v>
      </c>
      <c r="Q43" s="18">
        <v>0</v>
      </c>
      <c r="R43" s="18">
        <v>0</v>
      </c>
      <c r="S43" s="18">
        <v>0</v>
      </c>
      <c r="T43" s="18">
        <v>0</v>
      </c>
      <c r="U43" s="18">
        <v>0</v>
      </c>
      <c r="V43" s="18">
        <v>0</v>
      </c>
      <c r="W43" s="18">
        <v>0</v>
      </c>
      <c r="X43" s="18">
        <v>0</v>
      </c>
      <c r="Y43" s="18">
        <v>0</v>
      </c>
      <c r="Z43" s="18">
        <v>0</v>
      </c>
      <c r="AA43" s="18">
        <v>0</v>
      </c>
      <c r="AB43" s="18">
        <v>0</v>
      </c>
      <c r="AC43" s="18">
        <v>0</v>
      </c>
      <c r="AD43" s="18">
        <v>0</v>
      </c>
      <c r="AE43" s="18">
        <v>0</v>
      </c>
      <c r="AF43" s="18">
        <v>0</v>
      </c>
      <c r="AG43" s="18">
        <v>0</v>
      </c>
      <c r="AH43" s="18">
        <v>0</v>
      </c>
      <c r="AI43" s="18">
        <v>0</v>
      </c>
      <c r="AJ43" s="18">
        <v>0</v>
      </c>
      <c r="AK43" s="18">
        <v>0</v>
      </c>
      <c r="AL43" s="18">
        <v>0</v>
      </c>
      <c r="AM43" s="18">
        <v>0</v>
      </c>
      <c r="AN43" s="18">
        <v>0</v>
      </c>
      <c r="AO43" s="18">
        <v>0</v>
      </c>
      <c r="AP43" s="18">
        <v>0</v>
      </c>
      <c r="AQ43" s="18">
        <v>0</v>
      </c>
      <c r="AR43" s="18">
        <v>0</v>
      </c>
      <c r="AS43" s="18">
        <v>0</v>
      </c>
      <c r="AT43" s="18">
        <v>0</v>
      </c>
      <c r="AU43" s="18">
        <v>0</v>
      </c>
      <c r="AV43" s="18">
        <v>0</v>
      </c>
      <c r="AW43" s="18">
        <v>0</v>
      </c>
      <c r="AX43" s="18">
        <v>0</v>
      </c>
      <c r="AY43" s="18">
        <v>0</v>
      </c>
      <c r="AZ43" s="18">
        <v>0</v>
      </c>
    </row>
    <row r="44" spans="1:52" ht="60" x14ac:dyDescent="0.25">
      <c r="A44" s="152"/>
      <c r="B44" s="149"/>
      <c r="C44" s="88">
        <v>41</v>
      </c>
      <c r="D44" s="89" t="s">
        <v>329</v>
      </c>
      <c r="E44" s="90" t="s">
        <v>177</v>
      </c>
      <c r="F44" s="20" t="s">
        <v>31</v>
      </c>
      <c r="G44" s="20" t="s">
        <v>90</v>
      </c>
      <c r="H44" s="20" t="s">
        <v>51</v>
      </c>
      <c r="I44" s="91">
        <v>3.57</v>
      </c>
      <c r="J44" s="124">
        <v>300</v>
      </c>
      <c r="K44" s="41">
        <f t="shared" si="0"/>
        <v>180</v>
      </c>
      <c r="L44" s="42" t="str">
        <f t="shared" si="1"/>
        <v>OK</v>
      </c>
      <c r="M44" s="18">
        <v>0</v>
      </c>
      <c r="N44" s="18">
        <v>0</v>
      </c>
      <c r="O44" s="18">
        <v>0</v>
      </c>
      <c r="P44" s="18">
        <v>120</v>
      </c>
      <c r="Q44" s="18">
        <v>0</v>
      </c>
      <c r="R44" s="18">
        <v>0</v>
      </c>
      <c r="S44" s="18">
        <v>0</v>
      </c>
      <c r="T44" s="18">
        <v>0</v>
      </c>
      <c r="U44" s="18">
        <v>0</v>
      </c>
      <c r="V44" s="18">
        <v>0</v>
      </c>
      <c r="W44" s="18">
        <v>0</v>
      </c>
      <c r="X44" s="18">
        <v>0</v>
      </c>
      <c r="Y44" s="18">
        <v>0</v>
      </c>
      <c r="Z44" s="18">
        <v>0</v>
      </c>
      <c r="AA44" s="18">
        <v>0</v>
      </c>
      <c r="AB44" s="18">
        <v>0</v>
      </c>
      <c r="AC44" s="18">
        <v>0</v>
      </c>
      <c r="AD44" s="18">
        <v>0</v>
      </c>
      <c r="AE44" s="18">
        <v>0</v>
      </c>
      <c r="AF44" s="18">
        <v>0</v>
      </c>
      <c r="AG44" s="18">
        <v>0</v>
      </c>
      <c r="AH44" s="18">
        <v>0</v>
      </c>
      <c r="AI44" s="18">
        <v>0</v>
      </c>
      <c r="AJ44" s="18">
        <v>0</v>
      </c>
      <c r="AK44" s="18">
        <v>0</v>
      </c>
      <c r="AL44" s="18">
        <v>0</v>
      </c>
      <c r="AM44" s="18">
        <v>0</v>
      </c>
      <c r="AN44" s="18">
        <v>0</v>
      </c>
      <c r="AO44" s="18">
        <v>0</v>
      </c>
      <c r="AP44" s="18">
        <v>0</v>
      </c>
      <c r="AQ44" s="18">
        <v>0</v>
      </c>
      <c r="AR44" s="18">
        <v>0</v>
      </c>
      <c r="AS44" s="18">
        <v>0</v>
      </c>
      <c r="AT44" s="18">
        <v>0</v>
      </c>
      <c r="AU44" s="18">
        <v>0</v>
      </c>
      <c r="AV44" s="18">
        <v>0</v>
      </c>
      <c r="AW44" s="18">
        <v>0</v>
      </c>
      <c r="AX44" s="18">
        <v>0</v>
      </c>
      <c r="AY44" s="18">
        <v>0</v>
      </c>
      <c r="AZ44" s="18">
        <v>0</v>
      </c>
    </row>
    <row r="45" spans="1:52" ht="30" x14ac:dyDescent="0.25">
      <c r="A45" s="152"/>
      <c r="B45" s="149"/>
      <c r="C45" s="88">
        <v>42</v>
      </c>
      <c r="D45" s="89" t="s">
        <v>330</v>
      </c>
      <c r="E45" s="90" t="s">
        <v>178</v>
      </c>
      <c r="F45" s="20" t="s">
        <v>31</v>
      </c>
      <c r="G45" s="20" t="s">
        <v>91</v>
      </c>
      <c r="H45" s="20" t="s">
        <v>51</v>
      </c>
      <c r="I45" s="91">
        <v>2.88</v>
      </c>
      <c r="J45" s="124">
        <v>10</v>
      </c>
      <c r="K45" s="41">
        <f t="shared" si="0"/>
        <v>10</v>
      </c>
      <c r="L45" s="42" t="str">
        <f t="shared" si="1"/>
        <v>OK</v>
      </c>
      <c r="M45" s="18">
        <v>0</v>
      </c>
      <c r="N45" s="18">
        <v>0</v>
      </c>
      <c r="O45" s="18">
        <v>0</v>
      </c>
      <c r="P45" s="18">
        <v>0</v>
      </c>
      <c r="Q45" s="18">
        <v>0</v>
      </c>
      <c r="R45" s="18">
        <v>0</v>
      </c>
      <c r="S45" s="18">
        <v>0</v>
      </c>
      <c r="T45" s="18">
        <v>0</v>
      </c>
      <c r="U45" s="18">
        <v>0</v>
      </c>
      <c r="V45" s="18">
        <v>0</v>
      </c>
      <c r="W45" s="18">
        <v>0</v>
      </c>
      <c r="X45" s="18">
        <v>0</v>
      </c>
      <c r="Y45" s="18">
        <v>0</v>
      </c>
      <c r="Z45" s="18">
        <v>0</v>
      </c>
      <c r="AA45" s="18">
        <v>0</v>
      </c>
      <c r="AB45" s="18">
        <v>0</v>
      </c>
      <c r="AC45" s="18">
        <v>0</v>
      </c>
      <c r="AD45" s="18">
        <v>0</v>
      </c>
      <c r="AE45" s="18">
        <v>0</v>
      </c>
      <c r="AF45" s="18">
        <v>0</v>
      </c>
      <c r="AG45" s="18">
        <v>0</v>
      </c>
      <c r="AH45" s="18">
        <v>0</v>
      </c>
      <c r="AI45" s="18">
        <v>0</v>
      </c>
      <c r="AJ45" s="18">
        <v>0</v>
      </c>
      <c r="AK45" s="18">
        <v>0</v>
      </c>
      <c r="AL45" s="18">
        <v>0</v>
      </c>
      <c r="AM45" s="18">
        <v>0</v>
      </c>
      <c r="AN45" s="18">
        <v>0</v>
      </c>
      <c r="AO45" s="18">
        <v>0</v>
      </c>
      <c r="AP45" s="18">
        <v>0</v>
      </c>
      <c r="AQ45" s="18">
        <v>0</v>
      </c>
      <c r="AR45" s="18">
        <v>0</v>
      </c>
      <c r="AS45" s="18">
        <v>0</v>
      </c>
      <c r="AT45" s="18">
        <v>0</v>
      </c>
      <c r="AU45" s="18">
        <v>0</v>
      </c>
      <c r="AV45" s="18">
        <v>0</v>
      </c>
      <c r="AW45" s="18">
        <v>0</v>
      </c>
      <c r="AX45" s="18">
        <v>0</v>
      </c>
      <c r="AY45" s="18">
        <v>0</v>
      </c>
      <c r="AZ45" s="18">
        <v>0</v>
      </c>
    </row>
    <row r="46" spans="1:52" ht="30" x14ac:dyDescent="0.25">
      <c r="A46" s="152"/>
      <c r="B46" s="150"/>
      <c r="C46" s="92">
        <v>43</v>
      </c>
      <c r="D46" s="89" t="s">
        <v>331</v>
      </c>
      <c r="E46" s="90" t="s">
        <v>179</v>
      </c>
      <c r="F46" s="20" t="s">
        <v>60</v>
      </c>
      <c r="G46" s="20" t="s">
        <v>85</v>
      </c>
      <c r="H46" s="20" t="s">
        <v>50</v>
      </c>
      <c r="I46" s="91">
        <v>8.8000000000000007</v>
      </c>
      <c r="J46" s="124"/>
      <c r="K46" s="41">
        <f t="shared" si="0"/>
        <v>0</v>
      </c>
      <c r="L46" s="42" t="str">
        <f t="shared" si="1"/>
        <v>OK</v>
      </c>
      <c r="M46" s="18">
        <v>0</v>
      </c>
      <c r="N46" s="18">
        <v>0</v>
      </c>
      <c r="O46" s="18">
        <v>0</v>
      </c>
      <c r="P46" s="18">
        <v>0</v>
      </c>
      <c r="Q46" s="18">
        <v>0</v>
      </c>
      <c r="R46" s="18">
        <v>0</v>
      </c>
      <c r="S46" s="18">
        <v>0</v>
      </c>
      <c r="T46" s="18">
        <v>0</v>
      </c>
      <c r="U46" s="18">
        <v>0</v>
      </c>
      <c r="V46" s="18">
        <v>0</v>
      </c>
      <c r="W46" s="18">
        <v>0</v>
      </c>
      <c r="X46" s="18">
        <v>0</v>
      </c>
      <c r="Y46" s="18">
        <v>0</v>
      </c>
      <c r="Z46" s="18">
        <v>0</v>
      </c>
      <c r="AA46" s="18">
        <v>0</v>
      </c>
      <c r="AB46" s="18">
        <v>0</v>
      </c>
      <c r="AC46" s="18">
        <v>0</v>
      </c>
      <c r="AD46" s="18">
        <v>0</v>
      </c>
      <c r="AE46" s="18">
        <v>0</v>
      </c>
      <c r="AF46" s="18">
        <v>0</v>
      </c>
      <c r="AG46" s="18">
        <v>0</v>
      </c>
      <c r="AH46" s="18">
        <v>0</v>
      </c>
      <c r="AI46" s="18">
        <v>0</v>
      </c>
      <c r="AJ46" s="18">
        <v>0</v>
      </c>
      <c r="AK46" s="18">
        <v>0</v>
      </c>
      <c r="AL46" s="18">
        <v>0</v>
      </c>
      <c r="AM46" s="18">
        <v>0</v>
      </c>
      <c r="AN46" s="18">
        <v>0</v>
      </c>
      <c r="AO46" s="18">
        <v>0</v>
      </c>
      <c r="AP46" s="18">
        <v>0</v>
      </c>
      <c r="AQ46" s="18">
        <v>0</v>
      </c>
      <c r="AR46" s="18">
        <v>0</v>
      </c>
      <c r="AS46" s="18">
        <v>0</v>
      </c>
      <c r="AT46" s="18">
        <v>0</v>
      </c>
      <c r="AU46" s="18">
        <v>0</v>
      </c>
      <c r="AV46" s="18">
        <v>0</v>
      </c>
      <c r="AW46" s="18">
        <v>0</v>
      </c>
      <c r="AX46" s="18">
        <v>0</v>
      </c>
      <c r="AY46" s="18">
        <v>0</v>
      </c>
      <c r="AZ46" s="18">
        <v>0</v>
      </c>
    </row>
    <row r="47" spans="1:52" ht="45" x14ac:dyDescent="0.25">
      <c r="A47" s="153" t="s">
        <v>280</v>
      </c>
      <c r="B47" s="154">
        <v>16</v>
      </c>
      <c r="C47" s="87">
        <v>44</v>
      </c>
      <c r="D47" s="83" t="s">
        <v>332</v>
      </c>
      <c r="E47" s="84" t="s">
        <v>180</v>
      </c>
      <c r="F47" s="97" t="s">
        <v>60</v>
      </c>
      <c r="G47" s="97" t="s">
        <v>92</v>
      </c>
      <c r="H47" s="97" t="s">
        <v>50</v>
      </c>
      <c r="I47" s="86">
        <v>21.85</v>
      </c>
      <c r="J47" s="124"/>
      <c r="K47" s="41">
        <f t="shared" si="0"/>
        <v>0</v>
      </c>
      <c r="L47" s="42" t="str">
        <f t="shared" si="1"/>
        <v>OK</v>
      </c>
      <c r="M47" s="18">
        <v>0</v>
      </c>
      <c r="N47" s="18">
        <v>0</v>
      </c>
      <c r="O47" s="18">
        <v>0</v>
      </c>
      <c r="P47" s="18">
        <v>0</v>
      </c>
      <c r="Q47" s="18">
        <v>0</v>
      </c>
      <c r="R47" s="18">
        <v>0</v>
      </c>
      <c r="S47" s="18">
        <v>0</v>
      </c>
      <c r="T47" s="18">
        <v>0</v>
      </c>
      <c r="U47" s="18">
        <v>0</v>
      </c>
      <c r="V47" s="18">
        <v>0</v>
      </c>
      <c r="W47" s="18">
        <v>0</v>
      </c>
      <c r="X47" s="18">
        <v>0</v>
      </c>
      <c r="Y47" s="18">
        <v>0</v>
      </c>
      <c r="Z47" s="18">
        <v>0</v>
      </c>
      <c r="AA47" s="18">
        <v>0</v>
      </c>
      <c r="AB47" s="18">
        <v>0</v>
      </c>
      <c r="AC47" s="18">
        <v>0</v>
      </c>
      <c r="AD47" s="18">
        <v>0</v>
      </c>
      <c r="AE47" s="18">
        <v>0</v>
      </c>
      <c r="AF47" s="18">
        <v>0</v>
      </c>
      <c r="AG47" s="18">
        <v>0</v>
      </c>
      <c r="AH47" s="18">
        <v>0</v>
      </c>
      <c r="AI47" s="18">
        <v>0</v>
      </c>
      <c r="AJ47" s="18">
        <v>0</v>
      </c>
      <c r="AK47" s="18">
        <v>0</v>
      </c>
      <c r="AL47" s="18">
        <v>0</v>
      </c>
      <c r="AM47" s="18">
        <v>0</v>
      </c>
      <c r="AN47" s="18">
        <v>0</v>
      </c>
      <c r="AO47" s="18">
        <v>0</v>
      </c>
      <c r="AP47" s="18">
        <v>0</v>
      </c>
      <c r="AQ47" s="18">
        <v>0</v>
      </c>
      <c r="AR47" s="18">
        <v>0</v>
      </c>
      <c r="AS47" s="18">
        <v>0</v>
      </c>
      <c r="AT47" s="18">
        <v>0</v>
      </c>
      <c r="AU47" s="18">
        <v>0</v>
      </c>
      <c r="AV47" s="18">
        <v>0</v>
      </c>
      <c r="AW47" s="18">
        <v>0</v>
      </c>
      <c r="AX47" s="18">
        <v>0</v>
      </c>
      <c r="AY47" s="18">
        <v>0</v>
      </c>
      <c r="AZ47" s="18">
        <v>0</v>
      </c>
    </row>
    <row r="48" spans="1:52" ht="60" x14ac:dyDescent="0.25">
      <c r="A48" s="153"/>
      <c r="B48" s="155"/>
      <c r="C48" s="87">
        <v>45</v>
      </c>
      <c r="D48" s="83" t="s">
        <v>333</v>
      </c>
      <c r="E48" s="84" t="s">
        <v>181</v>
      </c>
      <c r="F48" s="85" t="s">
        <v>30</v>
      </c>
      <c r="G48" s="97" t="s">
        <v>92</v>
      </c>
      <c r="H48" s="85" t="s">
        <v>50</v>
      </c>
      <c r="I48" s="86">
        <v>1.76</v>
      </c>
      <c r="J48" s="124">
        <v>20</v>
      </c>
      <c r="K48" s="41">
        <f t="shared" si="0"/>
        <v>20</v>
      </c>
      <c r="L48" s="42" t="str">
        <f t="shared" si="1"/>
        <v>OK</v>
      </c>
      <c r="M48" s="18">
        <v>0</v>
      </c>
      <c r="N48" s="18">
        <v>0</v>
      </c>
      <c r="O48" s="18">
        <v>0</v>
      </c>
      <c r="P48" s="18">
        <v>0</v>
      </c>
      <c r="Q48" s="18">
        <v>0</v>
      </c>
      <c r="R48" s="18">
        <v>0</v>
      </c>
      <c r="S48" s="18">
        <v>0</v>
      </c>
      <c r="T48" s="18">
        <v>0</v>
      </c>
      <c r="U48" s="18">
        <v>0</v>
      </c>
      <c r="V48" s="18">
        <v>0</v>
      </c>
      <c r="W48" s="18">
        <v>0</v>
      </c>
      <c r="X48" s="18">
        <v>0</v>
      </c>
      <c r="Y48" s="18">
        <v>0</v>
      </c>
      <c r="Z48" s="18">
        <v>0</v>
      </c>
      <c r="AA48" s="18">
        <v>0</v>
      </c>
      <c r="AB48" s="18">
        <v>0</v>
      </c>
      <c r="AC48" s="18">
        <v>0</v>
      </c>
      <c r="AD48" s="18">
        <v>0</v>
      </c>
      <c r="AE48" s="18">
        <v>0</v>
      </c>
      <c r="AF48" s="18">
        <v>0</v>
      </c>
      <c r="AG48" s="18">
        <v>0</v>
      </c>
      <c r="AH48" s="18">
        <v>0</v>
      </c>
      <c r="AI48" s="18">
        <v>0</v>
      </c>
      <c r="AJ48" s="18">
        <v>0</v>
      </c>
      <c r="AK48" s="18">
        <v>0</v>
      </c>
      <c r="AL48" s="18">
        <v>0</v>
      </c>
      <c r="AM48" s="18">
        <v>0</v>
      </c>
      <c r="AN48" s="18">
        <v>0</v>
      </c>
      <c r="AO48" s="18">
        <v>0</v>
      </c>
      <c r="AP48" s="18">
        <v>0</v>
      </c>
      <c r="AQ48" s="18">
        <v>0</v>
      </c>
      <c r="AR48" s="18">
        <v>0</v>
      </c>
      <c r="AS48" s="18">
        <v>0</v>
      </c>
      <c r="AT48" s="18">
        <v>0</v>
      </c>
      <c r="AU48" s="18">
        <v>0</v>
      </c>
      <c r="AV48" s="18">
        <v>0</v>
      </c>
      <c r="AW48" s="18">
        <v>0</v>
      </c>
      <c r="AX48" s="18">
        <v>0</v>
      </c>
      <c r="AY48" s="18">
        <v>0</v>
      </c>
      <c r="AZ48" s="18">
        <v>0</v>
      </c>
    </row>
    <row r="49" spans="1:52" ht="120" x14ac:dyDescent="0.25">
      <c r="A49" s="153"/>
      <c r="B49" s="155"/>
      <c r="C49" s="87">
        <v>46</v>
      </c>
      <c r="D49" s="83" t="s">
        <v>334</v>
      </c>
      <c r="E49" s="84" t="s">
        <v>182</v>
      </c>
      <c r="F49" s="85" t="s">
        <v>30</v>
      </c>
      <c r="G49" s="97" t="s">
        <v>92</v>
      </c>
      <c r="H49" s="85" t="s">
        <v>51</v>
      </c>
      <c r="I49" s="86">
        <v>2.54</v>
      </c>
      <c r="J49" s="124">
        <v>200</v>
      </c>
      <c r="K49" s="41">
        <f t="shared" si="0"/>
        <v>150</v>
      </c>
      <c r="L49" s="42" t="str">
        <f t="shared" si="1"/>
        <v>OK</v>
      </c>
      <c r="M49" s="18">
        <v>0</v>
      </c>
      <c r="N49" s="18">
        <v>0</v>
      </c>
      <c r="O49" s="18">
        <v>0</v>
      </c>
      <c r="P49" s="18">
        <v>0</v>
      </c>
      <c r="Q49" s="18">
        <v>0</v>
      </c>
      <c r="R49" s="18">
        <v>0</v>
      </c>
      <c r="S49" s="18">
        <v>0</v>
      </c>
      <c r="T49" s="18">
        <v>0</v>
      </c>
      <c r="U49" s="18">
        <v>0</v>
      </c>
      <c r="V49" s="18">
        <v>0</v>
      </c>
      <c r="W49" s="18">
        <v>0</v>
      </c>
      <c r="X49" s="18">
        <v>0</v>
      </c>
      <c r="Y49" s="18">
        <v>50</v>
      </c>
      <c r="Z49" s="18">
        <v>0</v>
      </c>
      <c r="AA49" s="18">
        <v>0</v>
      </c>
      <c r="AB49" s="18">
        <v>0</v>
      </c>
      <c r="AC49" s="18">
        <v>0</v>
      </c>
      <c r="AD49" s="18">
        <v>0</v>
      </c>
      <c r="AE49" s="18">
        <v>0</v>
      </c>
      <c r="AF49" s="18">
        <v>0</v>
      </c>
      <c r="AG49" s="18">
        <v>0</v>
      </c>
      <c r="AH49" s="18">
        <v>0</v>
      </c>
      <c r="AI49" s="18">
        <v>0</v>
      </c>
      <c r="AJ49" s="18">
        <v>0</v>
      </c>
      <c r="AK49" s="18">
        <v>0</v>
      </c>
      <c r="AL49" s="18">
        <v>0</v>
      </c>
      <c r="AM49" s="18">
        <v>0</v>
      </c>
      <c r="AN49" s="18">
        <v>0</v>
      </c>
      <c r="AO49" s="18">
        <v>0</v>
      </c>
      <c r="AP49" s="18">
        <v>0</v>
      </c>
      <c r="AQ49" s="18">
        <v>0</v>
      </c>
      <c r="AR49" s="18">
        <v>0</v>
      </c>
      <c r="AS49" s="18">
        <v>0</v>
      </c>
      <c r="AT49" s="18">
        <v>0</v>
      </c>
      <c r="AU49" s="18">
        <v>0</v>
      </c>
      <c r="AV49" s="18">
        <v>0</v>
      </c>
      <c r="AW49" s="18">
        <v>0</v>
      </c>
      <c r="AX49" s="18">
        <v>0</v>
      </c>
      <c r="AY49" s="18">
        <v>0</v>
      </c>
      <c r="AZ49" s="18">
        <v>0</v>
      </c>
    </row>
    <row r="50" spans="1:52" ht="30" x14ac:dyDescent="0.25">
      <c r="A50" s="153"/>
      <c r="B50" s="155"/>
      <c r="C50" s="87">
        <v>47</v>
      </c>
      <c r="D50" s="98" t="s">
        <v>335</v>
      </c>
      <c r="E50" s="84" t="s">
        <v>183</v>
      </c>
      <c r="F50" s="85" t="s">
        <v>58</v>
      </c>
      <c r="G50" s="97" t="s">
        <v>93</v>
      </c>
      <c r="H50" s="85" t="s">
        <v>50</v>
      </c>
      <c r="I50" s="86">
        <v>3.4</v>
      </c>
      <c r="J50" s="124"/>
      <c r="K50" s="41">
        <f t="shared" si="0"/>
        <v>0</v>
      </c>
      <c r="L50" s="42" t="str">
        <f t="shared" si="1"/>
        <v>OK</v>
      </c>
      <c r="M50" s="18">
        <v>0</v>
      </c>
      <c r="N50" s="18">
        <v>0</v>
      </c>
      <c r="O50" s="18">
        <v>0</v>
      </c>
      <c r="P50" s="18">
        <v>0</v>
      </c>
      <c r="Q50" s="18">
        <v>0</v>
      </c>
      <c r="R50" s="18">
        <v>0</v>
      </c>
      <c r="S50" s="18">
        <v>0</v>
      </c>
      <c r="T50" s="18">
        <v>0</v>
      </c>
      <c r="U50" s="18">
        <v>0</v>
      </c>
      <c r="V50" s="18">
        <v>0</v>
      </c>
      <c r="W50" s="18">
        <v>0</v>
      </c>
      <c r="X50" s="18">
        <v>0</v>
      </c>
      <c r="Y50" s="18">
        <v>0</v>
      </c>
      <c r="Z50" s="18">
        <v>0</v>
      </c>
      <c r="AA50" s="18">
        <v>0</v>
      </c>
      <c r="AB50" s="18">
        <v>0</v>
      </c>
      <c r="AC50" s="18">
        <v>0</v>
      </c>
      <c r="AD50" s="18">
        <v>0</v>
      </c>
      <c r="AE50" s="18">
        <v>0</v>
      </c>
      <c r="AF50" s="18">
        <v>0</v>
      </c>
      <c r="AG50" s="18">
        <v>0</v>
      </c>
      <c r="AH50" s="18">
        <v>0</v>
      </c>
      <c r="AI50" s="18">
        <v>0</v>
      </c>
      <c r="AJ50" s="18">
        <v>0</v>
      </c>
      <c r="AK50" s="18">
        <v>0</v>
      </c>
      <c r="AL50" s="18">
        <v>0</v>
      </c>
      <c r="AM50" s="18">
        <v>0</v>
      </c>
      <c r="AN50" s="18">
        <v>0</v>
      </c>
      <c r="AO50" s="18">
        <v>0</v>
      </c>
      <c r="AP50" s="18">
        <v>0</v>
      </c>
      <c r="AQ50" s="18">
        <v>0</v>
      </c>
      <c r="AR50" s="18">
        <v>0</v>
      </c>
      <c r="AS50" s="18">
        <v>0</v>
      </c>
      <c r="AT50" s="18">
        <v>0</v>
      </c>
      <c r="AU50" s="18">
        <v>0</v>
      </c>
      <c r="AV50" s="18">
        <v>0</v>
      </c>
      <c r="AW50" s="18">
        <v>0</v>
      </c>
      <c r="AX50" s="18">
        <v>0</v>
      </c>
      <c r="AY50" s="18">
        <v>0</v>
      </c>
      <c r="AZ50" s="18">
        <v>0</v>
      </c>
    </row>
    <row r="51" spans="1:52" ht="135" x14ac:dyDescent="0.25">
      <c r="A51" s="153"/>
      <c r="B51" s="155"/>
      <c r="C51" s="82">
        <v>48</v>
      </c>
      <c r="D51" s="83" t="s">
        <v>336</v>
      </c>
      <c r="E51" s="84" t="s">
        <v>184</v>
      </c>
      <c r="F51" s="97" t="s">
        <v>30</v>
      </c>
      <c r="G51" s="97" t="s">
        <v>92</v>
      </c>
      <c r="H51" s="97" t="s">
        <v>50</v>
      </c>
      <c r="I51" s="86">
        <v>4.4400000000000004</v>
      </c>
      <c r="J51" s="124">
        <v>1000</v>
      </c>
      <c r="K51" s="41">
        <f t="shared" si="0"/>
        <v>1000</v>
      </c>
      <c r="L51" s="42" t="str">
        <f t="shared" si="1"/>
        <v>OK</v>
      </c>
      <c r="M51" s="18">
        <v>0</v>
      </c>
      <c r="N51" s="18">
        <v>0</v>
      </c>
      <c r="O51" s="18">
        <v>0</v>
      </c>
      <c r="P51" s="18">
        <v>0</v>
      </c>
      <c r="Q51" s="18">
        <v>0</v>
      </c>
      <c r="R51" s="18">
        <v>0</v>
      </c>
      <c r="S51" s="18">
        <v>0</v>
      </c>
      <c r="T51" s="18">
        <v>0</v>
      </c>
      <c r="U51" s="18">
        <v>0</v>
      </c>
      <c r="V51" s="18">
        <v>0</v>
      </c>
      <c r="W51" s="18">
        <v>0</v>
      </c>
      <c r="X51" s="18">
        <v>0</v>
      </c>
      <c r="Y51" s="18">
        <v>0</v>
      </c>
      <c r="Z51" s="18">
        <v>0</v>
      </c>
      <c r="AA51" s="18">
        <v>0</v>
      </c>
      <c r="AB51" s="18">
        <v>0</v>
      </c>
      <c r="AC51" s="18">
        <v>0</v>
      </c>
      <c r="AD51" s="18">
        <v>0</v>
      </c>
      <c r="AE51" s="18">
        <v>0</v>
      </c>
      <c r="AF51" s="18">
        <v>0</v>
      </c>
      <c r="AG51" s="18">
        <v>0</v>
      </c>
      <c r="AH51" s="18">
        <v>0</v>
      </c>
      <c r="AI51" s="18">
        <v>0</v>
      </c>
      <c r="AJ51" s="18">
        <v>0</v>
      </c>
      <c r="AK51" s="18">
        <v>0</v>
      </c>
      <c r="AL51" s="18">
        <v>0</v>
      </c>
      <c r="AM51" s="18">
        <v>0</v>
      </c>
      <c r="AN51" s="18">
        <v>0</v>
      </c>
      <c r="AO51" s="18">
        <v>0</v>
      </c>
      <c r="AP51" s="18">
        <v>0</v>
      </c>
      <c r="AQ51" s="18">
        <v>0</v>
      </c>
      <c r="AR51" s="18">
        <v>0</v>
      </c>
      <c r="AS51" s="18">
        <v>0</v>
      </c>
      <c r="AT51" s="18">
        <v>0</v>
      </c>
      <c r="AU51" s="18">
        <v>0</v>
      </c>
      <c r="AV51" s="18">
        <v>0</v>
      </c>
      <c r="AW51" s="18">
        <v>0</v>
      </c>
      <c r="AX51" s="18">
        <v>0</v>
      </c>
      <c r="AY51" s="18">
        <v>0</v>
      </c>
      <c r="AZ51" s="18">
        <v>0</v>
      </c>
    </row>
    <row r="52" spans="1:52" ht="60" x14ac:dyDescent="0.25">
      <c r="A52" s="153"/>
      <c r="B52" s="156"/>
      <c r="C52" s="87">
        <v>49</v>
      </c>
      <c r="D52" s="98" t="s">
        <v>337</v>
      </c>
      <c r="E52" s="84" t="s">
        <v>185</v>
      </c>
      <c r="F52" s="97" t="s">
        <v>30</v>
      </c>
      <c r="G52" s="97" t="s">
        <v>92</v>
      </c>
      <c r="H52" s="97" t="s">
        <v>50</v>
      </c>
      <c r="I52" s="86">
        <v>6.7</v>
      </c>
      <c r="J52" s="124">
        <v>200</v>
      </c>
      <c r="K52" s="41">
        <f t="shared" si="0"/>
        <v>200</v>
      </c>
      <c r="L52" s="42" t="str">
        <f t="shared" si="1"/>
        <v>OK</v>
      </c>
      <c r="M52" s="18">
        <v>0</v>
      </c>
      <c r="N52" s="18">
        <v>0</v>
      </c>
      <c r="O52" s="18">
        <v>0</v>
      </c>
      <c r="P52" s="18">
        <v>0</v>
      </c>
      <c r="Q52" s="18">
        <v>0</v>
      </c>
      <c r="R52" s="18">
        <v>0</v>
      </c>
      <c r="S52" s="18">
        <v>0</v>
      </c>
      <c r="T52" s="18">
        <v>0</v>
      </c>
      <c r="U52" s="18">
        <v>0</v>
      </c>
      <c r="V52" s="18">
        <v>0</v>
      </c>
      <c r="W52" s="18">
        <v>0</v>
      </c>
      <c r="X52" s="18">
        <v>0</v>
      </c>
      <c r="Y52" s="18">
        <v>0</v>
      </c>
      <c r="Z52" s="18">
        <v>0</v>
      </c>
      <c r="AA52" s="18">
        <v>0</v>
      </c>
      <c r="AB52" s="18">
        <v>0</v>
      </c>
      <c r="AC52" s="18">
        <v>0</v>
      </c>
      <c r="AD52" s="18">
        <v>0</v>
      </c>
      <c r="AE52" s="18">
        <v>0</v>
      </c>
      <c r="AF52" s="18">
        <v>0</v>
      </c>
      <c r="AG52" s="18">
        <v>0</v>
      </c>
      <c r="AH52" s="18">
        <v>0</v>
      </c>
      <c r="AI52" s="18">
        <v>0</v>
      </c>
      <c r="AJ52" s="18">
        <v>0</v>
      </c>
      <c r="AK52" s="18">
        <v>0</v>
      </c>
      <c r="AL52" s="18">
        <v>0</v>
      </c>
      <c r="AM52" s="18">
        <v>0</v>
      </c>
      <c r="AN52" s="18">
        <v>0</v>
      </c>
      <c r="AO52" s="18">
        <v>0</v>
      </c>
      <c r="AP52" s="18">
        <v>0</v>
      </c>
      <c r="AQ52" s="18">
        <v>0</v>
      </c>
      <c r="AR52" s="18">
        <v>0</v>
      </c>
      <c r="AS52" s="18">
        <v>0</v>
      </c>
      <c r="AT52" s="18">
        <v>0</v>
      </c>
      <c r="AU52" s="18">
        <v>0</v>
      </c>
      <c r="AV52" s="18">
        <v>0</v>
      </c>
      <c r="AW52" s="18">
        <v>0</v>
      </c>
      <c r="AX52" s="18">
        <v>0</v>
      </c>
      <c r="AY52" s="18">
        <v>0</v>
      </c>
      <c r="AZ52" s="18">
        <v>0</v>
      </c>
    </row>
    <row r="53" spans="1:52" ht="105" x14ac:dyDescent="0.25">
      <c r="A53" s="152" t="s">
        <v>281</v>
      </c>
      <c r="B53" s="148">
        <v>17</v>
      </c>
      <c r="C53" s="92">
        <v>50</v>
      </c>
      <c r="D53" s="89" t="s">
        <v>338</v>
      </c>
      <c r="E53" s="90" t="s">
        <v>186</v>
      </c>
      <c r="F53" s="20" t="s">
        <v>30</v>
      </c>
      <c r="G53" s="20" t="s">
        <v>94</v>
      </c>
      <c r="H53" s="20" t="s">
        <v>51</v>
      </c>
      <c r="I53" s="91">
        <v>38.47</v>
      </c>
      <c r="J53" s="124"/>
      <c r="K53" s="41">
        <f t="shared" si="0"/>
        <v>0</v>
      </c>
      <c r="L53" s="42" t="str">
        <f t="shared" si="1"/>
        <v>OK</v>
      </c>
      <c r="M53" s="18">
        <v>0</v>
      </c>
      <c r="N53" s="18">
        <v>0</v>
      </c>
      <c r="O53" s="18">
        <v>0</v>
      </c>
      <c r="P53" s="18">
        <v>0</v>
      </c>
      <c r="Q53" s="18">
        <v>0</v>
      </c>
      <c r="R53" s="18">
        <v>0</v>
      </c>
      <c r="S53" s="18">
        <v>0</v>
      </c>
      <c r="T53" s="18">
        <v>0</v>
      </c>
      <c r="U53" s="18">
        <v>0</v>
      </c>
      <c r="V53" s="18">
        <v>0</v>
      </c>
      <c r="W53" s="18">
        <v>0</v>
      </c>
      <c r="X53" s="18">
        <v>0</v>
      </c>
      <c r="Y53" s="18">
        <v>0</v>
      </c>
      <c r="Z53" s="18">
        <v>0</v>
      </c>
      <c r="AA53" s="18">
        <v>0</v>
      </c>
      <c r="AB53" s="18">
        <v>0</v>
      </c>
      <c r="AC53" s="18">
        <v>0</v>
      </c>
      <c r="AD53" s="18">
        <v>0</v>
      </c>
      <c r="AE53" s="18">
        <v>0</v>
      </c>
      <c r="AF53" s="18">
        <v>0</v>
      </c>
      <c r="AG53" s="18">
        <v>0</v>
      </c>
      <c r="AH53" s="18">
        <v>0</v>
      </c>
      <c r="AI53" s="18">
        <v>0</v>
      </c>
      <c r="AJ53" s="18">
        <v>0</v>
      </c>
      <c r="AK53" s="18">
        <v>0</v>
      </c>
      <c r="AL53" s="18">
        <v>0</v>
      </c>
      <c r="AM53" s="18">
        <v>0</v>
      </c>
      <c r="AN53" s="18">
        <v>0</v>
      </c>
      <c r="AO53" s="18">
        <v>0</v>
      </c>
      <c r="AP53" s="18">
        <v>0</v>
      </c>
      <c r="AQ53" s="18">
        <v>0</v>
      </c>
      <c r="AR53" s="18">
        <v>0</v>
      </c>
      <c r="AS53" s="18">
        <v>0</v>
      </c>
      <c r="AT53" s="18">
        <v>0</v>
      </c>
      <c r="AU53" s="18">
        <v>0</v>
      </c>
      <c r="AV53" s="18">
        <v>0</v>
      </c>
      <c r="AW53" s="18">
        <v>0</v>
      </c>
      <c r="AX53" s="18">
        <v>0</v>
      </c>
      <c r="AY53" s="18">
        <v>0</v>
      </c>
      <c r="AZ53" s="18">
        <v>0</v>
      </c>
    </row>
    <row r="54" spans="1:52" ht="105" x14ac:dyDescent="0.25">
      <c r="A54" s="152"/>
      <c r="B54" s="149"/>
      <c r="C54" s="92">
        <v>51</v>
      </c>
      <c r="D54" s="89" t="s">
        <v>339</v>
      </c>
      <c r="E54" s="90" t="s">
        <v>187</v>
      </c>
      <c r="F54" s="20" t="s">
        <v>30</v>
      </c>
      <c r="G54" s="20" t="s">
        <v>94</v>
      </c>
      <c r="H54" s="20" t="s">
        <v>51</v>
      </c>
      <c r="I54" s="91">
        <v>50.8</v>
      </c>
      <c r="J54" s="124">
        <v>10</v>
      </c>
      <c r="K54" s="41">
        <f t="shared" si="0"/>
        <v>10</v>
      </c>
      <c r="L54" s="42" t="str">
        <f t="shared" si="1"/>
        <v>OK</v>
      </c>
      <c r="M54" s="18">
        <v>0</v>
      </c>
      <c r="N54" s="18">
        <v>0</v>
      </c>
      <c r="O54" s="18">
        <v>0</v>
      </c>
      <c r="P54" s="18">
        <v>0</v>
      </c>
      <c r="Q54" s="18">
        <v>0</v>
      </c>
      <c r="R54" s="18">
        <v>0</v>
      </c>
      <c r="S54" s="18">
        <v>0</v>
      </c>
      <c r="T54" s="18">
        <v>0</v>
      </c>
      <c r="U54" s="18">
        <v>0</v>
      </c>
      <c r="V54" s="18">
        <v>0</v>
      </c>
      <c r="W54" s="18">
        <v>0</v>
      </c>
      <c r="X54" s="18">
        <v>0</v>
      </c>
      <c r="Y54" s="18">
        <v>0</v>
      </c>
      <c r="Z54" s="18">
        <v>0</v>
      </c>
      <c r="AA54" s="18">
        <v>0</v>
      </c>
      <c r="AB54" s="18">
        <v>0</v>
      </c>
      <c r="AC54" s="18">
        <v>0</v>
      </c>
      <c r="AD54" s="18">
        <v>0</v>
      </c>
      <c r="AE54" s="18">
        <v>0</v>
      </c>
      <c r="AF54" s="18">
        <v>0</v>
      </c>
      <c r="AG54" s="18">
        <v>0</v>
      </c>
      <c r="AH54" s="18">
        <v>0</v>
      </c>
      <c r="AI54" s="18">
        <v>0</v>
      </c>
      <c r="AJ54" s="18">
        <v>0</v>
      </c>
      <c r="AK54" s="18">
        <v>0</v>
      </c>
      <c r="AL54" s="18">
        <v>0</v>
      </c>
      <c r="AM54" s="18">
        <v>0</v>
      </c>
      <c r="AN54" s="18">
        <v>0</v>
      </c>
      <c r="AO54" s="18">
        <v>0</v>
      </c>
      <c r="AP54" s="18">
        <v>0</v>
      </c>
      <c r="AQ54" s="18">
        <v>0</v>
      </c>
      <c r="AR54" s="18">
        <v>0</v>
      </c>
      <c r="AS54" s="18">
        <v>0</v>
      </c>
      <c r="AT54" s="18">
        <v>0</v>
      </c>
      <c r="AU54" s="18">
        <v>0</v>
      </c>
      <c r="AV54" s="18">
        <v>0</v>
      </c>
      <c r="AW54" s="18">
        <v>0</v>
      </c>
      <c r="AX54" s="18">
        <v>0</v>
      </c>
      <c r="AY54" s="18">
        <v>0</v>
      </c>
      <c r="AZ54" s="18">
        <v>0</v>
      </c>
    </row>
    <row r="55" spans="1:52" ht="60" x14ac:dyDescent="0.25">
      <c r="A55" s="152"/>
      <c r="B55" s="150"/>
      <c r="C55" s="88">
        <v>52</v>
      </c>
      <c r="D55" s="89" t="s">
        <v>340</v>
      </c>
      <c r="E55" s="90" t="s">
        <v>188</v>
      </c>
      <c r="F55" s="20" t="s">
        <v>30</v>
      </c>
      <c r="G55" s="20" t="s">
        <v>94</v>
      </c>
      <c r="H55" s="20" t="s">
        <v>51</v>
      </c>
      <c r="I55" s="91">
        <v>94.06</v>
      </c>
      <c r="J55" s="124">
        <v>30</v>
      </c>
      <c r="K55" s="41">
        <f t="shared" si="0"/>
        <v>15</v>
      </c>
      <c r="L55" s="42" t="str">
        <f t="shared" si="1"/>
        <v>OK</v>
      </c>
      <c r="M55" s="18">
        <v>0</v>
      </c>
      <c r="N55" s="18">
        <v>0</v>
      </c>
      <c r="O55" s="18">
        <v>0</v>
      </c>
      <c r="P55" s="18">
        <v>0</v>
      </c>
      <c r="Q55" s="18">
        <v>0</v>
      </c>
      <c r="R55" s="18">
        <v>0</v>
      </c>
      <c r="S55" s="18">
        <v>0</v>
      </c>
      <c r="T55" s="18">
        <v>0</v>
      </c>
      <c r="U55" s="18">
        <v>0</v>
      </c>
      <c r="V55" s="18">
        <v>0</v>
      </c>
      <c r="W55" s="18">
        <v>0</v>
      </c>
      <c r="X55" s="18">
        <v>0</v>
      </c>
      <c r="Y55" s="18">
        <v>0</v>
      </c>
      <c r="Z55" s="18">
        <v>0</v>
      </c>
      <c r="AA55" s="18">
        <v>0</v>
      </c>
      <c r="AB55" s="18">
        <v>0</v>
      </c>
      <c r="AC55" s="18">
        <v>0</v>
      </c>
      <c r="AD55" s="18">
        <v>0</v>
      </c>
      <c r="AE55" s="18">
        <v>0</v>
      </c>
      <c r="AF55" s="18">
        <v>0</v>
      </c>
      <c r="AG55" s="18">
        <v>0</v>
      </c>
      <c r="AH55" s="18">
        <v>0</v>
      </c>
      <c r="AI55" s="18">
        <v>0</v>
      </c>
      <c r="AJ55" s="18">
        <v>0</v>
      </c>
      <c r="AK55" s="18">
        <v>0</v>
      </c>
      <c r="AL55" s="18">
        <v>0</v>
      </c>
      <c r="AM55" s="18">
        <v>0</v>
      </c>
      <c r="AN55" s="18">
        <v>0</v>
      </c>
      <c r="AO55" s="18">
        <v>15</v>
      </c>
      <c r="AP55" s="18">
        <v>0</v>
      </c>
      <c r="AQ55" s="18">
        <v>0</v>
      </c>
      <c r="AR55" s="18">
        <v>0</v>
      </c>
      <c r="AS55" s="18">
        <v>0</v>
      </c>
      <c r="AT55" s="18">
        <v>0</v>
      </c>
      <c r="AU55" s="18">
        <v>0</v>
      </c>
      <c r="AV55" s="18">
        <v>0</v>
      </c>
      <c r="AW55" s="18">
        <v>0</v>
      </c>
      <c r="AX55" s="18">
        <v>0</v>
      </c>
      <c r="AY55" s="18">
        <v>0</v>
      </c>
      <c r="AZ55" s="18">
        <v>0</v>
      </c>
    </row>
    <row r="56" spans="1:52" ht="300" x14ac:dyDescent="0.25">
      <c r="A56" s="153" t="s">
        <v>282</v>
      </c>
      <c r="B56" s="145">
        <v>18</v>
      </c>
      <c r="C56" s="87">
        <v>53</v>
      </c>
      <c r="D56" s="83" t="s">
        <v>425</v>
      </c>
      <c r="E56" s="84" t="s">
        <v>189</v>
      </c>
      <c r="F56" s="85" t="s">
        <v>32</v>
      </c>
      <c r="G56" s="85" t="s">
        <v>43</v>
      </c>
      <c r="H56" s="85" t="s">
        <v>50</v>
      </c>
      <c r="I56" s="86">
        <v>2.52</v>
      </c>
      <c r="J56" s="124">
        <v>600</v>
      </c>
      <c r="K56" s="41">
        <f t="shared" si="0"/>
        <v>0</v>
      </c>
      <c r="L56" s="42" t="str">
        <f t="shared" si="1"/>
        <v>OK</v>
      </c>
      <c r="M56" s="18">
        <v>600</v>
      </c>
      <c r="N56" s="18">
        <v>0</v>
      </c>
      <c r="O56" s="18">
        <v>0</v>
      </c>
      <c r="P56" s="18">
        <v>0</v>
      </c>
      <c r="Q56" s="18">
        <v>0</v>
      </c>
      <c r="R56" s="18">
        <v>0</v>
      </c>
      <c r="S56" s="18">
        <v>0</v>
      </c>
      <c r="T56" s="18">
        <v>0</v>
      </c>
      <c r="U56" s="18">
        <v>0</v>
      </c>
      <c r="V56" s="18">
        <v>0</v>
      </c>
      <c r="W56" s="18">
        <v>0</v>
      </c>
      <c r="X56" s="18">
        <v>0</v>
      </c>
      <c r="Y56" s="18">
        <v>0</v>
      </c>
      <c r="Z56" s="18">
        <v>0</v>
      </c>
      <c r="AA56" s="18">
        <v>0</v>
      </c>
      <c r="AB56" s="18">
        <v>0</v>
      </c>
      <c r="AC56" s="18">
        <v>0</v>
      </c>
      <c r="AD56" s="18">
        <v>0</v>
      </c>
      <c r="AE56" s="18">
        <v>0</v>
      </c>
      <c r="AF56" s="18">
        <v>0</v>
      </c>
      <c r="AG56" s="18">
        <v>0</v>
      </c>
      <c r="AH56" s="18">
        <v>0</v>
      </c>
      <c r="AI56" s="18">
        <v>0</v>
      </c>
      <c r="AJ56" s="18">
        <v>0</v>
      </c>
      <c r="AK56" s="18">
        <v>0</v>
      </c>
      <c r="AL56" s="18">
        <v>0</v>
      </c>
      <c r="AM56" s="18">
        <v>0</v>
      </c>
      <c r="AN56" s="18">
        <v>0</v>
      </c>
      <c r="AO56" s="18">
        <v>0</v>
      </c>
      <c r="AP56" s="18">
        <v>0</v>
      </c>
      <c r="AQ56" s="18">
        <v>0</v>
      </c>
      <c r="AR56" s="18">
        <v>0</v>
      </c>
      <c r="AS56" s="18">
        <v>0</v>
      </c>
      <c r="AT56" s="18">
        <v>0</v>
      </c>
      <c r="AU56" s="18">
        <v>0</v>
      </c>
      <c r="AV56" s="18">
        <v>0</v>
      </c>
      <c r="AW56" s="18">
        <v>0</v>
      </c>
      <c r="AX56" s="18">
        <v>0</v>
      </c>
      <c r="AY56" s="18">
        <v>0</v>
      </c>
      <c r="AZ56" s="18">
        <v>0</v>
      </c>
    </row>
    <row r="57" spans="1:52" ht="315" x14ac:dyDescent="0.25">
      <c r="A57" s="153"/>
      <c r="B57" s="146"/>
      <c r="C57" s="87">
        <v>54</v>
      </c>
      <c r="D57" s="83" t="s">
        <v>341</v>
      </c>
      <c r="E57" s="84" t="s">
        <v>190</v>
      </c>
      <c r="F57" s="85" t="s">
        <v>32</v>
      </c>
      <c r="G57" s="85" t="s">
        <v>43</v>
      </c>
      <c r="H57" s="85" t="s">
        <v>50</v>
      </c>
      <c r="I57" s="86">
        <v>2.58</v>
      </c>
      <c r="J57" s="124">
        <v>600</v>
      </c>
      <c r="K57" s="41">
        <f t="shared" si="0"/>
        <v>80</v>
      </c>
      <c r="L57" s="42" t="str">
        <f t="shared" si="1"/>
        <v>OK</v>
      </c>
      <c r="M57" s="18">
        <v>400</v>
      </c>
      <c r="N57" s="18">
        <v>0</v>
      </c>
      <c r="O57" s="18">
        <v>0</v>
      </c>
      <c r="P57" s="18">
        <v>0</v>
      </c>
      <c r="Q57" s="18">
        <v>0</v>
      </c>
      <c r="R57" s="18">
        <v>0</v>
      </c>
      <c r="S57" s="18">
        <v>0</v>
      </c>
      <c r="T57" s="18">
        <v>0</v>
      </c>
      <c r="U57" s="18">
        <v>0</v>
      </c>
      <c r="V57" s="18">
        <v>0</v>
      </c>
      <c r="W57" s="18">
        <v>0</v>
      </c>
      <c r="X57" s="18">
        <v>0</v>
      </c>
      <c r="Y57" s="18">
        <v>0</v>
      </c>
      <c r="Z57" s="18">
        <v>0</v>
      </c>
      <c r="AA57" s="18">
        <v>0</v>
      </c>
      <c r="AB57" s="18">
        <v>0</v>
      </c>
      <c r="AC57" s="18">
        <v>0</v>
      </c>
      <c r="AD57" s="18">
        <v>0</v>
      </c>
      <c r="AE57" s="18">
        <v>0</v>
      </c>
      <c r="AF57" s="18">
        <v>0</v>
      </c>
      <c r="AG57" s="18">
        <v>0</v>
      </c>
      <c r="AH57" s="18">
        <v>0</v>
      </c>
      <c r="AI57" s="18">
        <v>0</v>
      </c>
      <c r="AJ57" s="18">
        <v>0</v>
      </c>
      <c r="AK57" s="18">
        <v>0</v>
      </c>
      <c r="AL57" s="18">
        <v>120</v>
      </c>
      <c r="AM57" s="18">
        <v>0</v>
      </c>
      <c r="AN57" s="18">
        <v>0</v>
      </c>
      <c r="AO57" s="18">
        <v>0</v>
      </c>
      <c r="AP57" s="18">
        <v>0</v>
      </c>
      <c r="AQ57" s="18">
        <v>0</v>
      </c>
      <c r="AR57" s="18">
        <v>0</v>
      </c>
      <c r="AS57" s="18">
        <v>0</v>
      </c>
      <c r="AT57" s="18">
        <v>0</v>
      </c>
      <c r="AU57" s="18">
        <v>0</v>
      </c>
      <c r="AV57" s="18">
        <v>0</v>
      </c>
      <c r="AW57" s="18">
        <v>0</v>
      </c>
      <c r="AX57" s="18">
        <v>0</v>
      </c>
      <c r="AY57" s="18">
        <v>0</v>
      </c>
      <c r="AZ57" s="18">
        <v>0</v>
      </c>
    </row>
    <row r="58" spans="1:52" ht="255" x14ac:dyDescent="0.25">
      <c r="A58" s="153"/>
      <c r="B58" s="146"/>
      <c r="C58" s="87">
        <v>55</v>
      </c>
      <c r="D58" s="83" t="s">
        <v>342</v>
      </c>
      <c r="E58" s="84" t="s">
        <v>191</v>
      </c>
      <c r="F58" s="85" t="s">
        <v>30</v>
      </c>
      <c r="G58" s="85" t="s">
        <v>45</v>
      </c>
      <c r="H58" s="85" t="s">
        <v>95</v>
      </c>
      <c r="I58" s="86">
        <v>3.31</v>
      </c>
      <c r="J58" s="124"/>
      <c r="K58" s="41">
        <f t="shared" si="0"/>
        <v>0</v>
      </c>
      <c r="L58" s="42" t="str">
        <f t="shared" si="1"/>
        <v>OK</v>
      </c>
      <c r="M58" s="18">
        <v>0</v>
      </c>
      <c r="N58" s="18">
        <v>0</v>
      </c>
      <c r="O58" s="18">
        <v>0</v>
      </c>
      <c r="P58" s="18">
        <v>0</v>
      </c>
      <c r="Q58" s="18">
        <v>0</v>
      </c>
      <c r="R58" s="18">
        <v>0</v>
      </c>
      <c r="S58" s="18">
        <v>0</v>
      </c>
      <c r="T58" s="18">
        <v>0</v>
      </c>
      <c r="U58" s="18">
        <v>0</v>
      </c>
      <c r="V58" s="18">
        <v>0</v>
      </c>
      <c r="W58" s="18">
        <v>0</v>
      </c>
      <c r="X58" s="18">
        <v>0</v>
      </c>
      <c r="Y58" s="18">
        <v>0</v>
      </c>
      <c r="Z58" s="18">
        <v>0</v>
      </c>
      <c r="AA58" s="18">
        <v>0</v>
      </c>
      <c r="AB58" s="18">
        <v>0</v>
      </c>
      <c r="AC58" s="18">
        <v>0</v>
      </c>
      <c r="AD58" s="18">
        <v>0</v>
      </c>
      <c r="AE58" s="18">
        <v>0</v>
      </c>
      <c r="AF58" s="18">
        <v>0</v>
      </c>
      <c r="AG58" s="18">
        <v>0</v>
      </c>
      <c r="AH58" s="18">
        <v>0</v>
      </c>
      <c r="AI58" s="18">
        <v>0</v>
      </c>
      <c r="AJ58" s="18">
        <v>0</v>
      </c>
      <c r="AK58" s="18">
        <v>0</v>
      </c>
      <c r="AL58" s="18">
        <v>0</v>
      </c>
      <c r="AM58" s="18">
        <v>0</v>
      </c>
      <c r="AN58" s="18">
        <v>0</v>
      </c>
      <c r="AO58" s="18">
        <v>0</v>
      </c>
      <c r="AP58" s="18">
        <v>0</v>
      </c>
      <c r="AQ58" s="18">
        <v>0</v>
      </c>
      <c r="AR58" s="18">
        <v>0</v>
      </c>
      <c r="AS58" s="18">
        <v>0</v>
      </c>
      <c r="AT58" s="18">
        <v>0</v>
      </c>
      <c r="AU58" s="18">
        <v>0</v>
      </c>
      <c r="AV58" s="18">
        <v>0</v>
      </c>
      <c r="AW58" s="18">
        <v>0</v>
      </c>
      <c r="AX58" s="18">
        <v>0</v>
      </c>
      <c r="AY58" s="18">
        <v>0</v>
      </c>
      <c r="AZ58" s="18">
        <v>0</v>
      </c>
    </row>
    <row r="59" spans="1:52" ht="105" x14ac:dyDescent="0.25">
      <c r="A59" s="153"/>
      <c r="B59" s="147"/>
      <c r="C59" s="87">
        <v>56</v>
      </c>
      <c r="D59" s="83" t="s">
        <v>343</v>
      </c>
      <c r="E59" s="84" t="s">
        <v>192</v>
      </c>
      <c r="F59" s="97" t="s">
        <v>60</v>
      </c>
      <c r="G59" s="97" t="s">
        <v>96</v>
      </c>
      <c r="H59" s="97" t="s">
        <v>50</v>
      </c>
      <c r="I59" s="86">
        <v>5.7</v>
      </c>
      <c r="J59" s="124">
        <v>50</v>
      </c>
      <c r="K59" s="41">
        <f t="shared" si="0"/>
        <v>50</v>
      </c>
      <c r="L59" s="42" t="str">
        <f t="shared" si="1"/>
        <v>OK</v>
      </c>
      <c r="M59" s="18">
        <v>0</v>
      </c>
      <c r="N59" s="18">
        <v>0</v>
      </c>
      <c r="O59" s="18">
        <v>0</v>
      </c>
      <c r="P59" s="18">
        <v>0</v>
      </c>
      <c r="Q59" s="18">
        <v>0</v>
      </c>
      <c r="R59" s="18">
        <v>0</v>
      </c>
      <c r="S59" s="18">
        <v>0</v>
      </c>
      <c r="T59" s="18">
        <v>0</v>
      </c>
      <c r="U59" s="18">
        <v>0</v>
      </c>
      <c r="V59" s="18">
        <v>0</v>
      </c>
      <c r="W59" s="18">
        <v>0</v>
      </c>
      <c r="X59" s="18">
        <v>0</v>
      </c>
      <c r="Y59" s="18">
        <v>0</v>
      </c>
      <c r="Z59" s="18">
        <v>0</v>
      </c>
      <c r="AA59" s="18">
        <v>0</v>
      </c>
      <c r="AB59" s="18">
        <v>0</v>
      </c>
      <c r="AC59" s="18">
        <v>0</v>
      </c>
      <c r="AD59" s="18">
        <v>0</v>
      </c>
      <c r="AE59" s="18">
        <v>0</v>
      </c>
      <c r="AF59" s="18">
        <v>0</v>
      </c>
      <c r="AG59" s="18">
        <v>0</v>
      </c>
      <c r="AH59" s="18">
        <v>0</v>
      </c>
      <c r="AI59" s="18">
        <v>0</v>
      </c>
      <c r="AJ59" s="18">
        <v>0</v>
      </c>
      <c r="AK59" s="18">
        <v>0</v>
      </c>
      <c r="AL59" s="18">
        <v>0</v>
      </c>
      <c r="AM59" s="18">
        <v>0</v>
      </c>
      <c r="AN59" s="18">
        <v>0</v>
      </c>
      <c r="AO59" s="18">
        <v>0</v>
      </c>
      <c r="AP59" s="18">
        <v>0</v>
      </c>
      <c r="AQ59" s="18">
        <v>0</v>
      </c>
      <c r="AR59" s="18">
        <v>0</v>
      </c>
      <c r="AS59" s="18">
        <v>0</v>
      </c>
      <c r="AT59" s="18">
        <v>0</v>
      </c>
      <c r="AU59" s="18">
        <v>0</v>
      </c>
      <c r="AV59" s="18">
        <v>0</v>
      </c>
      <c r="AW59" s="18">
        <v>0</v>
      </c>
      <c r="AX59" s="18">
        <v>0</v>
      </c>
      <c r="AY59" s="18">
        <v>0</v>
      </c>
      <c r="AZ59" s="18">
        <v>0</v>
      </c>
    </row>
    <row r="60" spans="1:52" ht="45" x14ac:dyDescent="0.25">
      <c r="A60" s="152" t="s">
        <v>283</v>
      </c>
      <c r="B60" s="148">
        <v>19</v>
      </c>
      <c r="C60" s="88">
        <v>57</v>
      </c>
      <c r="D60" s="50" t="s">
        <v>344</v>
      </c>
      <c r="E60" s="90" t="s">
        <v>193</v>
      </c>
      <c r="F60" s="94" t="s">
        <v>60</v>
      </c>
      <c r="G60" s="94" t="s">
        <v>97</v>
      </c>
      <c r="H60" s="94" t="s">
        <v>50</v>
      </c>
      <c r="I60" s="91">
        <v>23</v>
      </c>
      <c r="J60" s="124">
        <v>200</v>
      </c>
      <c r="K60" s="41">
        <f t="shared" si="0"/>
        <v>140</v>
      </c>
      <c r="L60" s="42" t="str">
        <f t="shared" si="1"/>
        <v>OK</v>
      </c>
      <c r="M60" s="18">
        <v>0</v>
      </c>
      <c r="N60" s="18">
        <v>0</v>
      </c>
      <c r="O60" s="18">
        <v>0</v>
      </c>
      <c r="P60" s="18">
        <v>0</v>
      </c>
      <c r="Q60" s="18">
        <v>0</v>
      </c>
      <c r="R60" s="18">
        <v>0</v>
      </c>
      <c r="S60" s="18">
        <v>0</v>
      </c>
      <c r="T60" s="18">
        <v>0</v>
      </c>
      <c r="U60" s="18">
        <v>0</v>
      </c>
      <c r="V60" s="18">
        <v>0</v>
      </c>
      <c r="W60" s="18">
        <v>0</v>
      </c>
      <c r="X60" s="18">
        <v>0</v>
      </c>
      <c r="Y60" s="18">
        <v>0</v>
      </c>
      <c r="Z60" s="18">
        <v>0</v>
      </c>
      <c r="AA60" s="18">
        <v>0</v>
      </c>
      <c r="AB60" s="18">
        <v>0</v>
      </c>
      <c r="AC60" s="18">
        <v>0</v>
      </c>
      <c r="AD60" s="18">
        <v>0</v>
      </c>
      <c r="AE60" s="18">
        <v>0</v>
      </c>
      <c r="AF60" s="18">
        <v>0</v>
      </c>
      <c r="AG60" s="18">
        <v>0</v>
      </c>
      <c r="AH60" s="18">
        <v>0</v>
      </c>
      <c r="AI60" s="18">
        <v>0</v>
      </c>
      <c r="AJ60" s="18">
        <v>0</v>
      </c>
      <c r="AK60" s="18">
        <v>0</v>
      </c>
      <c r="AL60" s="18">
        <v>0</v>
      </c>
      <c r="AM60" s="18">
        <v>0</v>
      </c>
      <c r="AN60" s="18">
        <v>0</v>
      </c>
      <c r="AO60" s="18">
        <v>0</v>
      </c>
      <c r="AP60" s="18">
        <v>0</v>
      </c>
      <c r="AQ60" s="18">
        <v>0</v>
      </c>
      <c r="AR60" s="18">
        <v>0</v>
      </c>
      <c r="AS60" s="18">
        <v>0</v>
      </c>
      <c r="AT60" s="18">
        <v>0</v>
      </c>
      <c r="AU60" s="18">
        <v>0</v>
      </c>
      <c r="AV60" s="18">
        <v>0</v>
      </c>
      <c r="AW60" s="18">
        <v>60</v>
      </c>
      <c r="AX60" s="18"/>
      <c r="AY60" s="18"/>
      <c r="AZ60" s="18">
        <v>0</v>
      </c>
    </row>
    <row r="61" spans="1:52" ht="30" x14ac:dyDescent="0.25">
      <c r="A61" s="152"/>
      <c r="B61" s="149"/>
      <c r="C61" s="92">
        <v>58</v>
      </c>
      <c r="D61" s="50" t="s">
        <v>345</v>
      </c>
      <c r="E61" s="90" t="s">
        <v>194</v>
      </c>
      <c r="F61" s="94" t="s">
        <v>60</v>
      </c>
      <c r="G61" s="94" t="s">
        <v>98</v>
      </c>
      <c r="H61" s="94" t="s">
        <v>50</v>
      </c>
      <c r="I61" s="91">
        <v>42.6</v>
      </c>
      <c r="J61" s="124"/>
      <c r="K61" s="41">
        <f t="shared" si="0"/>
        <v>0</v>
      </c>
      <c r="L61" s="42" t="str">
        <f t="shared" si="1"/>
        <v>OK</v>
      </c>
      <c r="M61" s="18">
        <v>0</v>
      </c>
      <c r="N61" s="18">
        <v>0</v>
      </c>
      <c r="O61" s="18">
        <v>0</v>
      </c>
      <c r="P61" s="18">
        <v>0</v>
      </c>
      <c r="Q61" s="18">
        <v>0</v>
      </c>
      <c r="R61" s="18">
        <v>0</v>
      </c>
      <c r="S61" s="18">
        <v>0</v>
      </c>
      <c r="T61" s="18">
        <v>0</v>
      </c>
      <c r="U61" s="18">
        <v>0</v>
      </c>
      <c r="V61" s="18">
        <v>0</v>
      </c>
      <c r="W61" s="18">
        <v>0</v>
      </c>
      <c r="X61" s="18">
        <v>0</v>
      </c>
      <c r="Y61" s="18">
        <v>0</v>
      </c>
      <c r="Z61" s="18">
        <v>0</v>
      </c>
      <c r="AA61" s="18">
        <v>0</v>
      </c>
      <c r="AB61" s="18">
        <v>0</v>
      </c>
      <c r="AC61" s="18">
        <v>0</v>
      </c>
      <c r="AD61" s="18">
        <v>0</v>
      </c>
      <c r="AE61" s="18">
        <v>0</v>
      </c>
      <c r="AF61" s="18">
        <v>0</v>
      </c>
      <c r="AG61" s="18">
        <v>0</v>
      </c>
      <c r="AH61" s="18">
        <v>0</v>
      </c>
      <c r="AI61" s="18">
        <v>0</v>
      </c>
      <c r="AJ61" s="18">
        <v>0</v>
      </c>
      <c r="AK61" s="18">
        <v>0</v>
      </c>
      <c r="AL61" s="18">
        <v>0</v>
      </c>
      <c r="AM61" s="18">
        <v>0</v>
      </c>
      <c r="AN61" s="18">
        <v>0</v>
      </c>
      <c r="AO61" s="18">
        <v>0</v>
      </c>
      <c r="AP61" s="18">
        <v>0</v>
      </c>
      <c r="AQ61" s="18">
        <v>0</v>
      </c>
      <c r="AR61" s="18">
        <v>0</v>
      </c>
      <c r="AS61" s="18">
        <v>0</v>
      </c>
      <c r="AT61" s="18">
        <v>0</v>
      </c>
      <c r="AU61" s="18">
        <v>0</v>
      </c>
      <c r="AV61" s="18">
        <v>0</v>
      </c>
      <c r="AW61" s="18">
        <v>0</v>
      </c>
      <c r="AX61" s="18">
        <v>0</v>
      </c>
      <c r="AY61" s="18">
        <v>0</v>
      </c>
      <c r="AZ61" s="18">
        <v>0</v>
      </c>
    </row>
    <row r="62" spans="1:52" ht="45" x14ac:dyDescent="0.25">
      <c r="A62" s="152"/>
      <c r="B62" s="149"/>
      <c r="C62" s="92">
        <v>59</v>
      </c>
      <c r="D62" s="50" t="s">
        <v>346</v>
      </c>
      <c r="E62" s="90" t="s">
        <v>195</v>
      </c>
      <c r="F62" s="94" t="s">
        <v>60</v>
      </c>
      <c r="G62" s="94" t="s">
        <v>99</v>
      </c>
      <c r="H62" s="94" t="s">
        <v>50</v>
      </c>
      <c r="I62" s="91">
        <v>16.5</v>
      </c>
      <c r="J62" s="124"/>
      <c r="K62" s="41">
        <f t="shared" si="0"/>
        <v>0</v>
      </c>
      <c r="L62" s="42" t="str">
        <f t="shared" si="1"/>
        <v>OK</v>
      </c>
      <c r="M62" s="18">
        <v>0</v>
      </c>
      <c r="N62" s="18">
        <v>0</v>
      </c>
      <c r="O62" s="18">
        <v>0</v>
      </c>
      <c r="P62" s="18">
        <v>0</v>
      </c>
      <c r="Q62" s="18">
        <v>0</v>
      </c>
      <c r="R62" s="18">
        <v>0</v>
      </c>
      <c r="S62" s="18">
        <v>0</v>
      </c>
      <c r="T62" s="18">
        <v>0</v>
      </c>
      <c r="U62" s="18">
        <v>0</v>
      </c>
      <c r="V62" s="18">
        <v>0</v>
      </c>
      <c r="W62" s="18">
        <v>0</v>
      </c>
      <c r="X62" s="18">
        <v>0</v>
      </c>
      <c r="Y62" s="18">
        <v>0</v>
      </c>
      <c r="Z62" s="18">
        <v>0</v>
      </c>
      <c r="AA62" s="18">
        <v>0</v>
      </c>
      <c r="AB62" s="18">
        <v>0</v>
      </c>
      <c r="AC62" s="18">
        <v>0</v>
      </c>
      <c r="AD62" s="18">
        <v>0</v>
      </c>
      <c r="AE62" s="18">
        <v>0</v>
      </c>
      <c r="AF62" s="18">
        <v>0</v>
      </c>
      <c r="AG62" s="18">
        <v>0</v>
      </c>
      <c r="AH62" s="18">
        <v>0</v>
      </c>
      <c r="AI62" s="18">
        <v>0</v>
      </c>
      <c r="AJ62" s="18">
        <v>0</v>
      </c>
      <c r="AK62" s="18">
        <v>0</v>
      </c>
      <c r="AL62" s="18">
        <v>0</v>
      </c>
      <c r="AM62" s="18">
        <v>0</v>
      </c>
      <c r="AN62" s="18">
        <v>0</v>
      </c>
      <c r="AO62" s="18">
        <v>0</v>
      </c>
      <c r="AP62" s="18">
        <v>0</v>
      </c>
      <c r="AQ62" s="18">
        <v>0</v>
      </c>
      <c r="AR62" s="18">
        <v>0</v>
      </c>
      <c r="AS62" s="18">
        <v>0</v>
      </c>
      <c r="AT62" s="18">
        <v>0</v>
      </c>
      <c r="AU62" s="18">
        <v>0</v>
      </c>
      <c r="AV62" s="18">
        <v>0</v>
      </c>
      <c r="AW62" s="18">
        <v>0</v>
      </c>
      <c r="AX62" s="18">
        <v>0</v>
      </c>
      <c r="AY62" s="18">
        <v>0</v>
      </c>
      <c r="AZ62" s="18">
        <v>0</v>
      </c>
    </row>
    <row r="63" spans="1:52" ht="30" x14ac:dyDescent="0.25">
      <c r="A63" s="152"/>
      <c r="B63" s="150"/>
      <c r="C63" s="88">
        <v>60</v>
      </c>
      <c r="D63" s="50" t="s">
        <v>347</v>
      </c>
      <c r="E63" s="90" t="s">
        <v>196</v>
      </c>
      <c r="F63" s="94" t="s">
        <v>60</v>
      </c>
      <c r="G63" s="94" t="s">
        <v>97</v>
      </c>
      <c r="H63" s="94" t="s">
        <v>50</v>
      </c>
      <c r="I63" s="91">
        <v>52.84</v>
      </c>
      <c r="J63" s="124"/>
      <c r="K63" s="41">
        <f t="shared" si="0"/>
        <v>0</v>
      </c>
      <c r="L63" s="42" t="str">
        <f t="shared" si="1"/>
        <v>OK</v>
      </c>
      <c r="M63" s="18">
        <v>0</v>
      </c>
      <c r="N63" s="18">
        <v>0</v>
      </c>
      <c r="O63" s="18">
        <v>0</v>
      </c>
      <c r="P63" s="18">
        <v>0</v>
      </c>
      <c r="Q63" s="18">
        <v>0</v>
      </c>
      <c r="R63" s="18">
        <v>0</v>
      </c>
      <c r="S63" s="18">
        <v>0</v>
      </c>
      <c r="T63" s="18">
        <v>0</v>
      </c>
      <c r="U63" s="18">
        <v>0</v>
      </c>
      <c r="V63" s="18">
        <v>0</v>
      </c>
      <c r="W63" s="18">
        <v>0</v>
      </c>
      <c r="X63" s="18">
        <v>0</v>
      </c>
      <c r="Y63" s="18">
        <v>0</v>
      </c>
      <c r="Z63" s="18">
        <v>0</v>
      </c>
      <c r="AA63" s="18">
        <v>0</v>
      </c>
      <c r="AB63" s="18">
        <v>0</v>
      </c>
      <c r="AC63" s="18">
        <v>0</v>
      </c>
      <c r="AD63" s="18">
        <v>0</v>
      </c>
      <c r="AE63" s="18">
        <v>0</v>
      </c>
      <c r="AF63" s="18">
        <v>0</v>
      </c>
      <c r="AG63" s="18">
        <v>0</v>
      </c>
      <c r="AH63" s="18">
        <v>0</v>
      </c>
      <c r="AI63" s="18">
        <v>0</v>
      </c>
      <c r="AJ63" s="18">
        <v>0</v>
      </c>
      <c r="AK63" s="18">
        <v>0</v>
      </c>
      <c r="AL63" s="18">
        <v>0</v>
      </c>
      <c r="AM63" s="18">
        <v>0</v>
      </c>
      <c r="AN63" s="18">
        <v>0</v>
      </c>
      <c r="AO63" s="18">
        <v>0</v>
      </c>
      <c r="AP63" s="18">
        <v>0</v>
      </c>
      <c r="AQ63" s="18">
        <v>0</v>
      </c>
      <c r="AR63" s="18">
        <v>0</v>
      </c>
      <c r="AS63" s="18">
        <v>0</v>
      </c>
      <c r="AT63" s="18">
        <v>0</v>
      </c>
      <c r="AU63" s="18">
        <v>0</v>
      </c>
      <c r="AV63" s="18">
        <v>0</v>
      </c>
      <c r="AW63" s="18">
        <v>0</v>
      </c>
      <c r="AX63" s="18">
        <v>0</v>
      </c>
      <c r="AY63" s="18">
        <v>0</v>
      </c>
      <c r="AZ63" s="18">
        <v>0</v>
      </c>
    </row>
    <row r="64" spans="1:52" ht="30" x14ac:dyDescent="0.25">
      <c r="A64" s="153" t="s">
        <v>283</v>
      </c>
      <c r="B64" s="145">
        <v>20</v>
      </c>
      <c r="C64" s="87">
        <v>61</v>
      </c>
      <c r="D64" s="98" t="s">
        <v>348</v>
      </c>
      <c r="E64" s="84" t="s">
        <v>197</v>
      </c>
      <c r="F64" s="97" t="s">
        <v>60</v>
      </c>
      <c r="G64" s="97" t="s">
        <v>98</v>
      </c>
      <c r="H64" s="97" t="s">
        <v>50</v>
      </c>
      <c r="I64" s="86">
        <v>110</v>
      </c>
      <c r="J64" s="124">
        <v>10</v>
      </c>
      <c r="K64" s="41">
        <f t="shared" si="0"/>
        <v>0</v>
      </c>
      <c r="L64" s="42" t="str">
        <f t="shared" si="1"/>
        <v>OK</v>
      </c>
      <c r="M64" s="18">
        <v>0</v>
      </c>
      <c r="N64" s="18">
        <v>0</v>
      </c>
      <c r="O64" s="18">
        <v>0</v>
      </c>
      <c r="P64" s="18">
        <v>0</v>
      </c>
      <c r="Q64" s="18">
        <v>0</v>
      </c>
      <c r="R64" s="18">
        <v>0</v>
      </c>
      <c r="S64" s="18">
        <v>0</v>
      </c>
      <c r="T64" s="18">
        <v>0</v>
      </c>
      <c r="U64" s="18">
        <v>0</v>
      </c>
      <c r="V64" s="18">
        <v>0</v>
      </c>
      <c r="W64" s="18">
        <v>0</v>
      </c>
      <c r="X64" s="18">
        <v>0</v>
      </c>
      <c r="Y64" s="18">
        <v>0</v>
      </c>
      <c r="Z64" s="18">
        <v>0</v>
      </c>
      <c r="AA64" s="18">
        <v>0</v>
      </c>
      <c r="AB64" s="18">
        <v>0</v>
      </c>
      <c r="AC64" s="18">
        <v>0</v>
      </c>
      <c r="AD64" s="18">
        <v>0</v>
      </c>
      <c r="AE64" s="18">
        <v>0</v>
      </c>
      <c r="AF64" s="18">
        <v>0</v>
      </c>
      <c r="AG64" s="18">
        <v>0</v>
      </c>
      <c r="AH64" s="18">
        <v>0</v>
      </c>
      <c r="AI64" s="18">
        <v>0</v>
      </c>
      <c r="AJ64" s="18">
        <v>0</v>
      </c>
      <c r="AK64" s="18">
        <v>0</v>
      </c>
      <c r="AL64" s="18">
        <v>0</v>
      </c>
      <c r="AM64" s="18">
        <v>0</v>
      </c>
      <c r="AN64" s="18">
        <v>0</v>
      </c>
      <c r="AO64" s="18">
        <v>0</v>
      </c>
      <c r="AP64" s="18">
        <v>0</v>
      </c>
      <c r="AQ64" s="18">
        <v>0</v>
      </c>
      <c r="AR64" s="18">
        <v>0</v>
      </c>
      <c r="AS64" s="18">
        <v>0</v>
      </c>
      <c r="AT64" s="18">
        <v>0</v>
      </c>
      <c r="AU64" s="18">
        <v>0</v>
      </c>
      <c r="AV64" s="18">
        <v>0</v>
      </c>
      <c r="AW64" s="18">
        <v>10</v>
      </c>
      <c r="AX64" s="18"/>
      <c r="AY64" s="18"/>
      <c r="AZ64" s="18">
        <v>0</v>
      </c>
    </row>
    <row r="65" spans="1:52" ht="75" customHeight="1" x14ac:dyDescent="0.25">
      <c r="A65" s="153"/>
      <c r="B65" s="146"/>
      <c r="C65" s="87">
        <v>62</v>
      </c>
      <c r="D65" s="98" t="s">
        <v>349</v>
      </c>
      <c r="E65" s="84" t="s">
        <v>198</v>
      </c>
      <c r="F65" s="97" t="s">
        <v>60</v>
      </c>
      <c r="G65" s="97" t="s">
        <v>87</v>
      </c>
      <c r="H65" s="97" t="s">
        <v>50</v>
      </c>
      <c r="I65" s="86">
        <v>50</v>
      </c>
      <c r="J65" s="124"/>
      <c r="K65" s="41">
        <f t="shared" si="0"/>
        <v>0</v>
      </c>
      <c r="L65" s="42" t="str">
        <f t="shared" si="1"/>
        <v>OK</v>
      </c>
      <c r="M65" s="18">
        <v>0</v>
      </c>
      <c r="N65" s="18">
        <v>0</v>
      </c>
      <c r="O65" s="18">
        <v>0</v>
      </c>
      <c r="P65" s="18">
        <v>0</v>
      </c>
      <c r="Q65" s="18">
        <v>0</v>
      </c>
      <c r="R65" s="18">
        <v>0</v>
      </c>
      <c r="S65" s="18">
        <v>0</v>
      </c>
      <c r="T65" s="18">
        <v>0</v>
      </c>
      <c r="U65" s="18">
        <v>0</v>
      </c>
      <c r="V65" s="18">
        <v>0</v>
      </c>
      <c r="W65" s="18">
        <v>0</v>
      </c>
      <c r="X65" s="18">
        <v>0</v>
      </c>
      <c r="Y65" s="18">
        <v>0</v>
      </c>
      <c r="Z65" s="18">
        <v>0</v>
      </c>
      <c r="AA65" s="18">
        <v>0</v>
      </c>
      <c r="AB65" s="18">
        <v>0</v>
      </c>
      <c r="AC65" s="18">
        <v>0</v>
      </c>
      <c r="AD65" s="18">
        <v>0</v>
      </c>
      <c r="AE65" s="18">
        <v>0</v>
      </c>
      <c r="AF65" s="18">
        <v>0</v>
      </c>
      <c r="AG65" s="18">
        <v>0</v>
      </c>
      <c r="AH65" s="18">
        <v>0</v>
      </c>
      <c r="AI65" s="18">
        <v>0</v>
      </c>
      <c r="AJ65" s="18">
        <v>0</v>
      </c>
      <c r="AK65" s="18">
        <v>0</v>
      </c>
      <c r="AL65" s="18">
        <v>0</v>
      </c>
      <c r="AM65" s="18">
        <v>0</v>
      </c>
      <c r="AN65" s="18">
        <v>0</v>
      </c>
      <c r="AO65" s="18">
        <v>0</v>
      </c>
      <c r="AP65" s="18">
        <v>0</v>
      </c>
      <c r="AQ65" s="18">
        <v>0</v>
      </c>
      <c r="AR65" s="18">
        <v>0</v>
      </c>
      <c r="AS65" s="18">
        <v>0</v>
      </c>
      <c r="AT65" s="18">
        <v>0</v>
      </c>
      <c r="AU65" s="18">
        <v>0</v>
      </c>
      <c r="AV65" s="18">
        <v>0</v>
      </c>
      <c r="AW65" s="18">
        <v>0</v>
      </c>
      <c r="AX65" s="18">
        <v>0</v>
      </c>
      <c r="AY65" s="18">
        <v>0</v>
      </c>
      <c r="AZ65" s="18">
        <v>0</v>
      </c>
    </row>
    <row r="66" spans="1:52" ht="60" x14ac:dyDescent="0.25">
      <c r="A66" s="153"/>
      <c r="B66" s="146"/>
      <c r="C66" s="82">
        <v>63</v>
      </c>
      <c r="D66" s="98" t="s">
        <v>350</v>
      </c>
      <c r="E66" s="84" t="s">
        <v>199</v>
      </c>
      <c r="F66" s="97" t="s">
        <v>60</v>
      </c>
      <c r="G66" s="97" t="s">
        <v>100</v>
      </c>
      <c r="H66" s="97" t="s">
        <v>50</v>
      </c>
      <c r="I66" s="86">
        <v>59.65</v>
      </c>
      <c r="J66" s="124">
        <v>30</v>
      </c>
      <c r="K66" s="41">
        <f t="shared" si="0"/>
        <v>0</v>
      </c>
      <c r="L66" s="42" t="str">
        <f t="shared" si="1"/>
        <v>OK</v>
      </c>
      <c r="M66" s="18">
        <v>0</v>
      </c>
      <c r="N66" s="18">
        <v>0</v>
      </c>
      <c r="O66" s="18">
        <v>0</v>
      </c>
      <c r="P66" s="18">
        <v>0</v>
      </c>
      <c r="Q66" s="18">
        <v>0</v>
      </c>
      <c r="R66" s="18">
        <v>0</v>
      </c>
      <c r="S66" s="18">
        <v>0</v>
      </c>
      <c r="T66" s="18">
        <v>0</v>
      </c>
      <c r="U66" s="18">
        <v>0</v>
      </c>
      <c r="V66" s="18">
        <v>0</v>
      </c>
      <c r="W66" s="18">
        <v>0</v>
      </c>
      <c r="X66" s="18">
        <v>0</v>
      </c>
      <c r="Y66" s="18">
        <v>0</v>
      </c>
      <c r="Z66" s="18">
        <v>0</v>
      </c>
      <c r="AA66" s="18">
        <v>10</v>
      </c>
      <c r="AB66" s="18">
        <v>0</v>
      </c>
      <c r="AC66" s="18">
        <v>0</v>
      </c>
      <c r="AD66" s="18">
        <v>0</v>
      </c>
      <c r="AE66" s="18">
        <v>0</v>
      </c>
      <c r="AF66" s="18">
        <v>0</v>
      </c>
      <c r="AG66" s="18">
        <v>0</v>
      </c>
      <c r="AH66" s="18">
        <v>0</v>
      </c>
      <c r="AI66" s="18">
        <v>0</v>
      </c>
      <c r="AJ66" s="18">
        <v>0</v>
      </c>
      <c r="AK66" s="18">
        <v>0</v>
      </c>
      <c r="AL66" s="18">
        <v>0</v>
      </c>
      <c r="AM66" s="18">
        <v>0</v>
      </c>
      <c r="AN66" s="18">
        <v>0</v>
      </c>
      <c r="AO66" s="18">
        <v>0</v>
      </c>
      <c r="AP66" s="18">
        <v>0</v>
      </c>
      <c r="AQ66" s="18">
        <v>0</v>
      </c>
      <c r="AR66" s="18">
        <v>0</v>
      </c>
      <c r="AS66" s="18">
        <v>0</v>
      </c>
      <c r="AT66" s="18">
        <v>0</v>
      </c>
      <c r="AU66" s="18">
        <v>0</v>
      </c>
      <c r="AV66" s="18">
        <v>0</v>
      </c>
      <c r="AW66" s="18">
        <v>20</v>
      </c>
      <c r="AX66" s="18"/>
      <c r="AY66" s="18"/>
      <c r="AZ66" s="18">
        <v>0</v>
      </c>
    </row>
    <row r="67" spans="1:52" ht="45" x14ac:dyDescent="0.25">
      <c r="A67" s="153"/>
      <c r="B67" s="147"/>
      <c r="C67" s="87">
        <v>64</v>
      </c>
      <c r="D67" s="98" t="s">
        <v>351</v>
      </c>
      <c r="E67" s="84" t="s">
        <v>200</v>
      </c>
      <c r="F67" s="97" t="s">
        <v>60</v>
      </c>
      <c r="G67" s="97" t="s">
        <v>97</v>
      </c>
      <c r="H67" s="97" t="s">
        <v>50</v>
      </c>
      <c r="I67" s="86">
        <v>15</v>
      </c>
      <c r="J67" s="124">
        <v>100</v>
      </c>
      <c r="K67" s="41">
        <f t="shared" si="0"/>
        <v>80</v>
      </c>
      <c r="L67" s="42" t="str">
        <f t="shared" si="1"/>
        <v>OK</v>
      </c>
      <c r="M67" s="18">
        <v>0</v>
      </c>
      <c r="N67" s="18">
        <v>0</v>
      </c>
      <c r="O67" s="18">
        <v>0</v>
      </c>
      <c r="P67" s="18">
        <v>0</v>
      </c>
      <c r="Q67" s="18">
        <v>0</v>
      </c>
      <c r="R67" s="18">
        <v>0</v>
      </c>
      <c r="S67" s="18">
        <v>0</v>
      </c>
      <c r="T67" s="18">
        <v>0</v>
      </c>
      <c r="U67" s="18">
        <v>0</v>
      </c>
      <c r="V67" s="18">
        <v>0</v>
      </c>
      <c r="W67" s="18">
        <v>0</v>
      </c>
      <c r="X67" s="18">
        <v>0</v>
      </c>
      <c r="Y67" s="18">
        <v>0</v>
      </c>
      <c r="Z67" s="18">
        <v>0</v>
      </c>
      <c r="AA67" s="18">
        <v>0</v>
      </c>
      <c r="AB67" s="18">
        <v>0</v>
      </c>
      <c r="AC67" s="18">
        <v>0</v>
      </c>
      <c r="AD67" s="18">
        <v>0</v>
      </c>
      <c r="AE67" s="18">
        <v>0</v>
      </c>
      <c r="AF67" s="18">
        <v>0</v>
      </c>
      <c r="AG67" s="18">
        <v>0</v>
      </c>
      <c r="AH67" s="18">
        <v>0</v>
      </c>
      <c r="AI67" s="18">
        <v>0</v>
      </c>
      <c r="AJ67" s="18">
        <v>0</v>
      </c>
      <c r="AK67" s="18">
        <v>0</v>
      </c>
      <c r="AL67" s="18">
        <v>0</v>
      </c>
      <c r="AM67" s="18">
        <v>0</v>
      </c>
      <c r="AN67" s="18">
        <v>0</v>
      </c>
      <c r="AO67" s="18">
        <v>0</v>
      </c>
      <c r="AP67" s="18">
        <v>0</v>
      </c>
      <c r="AQ67" s="18">
        <v>0</v>
      </c>
      <c r="AR67" s="18">
        <v>0</v>
      </c>
      <c r="AS67" s="18">
        <v>0</v>
      </c>
      <c r="AT67" s="18">
        <v>0</v>
      </c>
      <c r="AU67" s="18">
        <v>0</v>
      </c>
      <c r="AV67" s="18">
        <v>0</v>
      </c>
      <c r="AW67" s="18">
        <v>20</v>
      </c>
      <c r="AX67" s="18"/>
      <c r="AY67" s="18"/>
      <c r="AZ67" s="18">
        <v>0</v>
      </c>
    </row>
    <row r="68" spans="1:52" ht="105" x14ac:dyDescent="0.25">
      <c r="A68" s="152" t="s">
        <v>282</v>
      </c>
      <c r="B68" s="148">
        <v>21</v>
      </c>
      <c r="C68" s="88">
        <v>65</v>
      </c>
      <c r="D68" s="89" t="s">
        <v>352</v>
      </c>
      <c r="E68" s="90" t="s">
        <v>201</v>
      </c>
      <c r="F68" s="20" t="s">
        <v>41</v>
      </c>
      <c r="G68" s="20" t="s">
        <v>101</v>
      </c>
      <c r="H68" s="20" t="s">
        <v>50</v>
      </c>
      <c r="I68" s="91">
        <v>2.34</v>
      </c>
      <c r="J68" s="124">
        <v>60</v>
      </c>
      <c r="K68" s="41">
        <f t="shared" si="0"/>
        <v>0</v>
      </c>
      <c r="L68" s="42" t="str">
        <f t="shared" si="1"/>
        <v>OK</v>
      </c>
      <c r="M68" s="18">
        <v>60</v>
      </c>
      <c r="N68" s="18">
        <v>0</v>
      </c>
      <c r="O68" s="18">
        <v>0</v>
      </c>
      <c r="P68" s="18">
        <v>0</v>
      </c>
      <c r="Q68" s="18">
        <v>0</v>
      </c>
      <c r="R68" s="18">
        <v>0</v>
      </c>
      <c r="S68" s="18">
        <v>0</v>
      </c>
      <c r="T68" s="18">
        <v>0</v>
      </c>
      <c r="U68" s="18">
        <v>0</v>
      </c>
      <c r="V68" s="18">
        <v>0</v>
      </c>
      <c r="W68" s="18">
        <v>0</v>
      </c>
      <c r="X68" s="18">
        <v>0</v>
      </c>
      <c r="Y68" s="18">
        <v>0</v>
      </c>
      <c r="Z68" s="18">
        <v>0</v>
      </c>
      <c r="AA68" s="18">
        <v>0</v>
      </c>
      <c r="AB68" s="18">
        <v>0</v>
      </c>
      <c r="AC68" s="18">
        <v>0</v>
      </c>
      <c r="AD68" s="18">
        <v>0</v>
      </c>
      <c r="AE68" s="18">
        <v>0</v>
      </c>
      <c r="AF68" s="18">
        <v>0</v>
      </c>
      <c r="AG68" s="18">
        <v>0</v>
      </c>
      <c r="AH68" s="18">
        <v>0</v>
      </c>
      <c r="AI68" s="18">
        <v>0</v>
      </c>
      <c r="AJ68" s="18">
        <v>0</v>
      </c>
      <c r="AK68" s="18">
        <v>0</v>
      </c>
      <c r="AL68" s="18">
        <v>0</v>
      </c>
      <c r="AM68" s="18">
        <v>0</v>
      </c>
      <c r="AN68" s="18">
        <v>0</v>
      </c>
      <c r="AO68" s="18">
        <v>0</v>
      </c>
      <c r="AP68" s="18">
        <v>0</v>
      </c>
      <c r="AQ68" s="18">
        <v>0</v>
      </c>
      <c r="AR68" s="18">
        <v>0</v>
      </c>
      <c r="AS68" s="18">
        <v>0</v>
      </c>
      <c r="AT68" s="18">
        <v>0</v>
      </c>
      <c r="AU68" s="18">
        <v>0</v>
      </c>
      <c r="AV68" s="18">
        <v>0</v>
      </c>
      <c r="AW68" s="18">
        <v>0</v>
      </c>
      <c r="AX68" s="18">
        <v>0</v>
      </c>
      <c r="AY68" s="18">
        <v>0</v>
      </c>
      <c r="AZ68" s="18">
        <v>0</v>
      </c>
    </row>
    <row r="69" spans="1:52" ht="105" x14ac:dyDescent="0.25">
      <c r="A69" s="152"/>
      <c r="B69" s="149"/>
      <c r="C69" s="92">
        <v>66</v>
      </c>
      <c r="D69" s="89" t="s">
        <v>353</v>
      </c>
      <c r="E69" s="90" t="s">
        <v>202</v>
      </c>
      <c r="F69" s="20" t="s">
        <v>41</v>
      </c>
      <c r="G69" s="20" t="s">
        <v>101</v>
      </c>
      <c r="H69" s="20" t="s">
        <v>50</v>
      </c>
      <c r="I69" s="91">
        <v>2.33</v>
      </c>
      <c r="J69" s="124">
        <v>180</v>
      </c>
      <c r="K69" s="41">
        <f t="shared" ref="K69:K132" si="2">J69-(SUM(M69:AZ69))</f>
        <v>0</v>
      </c>
      <c r="L69" s="42" t="str">
        <f t="shared" ref="L69:L136" si="3">IF(K69&lt;0,"ATENÇÃO","OK")</f>
        <v>OK</v>
      </c>
      <c r="M69" s="18">
        <v>180</v>
      </c>
      <c r="N69" s="18">
        <v>0</v>
      </c>
      <c r="O69" s="18">
        <v>0</v>
      </c>
      <c r="P69" s="18">
        <v>0</v>
      </c>
      <c r="Q69" s="18">
        <v>0</v>
      </c>
      <c r="R69" s="18">
        <v>0</v>
      </c>
      <c r="S69" s="18">
        <v>0</v>
      </c>
      <c r="T69" s="18">
        <v>0</v>
      </c>
      <c r="U69" s="18">
        <v>0</v>
      </c>
      <c r="V69" s="18">
        <v>0</v>
      </c>
      <c r="W69" s="18">
        <v>0</v>
      </c>
      <c r="X69" s="18">
        <v>0</v>
      </c>
      <c r="Y69" s="18">
        <v>0</v>
      </c>
      <c r="Z69" s="18">
        <v>0</v>
      </c>
      <c r="AA69" s="18">
        <v>0</v>
      </c>
      <c r="AB69" s="18">
        <v>0</v>
      </c>
      <c r="AC69" s="18">
        <v>0</v>
      </c>
      <c r="AD69" s="18">
        <v>0</v>
      </c>
      <c r="AE69" s="18">
        <v>0</v>
      </c>
      <c r="AF69" s="18">
        <v>0</v>
      </c>
      <c r="AG69" s="18">
        <v>0</v>
      </c>
      <c r="AH69" s="18">
        <v>0</v>
      </c>
      <c r="AI69" s="18">
        <v>0</v>
      </c>
      <c r="AJ69" s="18">
        <v>0</v>
      </c>
      <c r="AK69" s="18">
        <v>0</v>
      </c>
      <c r="AL69" s="18">
        <v>0</v>
      </c>
      <c r="AM69" s="18">
        <v>0</v>
      </c>
      <c r="AN69" s="18">
        <v>0</v>
      </c>
      <c r="AO69" s="18">
        <v>0</v>
      </c>
      <c r="AP69" s="18">
        <v>0</v>
      </c>
      <c r="AQ69" s="18">
        <v>0</v>
      </c>
      <c r="AR69" s="18">
        <v>0</v>
      </c>
      <c r="AS69" s="18">
        <v>0</v>
      </c>
      <c r="AT69" s="18">
        <v>0</v>
      </c>
      <c r="AU69" s="18">
        <v>0</v>
      </c>
      <c r="AV69" s="18">
        <v>0</v>
      </c>
      <c r="AW69" s="18">
        <v>0</v>
      </c>
      <c r="AX69" s="18">
        <v>0</v>
      </c>
      <c r="AY69" s="18">
        <v>0</v>
      </c>
      <c r="AZ69" s="18">
        <v>0</v>
      </c>
    </row>
    <row r="70" spans="1:52" ht="105" x14ac:dyDescent="0.25">
      <c r="A70" s="152"/>
      <c r="B70" s="149"/>
      <c r="C70" s="92">
        <v>67</v>
      </c>
      <c r="D70" s="89" t="s">
        <v>354</v>
      </c>
      <c r="E70" s="90" t="s">
        <v>203</v>
      </c>
      <c r="F70" s="20" t="s">
        <v>41</v>
      </c>
      <c r="G70" s="20" t="s">
        <v>101</v>
      </c>
      <c r="H70" s="20" t="s">
        <v>50</v>
      </c>
      <c r="I70" s="91">
        <v>2.34</v>
      </c>
      <c r="J70" s="124">
        <v>180</v>
      </c>
      <c r="K70" s="41">
        <f t="shared" si="2"/>
        <v>0</v>
      </c>
      <c r="L70" s="42" t="str">
        <f t="shared" si="3"/>
        <v>OK</v>
      </c>
      <c r="M70" s="18">
        <v>180</v>
      </c>
      <c r="N70" s="18">
        <v>0</v>
      </c>
      <c r="O70" s="18">
        <v>0</v>
      </c>
      <c r="P70" s="18">
        <v>0</v>
      </c>
      <c r="Q70" s="18">
        <v>0</v>
      </c>
      <c r="R70" s="18">
        <v>0</v>
      </c>
      <c r="S70" s="18">
        <v>0</v>
      </c>
      <c r="T70" s="18">
        <v>0</v>
      </c>
      <c r="U70" s="18">
        <v>0</v>
      </c>
      <c r="V70" s="18">
        <v>0</v>
      </c>
      <c r="W70" s="18">
        <v>0</v>
      </c>
      <c r="X70" s="18">
        <v>0</v>
      </c>
      <c r="Y70" s="18">
        <v>0</v>
      </c>
      <c r="Z70" s="18">
        <v>0</v>
      </c>
      <c r="AA70" s="18">
        <v>0</v>
      </c>
      <c r="AB70" s="18">
        <v>0</v>
      </c>
      <c r="AC70" s="18">
        <v>0</v>
      </c>
      <c r="AD70" s="18">
        <v>0</v>
      </c>
      <c r="AE70" s="18">
        <v>0</v>
      </c>
      <c r="AF70" s="18">
        <v>0</v>
      </c>
      <c r="AG70" s="18">
        <v>0</v>
      </c>
      <c r="AH70" s="18">
        <v>0</v>
      </c>
      <c r="AI70" s="18">
        <v>0</v>
      </c>
      <c r="AJ70" s="18">
        <v>0</v>
      </c>
      <c r="AK70" s="18">
        <v>0</v>
      </c>
      <c r="AL70" s="18">
        <v>0</v>
      </c>
      <c r="AM70" s="18">
        <v>0</v>
      </c>
      <c r="AN70" s="18">
        <v>0</v>
      </c>
      <c r="AO70" s="18">
        <v>0</v>
      </c>
      <c r="AP70" s="18">
        <v>0</v>
      </c>
      <c r="AQ70" s="18">
        <v>0</v>
      </c>
      <c r="AR70" s="18">
        <v>0</v>
      </c>
      <c r="AS70" s="18">
        <v>0</v>
      </c>
      <c r="AT70" s="18">
        <v>0</v>
      </c>
      <c r="AU70" s="18">
        <v>0</v>
      </c>
      <c r="AV70" s="18">
        <v>0</v>
      </c>
      <c r="AW70" s="18">
        <v>0</v>
      </c>
      <c r="AX70" s="18">
        <v>0</v>
      </c>
      <c r="AY70" s="18">
        <v>0</v>
      </c>
      <c r="AZ70" s="18">
        <v>0</v>
      </c>
    </row>
    <row r="71" spans="1:52" ht="45" x14ac:dyDescent="0.25">
      <c r="A71" s="152"/>
      <c r="B71" s="149"/>
      <c r="C71" s="88">
        <v>68</v>
      </c>
      <c r="D71" s="50" t="s">
        <v>355</v>
      </c>
      <c r="E71" s="90" t="s">
        <v>204</v>
      </c>
      <c r="F71" s="94" t="s">
        <v>58</v>
      </c>
      <c r="G71" s="94" t="s">
        <v>102</v>
      </c>
      <c r="H71" s="94" t="s">
        <v>103</v>
      </c>
      <c r="I71" s="91">
        <v>20.350000000000001</v>
      </c>
      <c r="J71" s="124">
        <v>50</v>
      </c>
      <c r="K71" s="41">
        <f t="shared" si="2"/>
        <v>50</v>
      </c>
      <c r="L71" s="42" t="str">
        <f t="shared" si="3"/>
        <v>OK</v>
      </c>
      <c r="M71" s="18">
        <v>0</v>
      </c>
      <c r="N71" s="18">
        <v>0</v>
      </c>
      <c r="O71" s="18">
        <v>0</v>
      </c>
      <c r="P71" s="18">
        <v>0</v>
      </c>
      <c r="Q71" s="18">
        <v>0</v>
      </c>
      <c r="R71" s="18">
        <v>0</v>
      </c>
      <c r="S71" s="18">
        <v>0</v>
      </c>
      <c r="T71" s="18">
        <v>0</v>
      </c>
      <c r="U71" s="18">
        <v>0</v>
      </c>
      <c r="V71" s="18">
        <v>0</v>
      </c>
      <c r="W71" s="18">
        <v>0</v>
      </c>
      <c r="X71" s="18">
        <v>0</v>
      </c>
      <c r="Y71" s="18">
        <v>0</v>
      </c>
      <c r="Z71" s="18">
        <v>0</v>
      </c>
      <c r="AA71" s="18">
        <v>0</v>
      </c>
      <c r="AB71" s="18">
        <v>0</v>
      </c>
      <c r="AC71" s="18">
        <v>0</v>
      </c>
      <c r="AD71" s="18">
        <v>0</v>
      </c>
      <c r="AE71" s="18">
        <v>0</v>
      </c>
      <c r="AF71" s="18">
        <v>0</v>
      </c>
      <c r="AG71" s="18">
        <v>0</v>
      </c>
      <c r="AH71" s="18">
        <v>0</v>
      </c>
      <c r="AI71" s="18">
        <v>0</v>
      </c>
      <c r="AJ71" s="18">
        <v>0</v>
      </c>
      <c r="AK71" s="18">
        <v>0</v>
      </c>
      <c r="AL71" s="18">
        <v>0</v>
      </c>
      <c r="AM71" s="18">
        <v>0</v>
      </c>
      <c r="AN71" s="18">
        <v>0</v>
      </c>
      <c r="AO71" s="18">
        <v>0</v>
      </c>
      <c r="AP71" s="18">
        <v>0</v>
      </c>
      <c r="AQ71" s="18">
        <v>0</v>
      </c>
      <c r="AR71" s="18">
        <v>0</v>
      </c>
      <c r="AS71" s="18">
        <v>0</v>
      </c>
      <c r="AT71" s="18">
        <v>0</v>
      </c>
      <c r="AU71" s="18">
        <v>0</v>
      </c>
      <c r="AV71" s="18">
        <v>0</v>
      </c>
      <c r="AW71" s="18">
        <v>0</v>
      </c>
      <c r="AX71" s="18">
        <v>0</v>
      </c>
      <c r="AY71" s="18">
        <v>0</v>
      </c>
      <c r="AZ71" s="18">
        <v>0</v>
      </c>
    </row>
    <row r="72" spans="1:52" ht="45" x14ac:dyDescent="0.25">
      <c r="A72" s="152"/>
      <c r="B72" s="149"/>
      <c r="C72" s="92">
        <v>69</v>
      </c>
      <c r="D72" s="50" t="s">
        <v>356</v>
      </c>
      <c r="E72" s="90" t="s">
        <v>205</v>
      </c>
      <c r="F72" s="94" t="s">
        <v>58</v>
      </c>
      <c r="G72" s="94" t="s">
        <v>102</v>
      </c>
      <c r="H72" s="94" t="s">
        <v>103</v>
      </c>
      <c r="I72" s="91">
        <v>20.350000000000001</v>
      </c>
      <c r="J72" s="124">
        <v>50</v>
      </c>
      <c r="K72" s="41">
        <f t="shared" si="2"/>
        <v>50</v>
      </c>
      <c r="L72" s="42" t="str">
        <f t="shared" si="3"/>
        <v>OK</v>
      </c>
      <c r="M72" s="18">
        <v>0</v>
      </c>
      <c r="N72" s="18">
        <v>0</v>
      </c>
      <c r="O72" s="18">
        <v>0</v>
      </c>
      <c r="P72" s="18">
        <v>0</v>
      </c>
      <c r="Q72" s="18">
        <v>0</v>
      </c>
      <c r="R72" s="18">
        <v>0</v>
      </c>
      <c r="S72" s="18">
        <v>0</v>
      </c>
      <c r="T72" s="18">
        <v>0</v>
      </c>
      <c r="U72" s="18">
        <v>0</v>
      </c>
      <c r="V72" s="18">
        <v>0</v>
      </c>
      <c r="W72" s="18">
        <v>0</v>
      </c>
      <c r="X72" s="18">
        <v>0</v>
      </c>
      <c r="Y72" s="18">
        <v>0</v>
      </c>
      <c r="Z72" s="18">
        <v>0</v>
      </c>
      <c r="AA72" s="18">
        <v>0</v>
      </c>
      <c r="AB72" s="18">
        <v>0</v>
      </c>
      <c r="AC72" s="18">
        <v>0</v>
      </c>
      <c r="AD72" s="18">
        <v>0</v>
      </c>
      <c r="AE72" s="18">
        <v>0</v>
      </c>
      <c r="AF72" s="18">
        <v>0</v>
      </c>
      <c r="AG72" s="18">
        <v>0</v>
      </c>
      <c r="AH72" s="18">
        <v>0</v>
      </c>
      <c r="AI72" s="18">
        <v>0</v>
      </c>
      <c r="AJ72" s="18">
        <v>0</v>
      </c>
      <c r="AK72" s="18">
        <v>0</v>
      </c>
      <c r="AL72" s="18">
        <v>0</v>
      </c>
      <c r="AM72" s="18">
        <v>0</v>
      </c>
      <c r="AN72" s="18">
        <v>0</v>
      </c>
      <c r="AO72" s="18">
        <v>0</v>
      </c>
      <c r="AP72" s="18">
        <v>0</v>
      </c>
      <c r="AQ72" s="18">
        <v>0</v>
      </c>
      <c r="AR72" s="18">
        <v>0</v>
      </c>
      <c r="AS72" s="18">
        <v>0</v>
      </c>
      <c r="AT72" s="18">
        <v>0</v>
      </c>
      <c r="AU72" s="18">
        <v>0</v>
      </c>
      <c r="AV72" s="18">
        <v>0</v>
      </c>
      <c r="AW72" s="18">
        <v>0</v>
      </c>
      <c r="AX72" s="18">
        <v>0</v>
      </c>
      <c r="AY72" s="18">
        <v>0</v>
      </c>
      <c r="AZ72" s="18">
        <v>0</v>
      </c>
    </row>
    <row r="73" spans="1:52" ht="45" x14ac:dyDescent="0.25">
      <c r="A73" s="152"/>
      <c r="B73" s="149"/>
      <c r="C73" s="92">
        <v>70</v>
      </c>
      <c r="D73" s="50" t="s">
        <v>357</v>
      </c>
      <c r="E73" s="90" t="s">
        <v>206</v>
      </c>
      <c r="F73" s="94" t="s">
        <v>65</v>
      </c>
      <c r="G73" s="94" t="s">
        <v>102</v>
      </c>
      <c r="H73" s="94" t="s">
        <v>103</v>
      </c>
      <c r="I73" s="91">
        <v>20.350000000000001</v>
      </c>
      <c r="J73" s="124">
        <v>50</v>
      </c>
      <c r="K73" s="41">
        <f t="shared" si="2"/>
        <v>50</v>
      </c>
      <c r="L73" s="42" t="str">
        <f t="shared" si="3"/>
        <v>OK</v>
      </c>
      <c r="M73" s="18">
        <v>0</v>
      </c>
      <c r="N73" s="18">
        <v>0</v>
      </c>
      <c r="O73" s="18">
        <v>0</v>
      </c>
      <c r="P73" s="18">
        <v>0</v>
      </c>
      <c r="Q73" s="18">
        <v>0</v>
      </c>
      <c r="R73" s="18">
        <v>0</v>
      </c>
      <c r="S73" s="18">
        <v>0</v>
      </c>
      <c r="T73" s="18">
        <v>0</v>
      </c>
      <c r="U73" s="18">
        <v>0</v>
      </c>
      <c r="V73" s="18">
        <v>0</v>
      </c>
      <c r="W73" s="18">
        <v>0</v>
      </c>
      <c r="X73" s="18">
        <v>0</v>
      </c>
      <c r="Y73" s="18">
        <v>0</v>
      </c>
      <c r="Z73" s="18">
        <v>0</v>
      </c>
      <c r="AA73" s="18">
        <v>0</v>
      </c>
      <c r="AB73" s="18">
        <v>0</v>
      </c>
      <c r="AC73" s="18">
        <v>0</v>
      </c>
      <c r="AD73" s="18">
        <v>0</v>
      </c>
      <c r="AE73" s="18">
        <v>0</v>
      </c>
      <c r="AF73" s="18">
        <v>0</v>
      </c>
      <c r="AG73" s="18">
        <v>0</v>
      </c>
      <c r="AH73" s="18">
        <v>0</v>
      </c>
      <c r="AI73" s="18">
        <v>0</v>
      </c>
      <c r="AJ73" s="18">
        <v>0</v>
      </c>
      <c r="AK73" s="18">
        <v>0</v>
      </c>
      <c r="AL73" s="18">
        <v>0</v>
      </c>
      <c r="AM73" s="18">
        <v>0</v>
      </c>
      <c r="AN73" s="18">
        <v>0</v>
      </c>
      <c r="AO73" s="18">
        <v>0</v>
      </c>
      <c r="AP73" s="18">
        <v>0</v>
      </c>
      <c r="AQ73" s="18">
        <v>0</v>
      </c>
      <c r="AR73" s="18">
        <v>0</v>
      </c>
      <c r="AS73" s="18">
        <v>0</v>
      </c>
      <c r="AT73" s="18">
        <v>0</v>
      </c>
      <c r="AU73" s="18">
        <v>0</v>
      </c>
      <c r="AV73" s="18">
        <v>0</v>
      </c>
      <c r="AW73" s="18">
        <v>0</v>
      </c>
      <c r="AX73" s="18">
        <v>0</v>
      </c>
      <c r="AY73" s="18">
        <v>0</v>
      </c>
      <c r="AZ73" s="18">
        <v>0</v>
      </c>
    </row>
    <row r="74" spans="1:52" ht="30" x14ac:dyDescent="0.25">
      <c r="A74" s="152"/>
      <c r="B74" s="150"/>
      <c r="C74" s="88">
        <v>71</v>
      </c>
      <c r="D74" s="50" t="s">
        <v>358</v>
      </c>
      <c r="E74" s="90" t="s">
        <v>207</v>
      </c>
      <c r="F74" s="94" t="s">
        <v>60</v>
      </c>
      <c r="G74" s="94" t="s">
        <v>102</v>
      </c>
      <c r="H74" s="94" t="s">
        <v>104</v>
      </c>
      <c r="I74" s="91">
        <v>0.31</v>
      </c>
      <c r="J74" s="124"/>
      <c r="K74" s="41">
        <f t="shared" si="2"/>
        <v>0</v>
      </c>
      <c r="L74" s="42" t="str">
        <f t="shared" si="3"/>
        <v>OK</v>
      </c>
      <c r="M74" s="18">
        <v>0</v>
      </c>
      <c r="N74" s="18">
        <v>0</v>
      </c>
      <c r="O74" s="18">
        <v>0</v>
      </c>
      <c r="P74" s="18">
        <v>0</v>
      </c>
      <c r="Q74" s="18">
        <v>0</v>
      </c>
      <c r="R74" s="18">
        <v>0</v>
      </c>
      <c r="S74" s="18">
        <v>0</v>
      </c>
      <c r="T74" s="18">
        <v>0</v>
      </c>
      <c r="U74" s="18">
        <v>0</v>
      </c>
      <c r="V74" s="18">
        <v>0</v>
      </c>
      <c r="W74" s="18">
        <v>0</v>
      </c>
      <c r="X74" s="18">
        <v>0</v>
      </c>
      <c r="Y74" s="18">
        <v>0</v>
      </c>
      <c r="Z74" s="18">
        <v>0</v>
      </c>
      <c r="AA74" s="18">
        <v>0</v>
      </c>
      <c r="AB74" s="18">
        <v>0</v>
      </c>
      <c r="AC74" s="18">
        <v>0</v>
      </c>
      <c r="AD74" s="18">
        <v>0</v>
      </c>
      <c r="AE74" s="18">
        <v>0</v>
      </c>
      <c r="AF74" s="18">
        <v>0</v>
      </c>
      <c r="AG74" s="18">
        <v>0</v>
      </c>
      <c r="AH74" s="18">
        <v>0</v>
      </c>
      <c r="AI74" s="18">
        <v>0</v>
      </c>
      <c r="AJ74" s="18">
        <v>0</v>
      </c>
      <c r="AK74" s="18">
        <v>0</v>
      </c>
      <c r="AL74" s="18">
        <v>0</v>
      </c>
      <c r="AM74" s="18">
        <v>0</v>
      </c>
      <c r="AN74" s="18">
        <v>0</v>
      </c>
      <c r="AO74" s="18">
        <v>0</v>
      </c>
      <c r="AP74" s="18">
        <v>0</v>
      </c>
      <c r="AQ74" s="18">
        <v>0</v>
      </c>
      <c r="AR74" s="18">
        <v>0</v>
      </c>
      <c r="AS74" s="18">
        <v>0</v>
      </c>
      <c r="AT74" s="18">
        <v>0</v>
      </c>
      <c r="AU74" s="18">
        <v>0</v>
      </c>
      <c r="AV74" s="18">
        <v>0</v>
      </c>
      <c r="AW74" s="18">
        <v>0</v>
      </c>
      <c r="AX74" s="18">
        <v>0</v>
      </c>
      <c r="AY74" s="18">
        <v>0</v>
      </c>
      <c r="AZ74" s="18">
        <v>0</v>
      </c>
    </row>
    <row r="75" spans="1:52" ht="45" x14ac:dyDescent="0.25">
      <c r="A75" s="153" t="s">
        <v>283</v>
      </c>
      <c r="B75" s="145">
        <v>22</v>
      </c>
      <c r="C75" s="87">
        <v>72</v>
      </c>
      <c r="D75" s="100" t="s">
        <v>359</v>
      </c>
      <c r="E75" s="84" t="s">
        <v>208</v>
      </c>
      <c r="F75" s="85" t="s">
        <v>30</v>
      </c>
      <c r="G75" s="85" t="s">
        <v>87</v>
      </c>
      <c r="H75" s="85" t="s">
        <v>50</v>
      </c>
      <c r="I75" s="86">
        <v>250</v>
      </c>
      <c r="J75" s="125"/>
      <c r="K75" s="41">
        <f t="shared" si="2"/>
        <v>0</v>
      </c>
      <c r="L75" s="42" t="str">
        <f t="shared" si="3"/>
        <v>OK</v>
      </c>
      <c r="M75" s="18">
        <v>0</v>
      </c>
      <c r="N75" s="18">
        <v>0</v>
      </c>
      <c r="O75" s="18">
        <v>0</v>
      </c>
      <c r="P75" s="18">
        <v>0</v>
      </c>
      <c r="Q75" s="18">
        <v>0</v>
      </c>
      <c r="R75" s="18">
        <v>0</v>
      </c>
      <c r="S75" s="18">
        <v>0</v>
      </c>
      <c r="T75" s="18">
        <v>0</v>
      </c>
      <c r="U75" s="18">
        <v>0</v>
      </c>
      <c r="V75" s="18">
        <v>0</v>
      </c>
      <c r="W75" s="18">
        <v>0</v>
      </c>
      <c r="X75" s="18">
        <v>0</v>
      </c>
      <c r="Y75" s="18">
        <v>0</v>
      </c>
      <c r="Z75" s="18">
        <v>0</v>
      </c>
      <c r="AA75" s="18">
        <v>0</v>
      </c>
      <c r="AB75" s="18">
        <v>0</v>
      </c>
      <c r="AC75" s="18">
        <v>0</v>
      </c>
      <c r="AD75" s="18">
        <v>0</v>
      </c>
      <c r="AE75" s="18">
        <v>0</v>
      </c>
      <c r="AF75" s="18">
        <v>0</v>
      </c>
      <c r="AG75" s="18">
        <v>0</v>
      </c>
      <c r="AH75" s="18">
        <v>0</v>
      </c>
      <c r="AI75" s="18">
        <v>0</v>
      </c>
      <c r="AJ75" s="18">
        <v>0</v>
      </c>
      <c r="AK75" s="18">
        <v>0</v>
      </c>
      <c r="AL75" s="18">
        <v>0</v>
      </c>
      <c r="AM75" s="18">
        <v>0</v>
      </c>
      <c r="AN75" s="18">
        <v>0</v>
      </c>
      <c r="AO75" s="18">
        <v>0</v>
      </c>
      <c r="AP75" s="18">
        <v>0</v>
      </c>
      <c r="AQ75" s="18">
        <v>0</v>
      </c>
      <c r="AR75" s="18">
        <v>0</v>
      </c>
      <c r="AS75" s="18">
        <v>0</v>
      </c>
      <c r="AT75" s="18">
        <v>0</v>
      </c>
      <c r="AU75" s="18">
        <v>0</v>
      </c>
      <c r="AV75" s="18">
        <v>0</v>
      </c>
      <c r="AW75" s="18">
        <v>0</v>
      </c>
      <c r="AX75" s="18">
        <v>0</v>
      </c>
      <c r="AY75" s="18">
        <v>0</v>
      </c>
      <c r="AZ75" s="18">
        <v>0</v>
      </c>
    </row>
    <row r="76" spans="1:52" ht="75" x14ac:dyDescent="0.25">
      <c r="A76" s="153"/>
      <c r="B76" s="146"/>
      <c r="C76" s="87">
        <v>73</v>
      </c>
      <c r="D76" s="98" t="s">
        <v>360</v>
      </c>
      <c r="E76" s="84" t="s">
        <v>209</v>
      </c>
      <c r="F76" s="97" t="s">
        <v>60</v>
      </c>
      <c r="G76" s="85" t="s">
        <v>87</v>
      </c>
      <c r="H76" s="97" t="s">
        <v>50</v>
      </c>
      <c r="I76" s="86">
        <v>30</v>
      </c>
      <c r="J76" s="124"/>
      <c r="K76" s="41">
        <f t="shared" si="2"/>
        <v>0</v>
      </c>
      <c r="L76" s="42" t="str">
        <f t="shared" si="3"/>
        <v>OK</v>
      </c>
      <c r="M76" s="18">
        <v>0</v>
      </c>
      <c r="N76" s="18">
        <v>0</v>
      </c>
      <c r="O76" s="18">
        <v>0</v>
      </c>
      <c r="P76" s="18">
        <v>0</v>
      </c>
      <c r="Q76" s="18">
        <v>0</v>
      </c>
      <c r="R76" s="18">
        <v>0</v>
      </c>
      <c r="S76" s="18">
        <v>0</v>
      </c>
      <c r="T76" s="18">
        <v>0</v>
      </c>
      <c r="U76" s="18">
        <v>0</v>
      </c>
      <c r="V76" s="18">
        <v>0</v>
      </c>
      <c r="W76" s="18">
        <v>0</v>
      </c>
      <c r="X76" s="18">
        <v>0</v>
      </c>
      <c r="Y76" s="18">
        <v>0</v>
      </c>
      <c r="Z76" s="18">
        <v>0</v>
      </c>
      <c r="AA76" s="18">
        <v>0</v>
      </c>
      <c r="AB76" s="18">
        <v>0</v>
      </c>
      <c r="AC76" s="18">
        <v>0</v>
      </c>
      <c r="AD76" s="18">
        <v>0</v>
      </c>
      <c r="AE76" s="18">
        <v>0</v>
      </c>
      <c r="AF76" s="18">
        <v>0</v>
      </c>
      <c r="AG76" s="18">
        <v>0</v>
      </c>
      <c r="AH76" s="18">
        <v>0</v>
      </c>
      <c r="AI76" s="18">
        <v>0</v>
      </c>
      <c r="AJ76" s="18">
        <v>0</v>
      </c>
      <c r="AK76" s="18">
        <v>0</v>
      </c>
      <c r="AL76" s="18">
        <v>0</v>
      </c>
      <c r="AM76" s="18">
        <v>0</v>
      </c>
      <c r="AN76" s="18">
        <v>0</v>
      </c>
      <c r="AO76" s="18">
        <v>0</v>
      </c>
      <c r="AP76" s="18">
        <v>0</v>
      </c>
      <c r="AQ76" s="18">
        <v>0</v>
      </c>
      <c r="AR76" s="18">
        <v>0</v>
      </c>
      <c r="AS76" s="18">
        <v>0</v>
      </c>
      <c r="AT76" s="18">
        <v>0</v>
      </c>
      <c r="AU76" s="18">
        <v>0</v>
      </c>
      <c r="AV76" s="18">
        <v>0</v>
      </c>
      <c r="AW76" s="18">
        <v>0</v>
      </c>
      <c r="AX76" s="18">
        <v>0</v>
      </c>
      <c r="AY76" s="18">
        <v>0</v>
      </c>
      <c r="AZ76" s="18">
        <v>0</v>
      </c>
    </row>
    <row r="77" spans="1:52" ht="30" x14ac:dyDescent="0.25">
      <c r="A77" s="153"/>
      <c r="B77" s="146"/>
      <c r="C77" s="82">
        <v>74</v>
      </c>
      <c r="D77" s="98" t="s">
        <v>361</v>
      </c>
      <c r="E77" s="84" t="s">
        <v>210</v>
      </c>
      <c r="F77" s="97" t="s">
        <v>60</v>
      </c>
      <c r="G77" s="85" t="s">
        <v>87</v>
      </c>
      <c r="H77" s="97" t="s">
        <v>50</v>
      </c>
      <c r="I77" s="86">
        <v>15</v>
      </c>
      <c r="J77" s="124"/>
      <c r="K77" s="41">
        <f t="shared" si="2"/>
        <v>0</v>
      </c>
      <c r="L77" s="42" t="str">
        <f t="shared" si="3"/>
        <v>OK</v>
      </c>
      <c r="M77" s="18">
        <v>0</v>
      </c>
      <c r="N77" s="18">
        <v>0</v>
      </c>
      <c r="O77" s="18">
        <v>0</v>
      </c>
      <c r="P77" s="18">
        <v>0</v>
      </c>
      <c r="Q77" s="18">
        <v>0</v>
      </c>
      <c r="R77" s="18">
        <v>0</v>
      </c>
      <c r="S77" s="18">
        <v>0</v>
      </c>
      <c r="T77" s="18">
        <v>0</v>
      </c>
      <c r="U77" s="18">
        <v>0</v>
      </c>
      <c r="V77" s="18">
        <v>0</v>
      </c>
      <c r="W77" s="18">
        <v>0</v>
      </c>
      <c r="X77" s="18">
        <v>0</v>
      </c>
      <c r="Y77" s="18">
        <v>0</v>
      </c>
      <c r="Z77" s="18">
        <v>0</v>
      </c>
      <c r="AA77" s="18">
        <v>0</v>
      </c>
      <c r="AB77" s="18">
        <v>0</v>
      </c>
      <c r="AC77" s="18">
        <v>0</v>
      </c>
      <c r="AD77" s="18">
        <v>0</v>
      </c>
      <c r="AE77" s="18">
        <v>0</v>
      </c>
      <c r="AF77" s="18">
        <v>0</v>
      </c>
      <c r="AG77" s="18">
        <v>0</v>
      </c>
      <c r="AH77" s="18">
        <v>0</v>
      </c>
      <c r="AI77" s="18">
        <v>0</v>
      </c>
      <c r="AJ77" s="18">
        <v>0</v>
      </c>
      <c r="AK77" s="18">
        <v>0</v>
      </c>
      <c r="AL77" s="18">
        <v>0</v>
      </c>
      <c r="AM77" s="18">
        <v>0</v>
      </c>
      <c r="AN77" s="18">
        <v>0</v>
      </c>
      <c r="AO77" s="18">
        <v>0</v>
      </c>
      <c r="AP77" s="18">
        <v>0</v>
      </c>
      <c r="AQ77" s="18">
        <v>0</v>
      </c>
      <c r="AR77" s="18">
        <v>0</v>
      </c>
      <c r="AS77" s="18">
        <v>0</v>
      </c>
      <c r="AT77" s="18">
        <v>0</v>
      </c>
      <c r="AU77" s="18">
        <v>0</v>
      </c>
      <c r="AV77" s="18">
        <v>0</v>
      </c>
      <c r="AW77" s="18">
        <v>0</v>
      </c>
      <c r="AX77" s="18">
        <v>0</v>
      </c>
      <c r="AY77" s="18">
        <v>0</v>
      </c>
      <c r="AZ77" s="18">
        <v>0</v>
      </c>
    </row>
    <row r="78" spans="1:52" x14ac:dyDescent="0.25">
      <c r="A78" s="153"/>
      <c r="B78" s="146"/>
      <c r="C78" s="87">
        <v>75</v>
      </c>
      <c r="D78" s="98" t="s">
        <v>362</v>
      </c>
      <c r="E78" s="84" t="s">
        <v>211</v>
      </c>
      <c r="F78" s="97" t="s">
        <v>60</v>
      </c>
      <c r="G78" s="85" t="s">
        <v>87</v>
      </c>
      <c r="H78" s="97" t="s">
        <v>50</v>
      </c>
      <c r="I78" s="86">
        <v>10</v>
      </c>
      <c r="J78" s="124"/>
      <c r="K78" s="41">
        <f t="shared" si="2"/>
        <v>0</v>
      </c>
      <c r="L78" s="42" t="str">
        <f t="shared" si="3"/>
        <v>OK</v>
      </c>
      <c r="M78" s="18">
        <v>0</v>
      </c>
      <c r="N78" s="18">
        <v>0</v>
      </c>
      <c r="O78" s="18">
        <v>0</v>
      </c>
      <c r="P78" s="18">
        <v>0</v>
      </c>
      <c r="Q78" s="18">
        <v>0</v>
      </c>
      <c r="R78" s="18">
        <v>0</v>
      </c>
      <c r="S78" s="18">
        <v>0</v>
      </c>
      <c r="T78" s="18">
        <v>0</v>
      </c>
      <c r="U78" s="18">
        <v>0</v>
      </c>
      <c r="V78" s="18">
        <v>0</v>
      </c>
      <c r="W78" s="18">
        <v>0</v>
      </c>
      <c r="X78" s="18">
        <v>0</v>
      </c>
      <c r="Y78" s="18">
        <v>0</v>
      </c>
      <c r="Z78" s="18">
        <v>0</v>
      </c>
      <c r="AA78" s="18">
        <v>0</v>
      </c>
      <c r="AB78" s="18">
        <v>0</v>
      </c>
      <c r="AC78" s="18">
        <v>0</v>
      </c>
      <c r="AD78" s="18">
        <v>0</v>
      </c>
      <c r="AE78" s="18">
        <v>0</v>
      </c>
      <c r="AF78" s="18">
        <v>0</v>
      </c>
      <c r="AG78" s="18">
        <v>0</v>
      </c>
      <c r="AH78" s="18">
        <v>0</v>
      </c>
      <c r="AI78" s="18">
        <v>0</v>
      </c>
      <c r="AJ78" s="18">
        <v>0</v>
      </c>
      <c r="AK78" s="18">
        <v>0</v>
      </c>
      <c r="AL78" s="18">
        <v>0</v>
      </c>
      <c r="AM78" s="18">
        <v>0</v>
      </c>
      <c r="AN78" s="18">
        <v>0</v>
      </c>
      <c r="AO78" s="18">
        <v>0</v>
      </c>
      <c r="AP78" s="18">
        <v>0</v>
      </c>
      <c r="AQ78" s="18">
        <v>0</v>
      </c>
      <c r="AR78" s="18">
        <v>0</v>
      </c>
      <c r="AS78" s="18">
        <v>0</v>
      </c>
      <c r="AT78" s="18">
        <v>0</v>
      </c>
      <c r="AU78" s="18">
        <v>0</v>
      </c>
      <c r="AV78" s="18">
        <v>0</v>
      </c>
      <c r="AW78" s="18">
        <v>0</v>
      </c>
      <c r="AX78" s="18">
        <v>0</v>
      </c>
      <c r="AY78" s="18">
        <v>0</v>
      </c>
      <c r="AZ78" s="18">
        <v>0</v>
      </c>
    </row>
    <row r="79" spans="1:52" ht="60" x14ac:dyDescent="0.25">
      <c r="A79" s="153"/>
      <c r="B79" s="146"/>
      <c r="C79" s="87">
        <v>76</v>
      </c>
      <c r="D79" s="98" t="s">
        <v>363</v>
      </c>
      <c r="E79" s="84" t="s">
        <v>212</v>
      </c>
      <c r="F79" s="97" t="s">
        <v>60</v>
      </c>
      <c r="G79" s="85" t="s">
        <v>87</v>
      </c>
      <c r="H79" s="97" t="s">
        <v>50</v>
      </c>
      <c r="I79" s="86">
        <v>50</v>
      </c>
      <c r="J79" s="124"/>
      <c r="K79" s="41">
        <f t="shared" si="2"/>
        <v>0</v>
      </c>
      <c r="L79" s="42" t="str">
        <f t="shared" si="3"/>
        <v>OK</v>
      </c>
      <c r="M79" s="18">
        <v>0</v>
      </c>
      <c r="N79" s="18">
        <v>0</v>
      </c>
      <c r="O79" s="18">
        <v>0</v>
      </c>
      <c r="P79" s="18">
        <v>0</v>
      </c>
      <c r="Q79" s="18">
        <v>0</v>
      </c>
      <c r="R79" s="18">
        <v>0</v>
      </c>
      <c r="S79" s="18">
        <v>0</v>
      </c>
      <c r="T79" s="18">
        <v>0</v>
      </c>
      <c r="U79" s="18">
        <v>0</v>
      </c>
      <c r="V79" s="18">
        <v>0</v>
      </c>
      <c r="W79" s="18">
        <v>0</v>
      </c>
      <c r="X79" s="18">
        <v>0</v>
      </c>
      <c r="Y79" s="18">
        <v>0</v>
      </c>
      <c r="Z79" s="18">
        <v>0</v>
      </c>
      <c r="AA79" s="18">
        <v>0</v>
      </c>
      <c r="AB79" s="18">
        <v>0</v>
      </c>
      <c r="AC79" s="18">
        <v>0</v>
      </c>
      <c r="AD79" s="18">
        <v>0</v>
      </c>
      <c r="AE79" s="18">
        <v>0</v>
      </c>
      <c r="AF79" s="18">
        <v>0</v>
      </c>
      <c r="AG79" s="18">
        <v>0</v>
      </c>
      <c r="AH79" s="18">
        <v>0</v>
      </c>
      <c r="AI79" s="18">
        <v>0</v>
      </c>
      <c r="AJ79" s="18">
        <v>0</v>
      </c>
      <c r="AK79" s="18">
        <v>0</v>
      </c>
      <c r="AL79" s="18">
        <v>0</v>
      </c>
      <c r="AM79" s="18">
        <v>0</v>
      </c>
      <c r="AN79" s="18">
        <v>0</v>
      </c>
      <c r="AO79" s="18">
        <v>0</v>
      </c>
      <c r="AP79" s="18">
        <v>0</v>
      </c>
      <c r="AQ79" s="18">
        <v>0</v>
      </c>
      <c r="AR79" s="18">
        <v>0</v>
      </c>
      <c r="AS79" s="18">
        <v>0</v>
      </c>
      <c r="AT79" s="18">
        <v>0</v>
      </c>
      <c r="AU79" s="18">
        <v>0</v>
      </c>
      <c r="AV79" s="18">
        <v>0</v>
      </c>
      <c r="AW79" s="18">
        <v>0</v>
      </c>
      <c r="AX79" s="18">
        <v>0</v>
      </c>
      <c r="AY79" s="18">
        <v>0</v>
      </c>
      <c r="AZ79" s="18">
        <v>0</v>
      </c>
    </row>
    <row r="80" spans="1:52" ht="30" x14ac:dyDescent="0.25">
      <c r="A80" s="153"/>
      <c r="B80" s="147"/>
      <c r="C80" s="82">
        <v>77</v>
      </c>
      <c r="D80" s="98" t="s">
        <v>364</v>
      </c>
      <c r="E80" s="84" t="s">
        <v>213</v>
      </c>
      <c r="F80" s="97" t="s">
        <v>60</v>
      </c>
      <c r="G80" s="85" t="s">
        <v>87</v>
      </c>
      <c r="H80" s="97" t="s">
        <v>50</v>
      </c>
      <c r="I80" s="86">
        <v>25</v>
      </c>
      <c r="J80" s="124"/>
      <c r="K80" s="41">
        <f t="shared" si="2"/>
        <v>0</v>
      </c>
      <c r="L80" s="42" t="str">
        <f t="shared" si="3"/>
        <v>OK</v>
      </c>
      <c r="M80" s="18">
        <v>0</v>
      </c>
      <c r="N80" s="18">
        <v>0</v>
      </c>
      <c r="O80" s="18">
        <v>0</v>
      </c>
      <c r="P80" s="18">
        <v>0</v>
      </c>
      <c r="Q80" s="18">
        <v>0</v>
      </c>
      <c r="R80" s="18">
        <v>0</v>
      </c>
      <c r="S80" s="18">
        <v>0</v>
      </c>
      <c r="T80" s="18">
        <v>0</v>
      </c>
      <c r="U80" s="18">
        <v>0</v>
      </c>
      <c r="V80" s="18">
        <v>0</v>
      </c>
      <c r="W80" s="18">
        <v>0</v>
      </c>
      <c r="X80" s="18">
        <v>0</v>
      </c>
      <c r="Y80" s="18">
        <v>0</v>
      </c>
      <c r="Z80" s="18">
        <v>0</v>
      </c>
      <c r="AA80" s="18">
        <v>0</v>
      </c>
      <c r="AB80" s="18">
        <v>0</v>
      </c>
      <c r="AC80" s="18">
        <v>0</v>
      </c>
      <c r="AD80" s="18">
        <v>0</v>
      </c>
      <c r="AE80" s="18">
        <v>0</v>
      </c>
      <c r="AF80" s="18">
        <v>0</v>
      </c>
      <c r="AG80" s="18">
        <v>0</v>
      </c>
      <c r="AH80" s="18">
        <v>0</v>
      </c>
      <c r="AI80" s="18">
        <v>0</v>
      </c>
      <c r="AJ80" s="18">
        <v>0</v>
      </c>
      <c r="AK80" s="18">
        <v>0</v>
      </c>
      <c r="AL80" s="18">
        <v>0</v>
      </c>
      <c r="AM80" s="18">
        <v>0</v>
      </c>
      <c r="AN80" s="18">
        <v>0</v>
      </c>
      <c r="AO80" s="18">
        <v>0</v>
      </c>
      <c r="AP80" s="18">
        <v>0</v>
      </c>
      <c r="AQ80" s="18">
        <v>0</v>
      </c>
      <c r="AR80" s="18">
        <v>0</v>
      </c>
      <c r="AS80" s="18">
        <v>0</v>
      </c>
      <c r="AT80" s="18">
        <v>0</v>
      </c>
      <c r="AU80" s="18">
        <v>0</v>
      </c>
      <c r="AV80" s="18">
        <v>0</v>
      </c>
      <c r="AW80" s="18">
        <v>0</v>
      </c>
      <c r="AX80" s="18">
        <v>0</v>
      </c>
      <c r="AY80" s="18">
        <v>0</v>
      </c>
      <c r="AZ80" s="18">
        <v>0</v>
      </c>
    </row>
    <row r="81" spans="1:52" ht="180" x14ac:dyDescent="0.25">
      <c r="A81" s="72" t="s">
        <v>280</v>
      </c>
      <c r="B81" s="92">
        <v>23</v>
      </c>
      <c r="C81" s="92">
        <v>78</v>
      </c>
      <c r="D81" s="89" t="s">
        <v>426</v>
      </c>
      <c r="E81" s="90" t="s">
        <v>214</v>
      </c>
      <c r="F81" s="20" t="s">
        <v>58</v>
      </c>
      <c r="G81" s="20" t="s">
        <v>105</v>
      </c>
      <c r="H81" s="20" t="s">
        <v>50</v>
      </c>
      <c r="I81" s="91">
        <v>3.79</v>
      </c>
      <c r="J81" s="124">
        <v>320</v>
      </c>
      <c r="K81" s="41">
        <f t="shared" si="2"/>
        <v>0</v>
      </c>
      <c r="L81" s="42" t="str">
        <f t="shared" si="3"/>
        <v>OK</v>
      </c>
      <c r="M81" s="18">
        <v>0</v>
      </c>
      <c r="N81" s="18">
        <v>0</v>
      </c>
      <c r="O81" s="18">
        <v>0</v>
      </c>
      <c r="P81" s="18">
        <v>0</v>
      </c>
      <c r="Q81" s="18">
        <v>0</v>
      </c>
      <c r="R81" s="18">
        <v>0</v>
      </c>
      <c r="S81" s="18">
        <v>0</v>
      </c>
      <c r="T81" s="18">
        <v>0</v>
      </c>
      <c r="U81" s="18">
        <v>0</v>
      </c>
      <c r="V81" s="18">
        <v>0</v>
      </c>
      <c r="W81" s="18">
        <v>0</v>
      </c>
      <c r="X81" s="18">
        <v>320</v>
      </c>
      <c r="Y81" s="18">
        <v>0</v>
      </c>
      <c r="Z81" s="18">
        <v>0</v>
      </c>
      <c r="AA81" s="18">
        <v>0</v>
      </c>
      <c r="AB81" s="18">
        <v>0</v>
      </c>
      <c r="AC81" s="18">
        <v>0</v>
      </c>
      <c r="AD81" s="18">
        <v>0</v>
      </c>
      <c r="AE81" s="18">
        <v>0</v>
      </c>
      <c r="AF81" s="18">
        <v>0</v>
      </c>
      <c r="AG81" s="18">
        <v>0</v>
      </c>
      <c r="AH81" s="18">
        <v>0</v>
      </c>
      <c r="AI81" s="18">
        <v>0</v>
      </c>
      <c r="AJ81" s="18">
        <v>0</v>
      </c>
      <c r="AK81" s="18">
        <v>0</v>
      </c>
      <c r="AL81" s="18">
        <v>0</v>
      </c>
      <c r="AM81" s="18">
        <v>0</v>
      </c>
      <c r="AN81" s="18">
        <v>0</v>
      </c>
      <c r="AO81" s="18">
        <v>0</v>
      </c>
      <c r="AP81" s="18">
        <v>0</v>
      </c>
      <c r="AQ81" s="18">
        <v>0</v>
      </c>
      <c r="AR81" s="18">
        <v>0</v>
      </c>
      <c r="AS81" s="18">
        <v>0</v>
      </c>
      <c r="AT81" s="18">
        <v>0</v>
      </c>
      <c r="AU81" s="18">
        <v>0</v>
      </c>
      <c r="AV81" s="18">
        <v>0</v>
      </c>
      <c r="AW81" s="18">
        <v>0</v>
      </c>
      <c r="AX81" s="18">
        <v>0</v>
      </c>
      <c r="AY81" s="18">
        <v>0</v>
      </c>
      <c r="AZ81" s="18">
        <v>0</v>
      </c>
    </row>
    <row r="82" spans="1:52" ht="240" customHeight="1" x14ac:dyDescent="0.25">
      <c r="A82" s="153" t="s">
        <v>276</v>
      </c>
      <c r="B82" s="145">
        <v>24</v>
      </c>
      <c r="C82" s="87">
        <v>79</v>
      </c>
      <c r="D82" s="83" t="s">
        <v>365</v>
      </c>
      <c r="E82" s="84" t="s">
        <v>215</v>
      </c>
      <c r="F82" s="85" t="s">
        <v>30</v>
      </c>
      <c r="G82" s="85" t="s">
        <v>46</v>
      </c>
      <c r="H82" s="85" t="s">
        <v>50</v>
      </c>
      <c r="I82" s="86">
        <v>1.08</v>
      </c>
      <c r="J82" s="124"/>
      <c r="K82" s="41">
        <f t="shared" si="2"/>
        <v>0</v>
      </c>
      <c r="L82" s="42" t="str">
        <f t="shared" si="3"/>
        <v>OK</v>
      </c>
      <c r="M82" s="18">
        <v>0</v>
      </c>
      <c r="N82" s="18">
        <v>0</v>
      </c>
      <c r="O82" s="18">
        <v>0</v>
      </c>
      <c r="P82" s="18">
        <v>0</v>
      </c>
      <c r="Q82" s="18">
        <v>0</v>
      </c>
      <c r="R82" s="18">
        <v>0</v>
      </c>
      <c r="S82" s="18">
        <v>0</v>
      </c>
      <c r="T82" s="18">
        <v>0</v>
      </c>
      <c r="U82" s="18">
        <v>0</v>
      </c>
      <c r="V82" s="18">
        <v>0</v>
      </c>
      <c r="W82" s="18">
        <v>0</v>
      </c>
      <c r="X82" s="18">
        <v>0</v>
      </c>
      <c r="Y82" s="18">
        <v>0</v>
      </c>
      <c r="Z82" s="18">
        <v>0</v>
      </c>
      <c r="AA82" s="18">
        <v>0</v>
      </c>
      <c r="AB82" s="18">
        <v>0</v>
      </c>
      <c r="AC82" s="18">
        <v>0</v>
      </c>
      <c r="AD82" s="18">
        <v>0</v>
      </c>
      <c r="AE82" s="18">
        <v>0</v>
      </c>
      <c r="AF82" s="18">
        <v>0</v>
      </c>
      <c r="AG82" s="18">
        <v>0</v>
      </c>
      <c r="AH82" s="18">
        <v>0</v>
      </c>
      <c r="AI82" s="18">
        <v>0</v>
      </c>
      <c r="AJ82" s="18">
        <v>0</v>
      </c>
      <c r="AK82" s="18">
        <v>0</v>
      </c>
      <c r="AL82" s="18">
        <v>0</v>
      </c>
      <c r="AM82" s="18">
        <v>0</v>
      </c>
      <c r="AN82" s="18">
        <v>0</v>
      </c>
      <c r="AO82" s="18">
        <v>0</v>
      </c>
      <c r="AP82" s="18">
        <v>0</v>
      </c>
      <c r="AQ82" s="18">
        <v>0</v>
      </c>
      <c r="AR82" s="18">
        <v>0</v>
      </c>
      <c r="AS82" s="18">
        <v>0</v>
      </c>
      <c r="AT82" s="18">
        <v>0</v>
      </c>
      <c r="AU82" s="18">
        <v>0</v>
      </c>
      <c r="AV82" s="18">
        <v>0</v>
      </c>
      <c r="AW82" s="18">
        <v>0</v>
      </c>
      <c r="AX82" s="18">
        <v>0</v>
      </c>
      <c r="AY82" s="18">
        <v>0</v>
      </c>
      <c r="AZ82" s="18">
        <v>0</v>
      </c>
    </row>
    <row r="83" spans="1:52" ht="165" x14ac:dyDescent="0.25">
      <c r="A83" s="153"/>
      <c r="B83" s="146"/>
      <c r="C83" s="82">
        <v>80</v>
      </c>
      <c r="D83" s="83" t="s">
        <v>366</v>
      </c>
      <c r="E83" s="84" t="s">
        <v>216</v>
      </c>
      <c r="F83" s="85" t="s">
        <v>30</v>
      </c>
      <c r="G83" s="85" t="s">
        <v>46</v>
      </c>
      <c r="H83" s="85" t="s">
        <v>50</v>
      </c>
      <c r="I83" s="86">
        <v>1.35</v>
      </c>
      <c r="J83" s="124"/>
      <c r="K83" s="41">
        <f t="shared" si="2"/>
        <v>0</v>
      </c>
      <c r="L83" s="42" t="str">
        <f t="shared" si="3"/>
        <v>OK</v>
      </c>
      <c r="M83" s="18">
        <v>0</v>
      </c>
      <c r="N83" s="18">
        <v>0</v>
      </c>
      <c r="O83" s="18">
        <v>0</v>
      </c>
      <c r="P83" s="18">
        <v>0</v>
      </c>
      <c r="Q83" s="18">
        <v>0</v>
      </c>
      <c r="R83" s="18">
        <v>0</v>
      </c>
      <c r="S83" s="18">
        <v>0</v>
      </c>
      <c r="T83" s="18">
        <v>0</v>
      </c>
      <c r="U83" s="18">
        <v>0</v>
      </c>
      <c r="V83" s="18">
        <v>0</v>
      </c>
      <c r="W83" s="18">
        <v>0</v>
      </c>
      <c r="X83" s="18">
        <v>0</v>
      </c>
      <c r="Y83" s="18">
        <v>0</v>
      </c>
      <c r="Z83" s="18">
        <v>0</v>
      </c>
      <c r="AA83" s="18">
        <v>0</v>
      </c>
      <c r="AB83" s="18">
        <v>0</v>
      </c>
      <c r="AC83" s="18">
        <v>0</v>
      </c>
      <c r="AD83" s="18">
        <v>0</v>
      </c>
      <c r="AE83" s="18">
        <v>0</v>
      </c>
      <c r="AF83" s="18">
        <v>0</v>
      </c>
      <c r="AG83" s="18">
        <v>0</v>
      </c>
      <c r="AH83" s="18">
        <v>0</v>
      </c>
      <c r="AI83" s="18">
        <v>0</v>
      </c>
      <c r="AJ83" s="18">
        <v>0</v>
      </c>
      <c r="AK83" s="18">
        <v>0</v>
      </c>
      <c r="AL83" s="18">
        <v>0</v>
      </c>
      <c r="AM83" s="18">
        <v>0</v>
      </c>
      <c r="AN83" s="18">
        <v>0</v>
      </c>
      <c r="AO83" s="18">
        <v>0</v>
      </c>
      <c r="AP83" s="18">
        <v>0</v>
      </c>
      <c r="AQ83" s="18">
        <v>0</v>
      </c>
      <c r="AR83" s="18">
        <v>0</v>
      </c>
      <c r="AS83" s="18">
        <v>0</v>
      </c>
      <c r="AT83" s="18">
        <v>0</v>
      </c>
      <c r="AU83" s="18">
        <v>0</v>
      </c>
      <c r="AV83" s="18">
        <v>0</v>
      </c>
      <c r="AW83" s="18">
        <v>0</v>
      </c>
      <c r="AX83" s="18">
        <v>0</v>
      </c>
      <c r="AY83" s="18">
        <v>0</v>
      </c>
      <c r="AZ83" s="18">
        <v>0</v>
      </c>
    </row>
    <row r="84" spans="1:52" ht="195" x14ac:dyDescent="0.25">
      <c r="A84" s="153"/>
      <c r="B84" s="146"/>
      <c r="C84" s="87">
        <v>81</v>
      </c>
      <c r="D84" s="102" t="s">
        <v>367</v>
      </c>
      <c r="E84" s="84" t="s">
        <v>217</v>
      </c>
      <c r="F84" s="85" t="s">
        <v>30</v>
      </c>
      <c r="G84" s="85" t="s">
        <v>47</v>
      </c>
      <c r="H84" s="85" t="s">
        <v>50</v>
      </c>
      <c r="I84" s="86">
        <v>4.75</v>
      </c>
      <c r="J84" s="124">
        <v>1500</v>
      </c>
      <c r="K84" s="41">
        <f t="shared" si="2"/>
        <v>6</v>
      </c>
      <c r="L84" s="42" t="str">
        <f t="shared" si="3"/>
        <v>OK</v>
      </c>
      <c r="M84" s="18">
        <v>0</v>
      </c>
      <c r="N84" s="18">
        <v>0</v>
      </c>
      <c r="O84" s="18">
        <v>0</v>
      </c>
      <c r="P84" s="18">
        <v>0</v>
      </c>
      <c r="Q84" s="18">
        <v>900</v>
      </c>
      <c r="R84" s="18">
        <v>0</v>
      </c>
      <c r="S84" s="18">
        <v>0</v>
      </c>
      <c r="T84" s="18">
        <v>0</v>
      </c>
      <c r="U84" s="18">
        <v>0</v>
      </c>
      <c r="V84" s="18">
        <v>0</v>
      </c>
      <c r="W84" s="18">
        <v>0</v>
      </c>
      <c r="X84" s="18">
        <v>0</v>
      </c>
      <c r="Y84" s="18">
        <v>0</v>
      </c>
      <c r="Z84" s="18">
        <v>0</v>
      </c>
      <c r="AA84" s="18">
        <v>0</v>
      </c>
      <c r="AB84" s="18">
        <v>0</v>
      </c>
      <c r="AC84" s="18">
        <v>0</v>
      </c>
      <c r="AD84" s="18">
        <v>0</v>
      </c>
      <c r="AE84" s="18">
        <v>0</v>
      </c>
      <c r="AF84" s="18">
        <v>0</v>
      </c>
      <c r="AG84" s="18">
        <v>0</v>
      </c>
      <c r="AH84" s="18">
        <v>0</v>
      </c>
      <c r="AI84" s="18">
        <v>0</v>
      </c>
      <c r="AJ84" s="18">
        <v>0</v>
      </c>
      <c r="AK84" s="18">
        <v>0</v>
      </c>
      <c r="AL84" s="18">
        <v>0</v>
      </c>
      <c r="AM84" s="18">
        <v>450</v>
      </c>
      <c r="AN84" s="18"/>
      <c r="AO84" s="18"/>
      <c r="AP84" s="18"/>
      <c r="AQ84" s="18"/>
      <c r="AR84" s="18"/>
      <c r="AS84" s="18"/>
      <c r="AT84" s="18"/>
      <c r="AU84" s="18"/>
      <c r="AV84" s="18">
        <v>144</v>
      </c>
      <c r="AW84" s="18"/>
      <c r="AX84" s="18"/>
      <c r="AY84" s="18"/>
      <c r="AZ84" s="18"/>
    </row>
    <row r="85" spans="1:52" ht="90" customHeight="1" x14ac:dyDescent="0.25">
      <c r="A85" s="153"/>
      <c r="B85" s="147"/>
      <c r="C85" s="87">
        <v>82</v>
      </c>
      <c r="D85" s="83" t="s">
        <v>368</v>
      </c>
      <c r="E85" s="84" t="s">
        <v>218</v>
      </c>
      <c r="F85" s="85" t="s">
        <v>30</v>
      </c>
      <c r="G85" s="85" t="s">
        <v>106</v>
      </c>
      <c r="H85" s="85" t="s">
        <v>50</v>
      </c>
      <c r="I85" s="86">
        <v>1.25</v>
      </c>
      <c r="J85" s="124"/>
      <c r="K85" s="41">
        <f t="shared" si="2"/>
        <v>0</v>
      </c>
      <c r="L85" s="42" t="str">
        <f t="shared" si="3"/>
        <v>OK</v>
      </c>
      <c r="M85" s="18">
        <v>0</v>
      </c>
      <c r="N85" s="18">
        <v>0</v>
      </c>
      <c r="O85" s="18">
        <v>0</v>
      </c>
      <c r="P85" s="18">
        <v>0</v>
      </c>
      <c r="Q85" s="18">
        <v>0</v>
      </c>
      <c r="R85" s="18">
        <v>0</v>
      </c>
      <c r="S85" s="18">
        <v>0</v>
      </c>
      <c r="T85" s="18">
        <v>0</v>
      </c>
      <c r="U85" s="18">
        <v>0</v>
      </c>
      <c r="V85" s="18">
        <v>0</v>
      </c>
      <c r="W85" s="18">
        <v>0</v>
      </c>
      <c r="X85" s="18">
        <v>0</v>
      </c>
      <c r="Y85" s="18">
        <v>0</v>
      </c>
      <c r="Z85" s="18">
        <v>0</v>
      </c>
      <c r="AA85" s="18">
        <v>0</v>
      </c>
      <c r="AB85" s="18">
        <v>0</v>
      </c>
      <c r="AC85" s="18">
        <v>0</v>
      </c>
      <c r="AD85" s="18">
        <v>0</v>
      </c>
      <c r="AE85" s="18">
        <v>0</v>
      </c>
      <c r="AF85" s="18">
        <v>0</v>
      </c>
      <c r="AG85" s="18">
        <v>0</v>
      </c>
      <c r="AH85" s="18">
        <v>0</v>
      </c>
      <c r="AI85" s="18">
        <v>0</v>
      </c>
      <c r="AJ85" s="18">
        <v>0</v>
      </c>
      <c r="AK85" s="18">
        <v>0</v>
      </c>
      <c r="AL85" s="18">
        <v>0</v>
      </c>
      <c r="AM85" s="18">
        <v>0</v>
      </c>
      <c r="AN85" s="18">
        <v>0</v>
      </c>
      <c r="AO85" s="18">
        <v>0</v>
      </c>
      <c r="AP85" s="18">
        <v>0</v>
      </c>
      <c r="AQ85" s="18">
        <v>0</v>
      </c>
      <c r="AR85" s="18">
        <v>0</v>
      </c>
      <c r="AS85" s="18">
        <v>0</v>
      </c>
      <c r="AT85" s="18">
        <v>0</v>
      </c>
      <c r="AU85" s="18">
        <v>0</v>
      </c>
      <c r="AV85" s="18">
        <v>0</v>
      </c>
      <c r="AW85" s="18">
        <v>0</v>
      </c>
      <c r="AX85" s="18">
        <v>0</v>
      </c>
      <c r="AY85" s="18">
        <v>0</v>
      </c>
      <c r="AZ85" s="18">
        <v>0</v>
      </c>
    </row>
    <row r="86" spans="1:52" ht="135" x14ac:dyDescent="0.25">
      <c r="A86" s="152" t="s">
        <v>282</v>
      </c>
      <c r="B86" s="158">
        <v>25</v>
      </c>
      <c r="C86" s="103">
        <v>83</v>
      </c>
      <c r="D86" s="77" t="s">
        <v>369</v>
      </c>
      <c r="E86" s="78" t="s">
        <v>219</v>
      </c>
      <c r="F86" s="79" t="s">
        <v>38</v>
      </c>
      <c r="G86" s="79" t="s">
        <v>43</v>
      </c>
      <c r="H86" s="79" t="s">
        <v>50</v>
      </c>
      <c r="I86" s="80">
        <v>17.55</v>
      </c>
      <c r="J86" s="124">
        <v>300</v>
      </c>
      <c r="K86" s="41">
        <f t="shared" si="2"/>
        <v>180</v>
      </c>
      <c r="L86" s="42" t="str">
        <f t="shared" si="3"/>
        <v>OK</v>
      </c>
      <c r="M86" s="18">
        <v>120</v>
      </c>
      <c r="N86" s="18">
        <v>0</v>
      </c>
      <c r="O86" s="18">
        <v>0</v>
      </c>
      <c r="P86" s="18">
        <v>0</v>
      </c>
      <c r="Q86" s="18">
        <v>0</v>
      </c>
      <c r="R86" s="18">
        <v>0</v>
      </c>
      <c r="S86" s="18">
        <v>0</v>
      </c>
      <c r="T86" s="18">
        <v>0</v>
      </c>
      <c r="U86" s="18">
        <v>0</v>
      </c>
      <c r="V86" s="18">
        <v>0</v>
      </c>
      <c r="W86" s="18">
        <v>0</v>
      </c>
      <c r="X86" s="18">
        <v>0</v>
      </c>
      <c r="Y86" s="18">
        <v>0</v>
      </c>
      <c r="Z86" s="18">
        <v>0</v>
      </c>
      <c r="AA86" s="18">
        <v>0</v>
      </c>
      <c r="AB86" s="18">
        <v>0</v>
      </c>
      <c r="AC86" s="18">
        <v>0</v>
      </c>
      <c r="AD86" s="18">
        <v>0</v>
      </c>
      <c r="AE86" s="18">
        <v>0</v>
      </c>
      <c r="AF86" s="18">
        <v>0</v>
      </c>
      <c r="AG86" s="18">
        <v>0</v>
      </c>
      <c r="AH86" s="18">
        <v>0</v>
      </c>
      <c r="AI86" s="18">
        <v>0</v>
      </c>
      <c r="AJ86" s="18">
        <v>0</v>
      </c>
      <c r="AK86" s="18">
        <v>0</v>
      </c>
      <c r="AL86" s="18">
        <v>0</v>
      </c>
      <c r="AM86" s="18">
        <v>0</v>
      </c>
      <c r="AN86" s="18">
        <v>0</v>
      </c>
      <c r="AO86" s="18">
        <v>0</v>
      </c>
      <c r="AP86" s="18">
        <v>0</v>
      </c>
      <c r="AQ86" s="18">
        <v>0</v>
      </c>
      <c r="AR86" s="18">
        <v>0</v>
      </c>
      <c r="AS86" s="18">
        <v>0</v>
      </c>
      <c r="AT86" s="18">
        <v>0</v>
      </c>
      <c r="AU86" s="18">
        <v>0</v>
      </c>
      <c r="AV86" s="18">
        <v>0</v>
      </c>
      <c r="AW86" s="18">
        <v>0</v>
      </c>
      <c r="AX86" s="18">
        <v>0</v>
      </c>
      <c r="AY86" s="18">
        <v>0</v>
      </c>
      <c r="AZ86" s="18">
        <v>0</v>
      </c>
    </row>
    <row r="87" spans="1:52" ht="150" x14ac:dyDescent="0.25">
      <c r="A87" s="152"/>
      <c r="B87" s="159"/>
      <c r="C87" s="76">
        <v>84</v>
      </c>
      <c r="D87" s="77" t="s">
        <v>427</v>
      </c>
      <c r="E87" s="78" t="s">
        <v>220</v>
      </c>
      <c r="F87" s="104" t="s">
        <v>30</v>
      </c>
      <c r="G87" s="104" t="s">
        <v>43</v>
      </c>
      <c r="H87" s="78" t="s">
        <v>107</v>
      </c>
      <c r="I87" s="80">
        <v>13.02</v>
      </c>
      <c r="J87" s="124"/>
      <c r="K87" s="41">
        <f t="shared" si="2"/>
        <v>0</v>
      </c>
      <c r="L87" s="42" t="str">
        <f t="shared" si="3"/>
        <v>OK</v>
      </c>
      <c r="M87" s="18">
        <v>0</v>
      </c>
      <c r="N87" s="18">
        <v>0</v>
      </c>
      <c r="O87" s="18">
        <v>0</v>
      </c>
      <c r="P87" s="18">
        <v>0</v>
      </c>
      <c r="Q87" s="18">
        <v>0</v>
      </c>
      <c r="R87" s="18">
        <v>0</v>
      </c>
      <c r="S87" s="18">
        <v>0</v>
      </c>
      <c r="T87" s="18">
        <v>0</v>
      </c>
      <c r="U87" s="18">
        <v>0</v>
      </c>
      <c r="V87" s="18">
        <v>0</v>
      </c>
      <c r="W87" s="18">
        <v>0</v>
      </c>
      <c r="X87" s="18">
        <v>0</v>
      </c>
      <c r="Y87" s="18">
        <v>0</v>
      </c>
      <c r="Z87" s="18">
        <v>0</v>
      </c>
      <c r="AA87" s="18">
        <v>0</v>
      </c>
      <c r="AB87" s="18">
        <v>0</v>
      </c>
      <c r="AC87" s="18">
        <v>0</v>
      </c>
      <c r="AD87" s="18">
        <v>0</v>
      </c>
      <c r="AE87" s="18">
        <v>0</v>
      </c>
      <c r="AF87" s="18">
        <v>0</v>
      </c>
      <c r="AG87" s="18">
        <v>0</v>
      </c>
      <c r="AH87" s="18">
        <v>0</v>
      </c>
      <c r="AI87" s="18">
        <v>0</v>
      </c>
      <c r="AJ87" s="18">
        <v>0</v>
      </c>
      <c r="AK87" s="18">
        <v>0</v>
      </c>
      <c r="AL87" s="18">
        <v>0</v>
      </c>
      <c r="AM87" s="18">
        <v>0</v>
      </c>
      <c r="AN87" s="18">
        <v>0</v>
      </c>
      <c r="AO87" s="18">
        <v>0</v>
      </c>
      <c r="AP87" s="18">
        <v>0</v>
      </c>
      <c r="AQ87" s="18">
        <v>0</v>
      </c>
      <c r="AR87" s="18">
        <v>0</v>
      </c>
      <c r="AS87" s="18">
        <v>0</v>
      </c>
      <c r="AT87" s="18">
        <v>0</v>
      </c>
      <c r="AU87" s="18">
        <v>0</v>
      </c>
      <c r="AV87" s="18">
        <v>0</v>
      </c>
      <c r="AW87" s="18">
        <v>0</v>
      </c>
      <c r="AX87" s="18">
        <v>0</v>
      </c>
      <c r="AY87" s="18">
        <v>0</v>
      </c>
      <c r="AZ87" s="18">
        <v>0</v>
      </c>
    </row>
    <row r="88" spans="1:52" ht="75" x14ac:dyDescent="0.25">
      <c r="A88" s="152"/>
      <c r="B88" s="160"/>
      <c r="C88" s="76">
        <v>85</v>
      </c>
      <c r="D88" s="77" t="s">
        <v>428</v>
      </c>
      <c r="E88" s="78" t="s">
        <v>221</v>
      </c>
      <c r="F88" s="104" t="s">
        <v>30</v>
      </c>
      <c r="G88" s="104" t="s">
        <v>48</v>
      </c>
      <c r="H88" s="78" t="s">
        <v>108</v>
      </c>
      <c r="I88" s="80">
        <v>25.04</v>
      </c>
      <c r="J88" s="124"/>
      <c r="K88" s="41">
        <f t="shared" si="2"/>
        <v>0</v>
      </c>
      <c r="L88" s="42" t="str">
        <f t="shared" si="3"/>
        <v>OK</v>
      </c>
      <c r="M88" s="18">
        <v>0</v>
      </c>
      <c r="N88" s="18">
        <v>0</v>
      </c>
      <c r="O88" s="18">
        <v>0</v>
      </c>
      <c r="P88" s="18">
        <v>0</v>
      </c>
      <c r="Q88" s="18">
        <v>0</v>
      </c>
      <c r="R88" s="18">
        <v>0</v>
      </c>
      <c r="S88" s="18">
        <v>0</v>
      </c>
      <c r="T88" s="18">
        <v>0</v>
      </c>
      <c r="U88" s="18">
        <v>0</v>
      </c>
      <c r="V88" s="18">
        <v>0</v>
      </c>
      <c r="W88" s="18">
        <v>0</v>
      </c>
      <c r="X88" s="18">
        <v>0</v>
      </c>
      <c r="Y88" s="18">
        <v>0</v>
      </c>
      <c r="Z88" s="18">
        <v>0</v>
      </c>
      <c r="AA88" s="18">
        <v>0</v>
      </c>
      <c r="AB88" s="18">
        <v>0</v>
      </c>
      <c r="AC88" s="18">
        <v>0</v>
      </c>
      <c r="AD88" s="18">
        <v>0</v>
      </c>
      <c r="AE88" s="18">
        <v>0</v>
      </c>
      <c r="AF88" s="18">
        <v>0</v>
      </c>
      <c r="AG88" s="18">
        <v>0</v>
      </c>
      <c r="AH88" s="18">
        <v>0</v>
      </c>
      <c r="AI88" s="18">
        <v>0</v>
      </c>
      <c r="AJ88" s="18">
        <v>0</v>
      </c>
      <c r="AK88" s="18">
        <v>0</v>
      </c>
      <c r="AL88" s="18">
        <v>0</v>
      </c>
      <c r="AM88" s="18">
        <v>0</v>
      </c>
      <c r="AN88" s="18">
        <v>0</v>
      </c>
      <c r="AO88" s="18">
        <v>0</v>
      </c>
      <c r="AP88" s="18">
        <v>0</v>
      </c>
      <c r="AQ88" s="18">
        <v>0</v>
      </c>
      <c r="AR88" s="18">
        <v>0</v>
      </c>
      <c r="AS88" s="18">
        <v>0</v>
      </c>
      <c r="AT88" s="18">
        <v>0</v>
      </c>
      <c r="AU88" s="18">
        <v>0</v>
      </c>
      <c r="AV88" s="18">
        <v>0</v>
      </c>
      <c r="AW88" s="18">
        <v>0</v>
      </c>
      <c r="AX88" s="18">
        <v>0</v>
      </c>
      <c r="AY88" s="18">
        <v>0</v>
      </c>
      <c r="AZ88" s="18">
        <v>0</v>
      </c>
    </row>
    <row r="89" spans="1:52" ht="150" x14ac:dyDescent="0.25">
      <c r="A89" s="153" t="s">
        <v>282</v>
      </c>
      <c r="B89" s="145">
        <v>26</v>
      </c>
      <c r="C89" s="82">
        <v>86</v>
      </c>
      <c r="D89" s="83" t="s">
        <v>370</v>
      </c>
      <c r="E89" s="84" t="s">
        <v>222</v>
      </c>
      <c r="F89" s="97" t="s">
        <v>30</v>
      </c>
      <c r="G89" s="97" t="s">
        <v>43</v>
      </c>
      <c r="H89" s="85" t="s">
        <v>50</v>
      </c>
      <c r="I89" s="86">
        <v>13.52</v>
      </c>
      <c r="J89" s="124"/>
      <c r="K89" s="41">
        <f t="shared" si="2"/>
        <v>0</v>
      </c>
      <c r="L89" s="42" t="str">
        <f t="shared" si="3"/>
        <v>OK</v>
      </c>
      <c r="M89" s="18">
        <v>0</v>
      </c>
      <c r="N89" s="18">
        <v>0</v>
      </c>
      <c r="O89" s="18">
        <v>0</v>
      </c>
      <c r="P89" s="18">
        <v>0</v>
      </c>
      <c r="Q89" s="18">
        <v>0</v>
      </c>
      <c r="R89" s="18">
        <v>0</v>
      </c>
      <c r="S89" s="18">
        <v>0</v>
      </c>
      <c r="T89" s="18">
        <v>0</v>
      </c>
      <c r="U89" s="18">
        <v>0</v>
      </c>
      <c r="V89" s="18">
        <v>0</v>
      </c>
      <c r="W89" s="18">
        <v>0</v>
      </c>
      <c r="X89" s="18">
        <v>0</v>
      </c>
      <c r="Y89" s="18">
        <v>0</v>
      </c>
      <c r="Z89" s="18">
        <v>0</v>
      </c>
      <c r="AA89" s="18">
        <v>0</v>
      </c>
      <c r="AB89" s="18">
        <v>0</v>
      </c>
      <c r="AC89" s="18">
        <v>0</v>
      </c>
      <c r="AD89" s="18">
        <v>0</v>
      </c>
      <c r="AE89" s="18">
        <v>0</v>
      </c>
      <c r="AF89" s="18">
        <v>0</v>
      </c>
      <c r="AG89" s="18">
        <v>0</v>
      </c>
      <c r="AH89" s="18">
        <v>0</v>
      </c>
      <c r="AI89" s="18">
        <v>0</v>
      </c>
      <c r="AJ89" s="18">
        <v>0</v>
      </c>
      <c r="AK89" s="18">
        <v>0</v>
      </c>
      <c r="AL89" s="18">
        <v>0</v>
      </c>
      <c r="AM89" s="18">
        <v>0</v>
      </c>
      <c r="AN89" s="18">
        <v>0</v>
      </c>
      <c r="AO89" s="18">
        <v>0</v>
      </c>
      <c r="AP89" s="18">
        <v>0</v>
      </c>
      <c r="AQ89" s="18">
        <v>0</v>
      </c>
      <c r="AR89" s="18">
        <v>0</v>
      </c>
      <c r="AS89" s="18">
        <v>0</v>
      </c>
      <c r="AT89" s="18">
        <v>0</v>
      </c>
      <c r="AU89" s="18">
        <v>0</v>
      </c>
      <c r="AV89" s="18">
        <v>0</v>
      </c>
      <c r="AW89" s="18">
        <v>0</v>
      </c>
      <c r="AX89" s="18">
        <v>0</v>
      </c>
      <c r="AY89" s="18">
        <v>0</v>
      </c>
      <c r="AZ89" s="18">
        <v>0</v>
      </c>
    </row>
    <row r="90" spans="1:52" ht="30" x14ac:dyDescent="0.25">
      <c r="A90" s="153"/>
      <c r="B90" s="147"/>
      <c r="C90" s="87">
        <v>87</v>
      </c>
      <c r="D90" s="98" t="s">
        <v>371</v>
      </c>
      <c r="E90" s="84" t="s">
        <v>223</v>
      </c>
      <c r="F90" s="97" t="s">
        <v>30</v>
      </c>
      <c r="G90" s="97" t="s">
        <v>109</v>
      </c>
      <c r="H90" s="85" t="s">
        <v>110</v>
      </c>
      <c r="I90" s="86">
        <v>25.3</v>
      </c>
      <c r="J90" s="124">
        <v>10</v>
      </c>
      <c r="K90" s="41">
        <f t="shared" si="2"/>
        <v>10</v>
      </c>
      <c r="L90" s="42" t="str">
        <f t="shared" si="3"/>
        <v>OK</v>
      </c>
      <c r="M90" s="18">
        <v>0</v>
      </c>
      <c r="N90" s="18">
        <v>0</v>
      </c>
      <c r="O90" s="18">
        <v>0</v>
      </c>
      <c r="P90" s="18">
        <v>0</v>
      </c>
      <c r="Q90" s="18">
        <v>0</v>
      </c>
      <c r="R90" s="18">
        <v>0</v>
      </c>
      <c r="S90" s="18">
        <v>0</v>
      </c>
      <c r="T90" s="18">
        <v>0</v>
      </c>
      <c r="U90" s="18">
        <v>0</v>
      </c>
      <c r="V90" s="18">
        <v>0</v>
      </c>
      <c r="W90" s="18">
        <v>0</v>
      </c>
      <c r="X90" s="18">
        <v>0</v>
      </c>
      <c r="Y90" s="18">
        <v>0</v>
      </c>
      <c r="Z90" s="18">
        <v>0</v>
      </c>
      <c r="AA90" s="18">
        <v>0</v>
      </c>
      <c r="AB90" s="18">
        <v>0</v>
      </c>
      <c r="AC90" s="18">
        <v>0</v>
      </c>
      <c r="AD90" s="18">
        <v>0</v>
      </c>
      <c r="AE90" s="18">
        <v>0</v>
      </c>
      <c r="AF90" s="18">
        <v>0</v>
      </c>
      <c r="AG90" s="18">
        <v>0</v>
      </c>
      <c r="AH90" s="18">
        <v>0</v>
      </c>
      <c r="AI90" s="18">
        <v>0</v>
      </c>
      <c r="AJ90" s="18">
        <v>0</v>
      </c>
      <c r="AK90" s="18">
        <v>0</v>
      </c>
      <c r="AL90" s="18">
        <v>0</v>
      </c>
      <c r="AM90" s="18">
        <v>0</v>
      </c>
      <c r="AN90" s="18">
        <v>0</v>
      </c>
      <c r="AO90" s="18">
        <v>0</v>
      </c>
      <c r="AP90" s="18">
        <v>0</v>
      </c>
      <c r="AQ90" s="18">
        <v>0</v>
      </c>
      <c r="AR90" s="18">
        <v>0</v>
      </c>
      <c r="AS90" s="18">
        <v>0</v>
      </c>
      <c r="AT90" s="18">
        <v>0</v>
      </c>
      <c r="AU90" s="18">
        <v>0</v>
      </c>
      <c r="AV90" s="18">
        <v>0</v>
      </c>
      <c r="AW90" s="18">
        <v>0</v>
      </c>
      <c r="AX90" s="18">
        <v>0</v>
      </c>
      <c r="AY90" s="18">
        <v>0</v>
      </c>
      <c r="AZ90" s="18">
        <v>0</v>
      </c>
    </row>
    <row r="91" spans="1:52" ht="165" x14ac:dyDescent="0.25">
      <c r="A91" s="72" t="s">
        <v>272</v>
      </c>
      <c r="B91" s="76">
        <v>27</v>
      </c>
      <c r="C91" s="76">
        <v>88</v>
      </c>
      <c r="D91" s="77" t="s">
        <v>429</v>
      </c>
      <c r="E91" s="78" t="s">
        <v>224</v>
      </c>
      <c r="F91" s="104" t="s">
        <v>33</v>
      </c>
      <c r="G91" s="104" t="s">
        <v>111</v>
      </c>
      <c r="H91" s="104" t="s">
        <v>50</v>
      </c>
      <c r="I91" s="80">
        <v>59.1</v>
      </c>
      <c r="J91" s="124">
        <v>20</v>
      </c>
      <c r="K91" s="41">
        <f t="shared" si="2"/>
        <v>0</v>
      </c>
      <c r="L91" s="42" t="str">
        <f t="shared" si="3"/>
        <v>OK</v>
      </c>
      <c r="M91" s="18">
        <v>0</v>
      </c>
      <c r="N91" s="18">
        <v>0</v>
      </c>
      <c r="O91" s="18">
        <v>0</v>
      </c>
      <c r="P91" s="18">
        <v>0</v>
      </c>
      <c r="Q91" s="18">
        <v>0</v>
      </c>
      <c r="R91" s="18">
        <v>0</v>
      </c>
      <c r="S91" s="18">
        <v>0</v>
      </c>
      <c r="T91" s="18">
        <v>0</v>
      </c>
      <c r="U91" s="18">
        <v>0</v>
      </c>
      <c r="V91" s="18">
        <v>0</v>
      </c>
      <c r="W91" s="18">
        <v>0</v>
      </c>
      <c r="X91" s="18">
        <v>0</v>
      </c>
      <c r="Y91" s="18">
        <v>0</v>
      </c>
      <c r="Z91" s="18">
        <v>0</v>
      </c>
      <c r="AA91" s="18">
        <v>0</v>
      </c>
      <c r="AB91" s="18">
        <v>0</v>
      </c>
      <c r="AC91" s="18">
        <v>0</v>
      </c>
      <c r="AD91" s="18">
        <v>4</v>
      </c>
      <c r="AE91" s="18">
        <v>0</v>
      </c>
      <c r="AF91" s="18">
        <v>0</v>
      </c>
      <c r="AG91" s="18">
        <v>0</v>
      </c>
      <c r="AH91" s="18">
        <v>0</v>
      </c>
      <c r="AI91" s="18">
        <v>0</v>
      </c>
      <c r="AJ91" s="18">
        <v>0</v>
      </c>
      <c r="AK91" s="18">
        <v>0</v>
      </c>
      <c r="AL91" s="18">
        <v>0</v>
      </c>
      <c r="AM91" s="18">
        <v>10</v>
      </c>
      <c r="AN91" s="18"/>
      <c r="AO91" s="18"/>
      <c r="AP91" s="18"/>
      <c r="AQ91" s="18"/>
      <c r="AR91" s="18"/>
      <c r="AS91" s="18">
        <v>6</v>
      </c>
      <c r="AT91" s="18"/>
      <c r="AU91" s="18"/>
      <c r="AV91" s="18"/>
      <c r="AW91" s="18"/>
      <c r="AX91" s="18"/>
      <c r="AY91" s="18"/>
      <c r="AZ91" s="18"/>
    </row>
    <row r="92" spans="1:52" ht="165" x14ac:dyDescent="0.25">
      <c r="A92" s="153" t="s">
        <v>284</v>
      </c>
      <c r="B92" s="145">
        <v>28</v>
      </c>
      <c r="C92" s="82">
        <v>89</v>
      </c>
      <c r="D92" s="83" t="s">
        <v>430</v>
      </c>
      <c r="E92" s="84" t="s">
        <v>225</v>
      </c>
      <c r="F92" s="97" t="s">
        <v>33</v>
      </c>
      <c r="G92" s="97" t="s">
        <v>112</v>
      </c>
      <c r="H92" s="97" t="s">
        <v>50</v>
      </c>
      <c r="I92" s="86">
        <v>9.5</v>
      </c>
      <c r="J92" s="124">
        <v>50</v>
      </c>
      <c r="K92" s="41">
        <f t="shared" si="2"/>
        <v>0</v>
      </c>
      <c r="L92" s="42" t="str">
        <f t="shared" si="3"/>
        <v>OK</v>
      </c>
      <c r="M92" s="18">
        <v>0</v>
      </c>
      <c r="N92" s="18">
        <v>0</v>
      </c>
      <c r="O92" s="18">
        <v>0</v>
      </c>
      <c r="P92" s="18">
        <v>0</v>
      </c>
      <c r="Q92" s="18">
        <v>0</v>
      </c>
      <c r="R92" s="18">
        <v>0</v>
      </c>
      <c r="S92" s="18">
        <v>0</v>
      </c>
      <c r="T92" s="18">
        <v>0</v>
      </c>
      <c r="U92" s="18">
        <v>0</v>
      </c>
      <c r="V92" s="18">
        <v>0</v>
      </c>
      <c r="W92" s="18">
        <v>50</v>
      </c>
      <c r="X92" s="18">
        <v>0</v>
      </c>
      <c r="Y92" s="18">
        <v>0</v>
      </c>
      <c r="Z92" s="18">
        <v>0</v>
      </c>
      <c r="AA92" s="18">
        <v>0</v>
      </c>
      <c r="AB92" s="18">
        <v>0</v>
      </c>
      <c r="AC92" s="18">
        <v>0</v>
      </c>
      <c r="AD92" s="18">
        <v>0</v>
      </c>
      <c r="AE92" s="18">
        <v>0</v>
      </c>
      <c r="AF92" s="18">
        <v>0</v>
      </c>
      <c r="AG92" s="18">
        <v>0</v>
      </c>
      <c r="AH92" s="18">
        <v>0</v>
      </c>
      <c r="AI92" s="18">
        <v>0</v>
      </c>
      <c r="AJ92" s="18">
        <v>0</v>
      </c>
      <c r="AK92" s="18">
        <v>0</v>
      </c>
      <c r="AL92" s="18">
        <v>0</v>
      </c>
      <c r="AM92" s="18">
        <v>0</v>
      </c>
      <c r="AN92" s="18">
        <v>0</v>
      </c>
      <c r="AO92" s="18">
        <v>0</v>
      </c>
      <c r="AP92" s="18">
        <v>0</v>
      </c>
      <c r="AQ92" s="18">
        <v>0</v>
      </c>
      <c r="AR92" s="18">
        <v>0</v>
      </c>
      <c r="AS92" s="18">
        <v>0</v>
      </c>
      <c r="AT92" s="18">
        <v>0</v>
      </c>
      <c r="AU92" s="18">
        <v>0</v>
      </c>
      <c r="AV92" s="18">
        <v>0</v>
      </c>
      <c r="AW92" s="18">
        <v>0</v>
      </c>
      <c r="AX92" s="18">
        <v>0</v>
      </c>
      <c r="AY92" s="18">
        <v>0</v>
      </c>
      <c r="AZ92" s="18">
        <v>0</v>
      </c>
    </row>
    <row r="93" spans="1:52" ht="150" x14ac:dyDescent="0.25">
      <c r="A93" s="153"/>
      <c r="B93" s="146"/>
      <c r="C93" s="87">
        <v>90</v>
      </c>
      <c r="D93" s="83" t="s">
        <v>431</v>
      </c>
      <c r="E93" s="84" t="s">
        <v>226</v>
      </c>
      <c r="F93" s="97" t="s">
        <v>33</v>
      </c>
      <c r="G93" s="97" t="s">
        <v>112</v>
      </c>
      <c r="H93" s="97" t="s">
        <v>50</v>
      </c>
      <c r="I93" s="86">
        <v>15.36</v>
      </c>
      <c r="J93" s="124">
        <v>50</v>
      </c>
      <c r="K93" s="41">
        <f t="shared" si="2"/>
        <v>0</v>
      </c>
      <c r="L93" s="42" t="str">
        <f t="shared" si="3"/>
        <v>OK</v>
      </c>
      <c r="M93" s="18">
        <v>0</v>
      </c>
      <c r="N93" s="18">
        <v>0</v>
      </c>
      <c r="O93" s="18">
        <v>0</v>
      </c>
      <c r="P93" s="18">
        <v>0</v>
      </c>
      <c r="Q93" s="18">
        <v>0</v>
      </c>
      <c r="R93" s="18">
        <v>0</v>
      </c>
      <c r="S93" s="18">
        <v>0</v>
      </c>
      <c r="T93" s="18">
        <v>0</v>
      </c>
      <c r="U93" s="18">
        <v>0</v>
      </c>
      <c r="V93" s="18">
        <v>0</v>
      </c>
      <c r="W93" s="18">
        <v>50</v>
      </c>
      <c r="X93" s="18">
        <v>0</v>
      </c>
      <c r="Y93" s="18">
        <v>0</v>
      </c>
      <c r="Z93" s="18">
        <v>0</v>
      </c>
      <c r="AA93" s="18">
        <v>0</v>
      </c>
      <c r="AB93" s="18">
        <v>0</v>
      </c>
      <c r="AC93" s="18">
        <v>0</v>
      </c>
      <c r="AD93" s="18">
        <v>0</v>
      </c>
      <c r="AE93" s="18">
        <v>0</v>
      </c>
      <c r="AF93" s="18">
        <v>0</v>
      </c>
      <c r="AG93" s="18">
        <v>0</v>
      </c>
      <c r="AH93" s="18">
        <v>0</v>
      </c>
      <c r="AI93" s="18">
        <v>0</v>
      </c>
      <c r="AJ93" s="18">
        <v>0</v>
      </c>
      <c r="AK93" s="18">
        <v>0</v>
      </c>
      <c r="AL93" s="18">
        <v>0</v>
      </c>
      <c r="AM93" s="18">
        <v>0</v>
      </c>
      <c r="AN93" s="18">
        <v>0</v>
      </c>
      <c r="AO93" s="18">
        <v>0</v>
      </c>
      <c r="AP93" s="18">
        <v>0</v>
      </c>
      <c r="AQ93" s="18">
        <v>0</v>
      </c>
      <c r="AR93" s="18">
        <v>0</v>
      </c>
      <c r="AS93" s="18">
        <v>0</v>
      </c>
      <c r="AT93" s="18">
        <v>0</v>
      </c>
      <c r="AU93" s="18">
        <v>0</v>
      </c>
      <c r="AV93" s="18">
        <v>0</v>
      </c>
      <c r="AW93" s="18">
        <v>0</v>
      </c>
      <c r="AX93" s="18">
        <v>0</v>
      </c>
      <c r="AY93" s="18">
        <v>0</v>
      </c>
      <c r="AZ93" s="18">
        <v>0</v>
      </c>
    </row>
    <row r="94" spans="1:52" ht="165" x14ac:dyDescent="0.25">
      <c r="A94" s="153"/>
      <c r="B94" s="147"/>
      <c r="C94" s="87">
        <v>91</v>
      </c>
      <c r="D94" s="98" t="s">
        <v>432</v>
      </c>
      <c r="E94" s="84" t="s">
        <v>227</v>
      </c>
      <c r="F94" s="97" t="s">
        <v>33</v>
      </c>
      <c r="G94" s="97" t="s">
        <v>112</v>
      </c>
      <c r="H94" s="97" t="s">
        <v>50</v>
      </c>
      <c r="I94" s="86">
        <v>24.69</v>
      </c>
      <c r="J94" s="124"/>
      <c r="K94" s="41">
        <f t="shared" si="2"/>
        <v>0</v>
      </c>
      <c r="L94" s="42" t="str">
        <f t="shared" si="3"/>
        <v>OK</v>
      </c>
      <c r="M94" s="18">
        <v>0</v>
      </c>
      <c r="N94" s="18">
        <v>0</v>
      </c>
      <c r="O94" s="18">
        <v>0</v>
      </c>
      <c r="P94" s="18">
        <v>0</v>
      </c>
      <c r="Q94" s="18">
        <v>0</v>
      </c>
      <c r="R94" s="18">
        <v>0</v>
      </c>
      <c r="S94" s="18">
        <v>0</v>
      </c>
      <c r="T94" s="18">
        <v>0</v>
      </c>
      <c r="U94" s="18">
        <v>0</v>
      </c>
      <c r="V94" s="18">
        <v>0</v>
      </c>
      <c r="W94" s="18">
        <v>0</v>
      </c>
      <c r="X94" s="18">
        <v>0</v>
      </c>
      <c r="Y94" s="18">
        <v>0</v>
      </c>
      <c r="Z94" s="18">
        <v>0</v>
      </c>
      <c r="AA94" s="18">
        <v>0</v>
      </c>
      <c r="AB94" s="18">
        <v>0</v>
      </c>
      <c r="AC94" s="18">
        <v>0</v>
      </c>
      <c r="AD94" s="18">
        <v>0</v>
      </c>
      <c r="AE94" s="18">
        <v>0</v>
      </c>
      <c r="AF94" s="18">
        <v>0</v>
      </c>
      <c r="AG94" s="18">
        <v>0</v>
      </c>
      <c r="AH94" s="18">
        <v>0</v>
      </c>
      <c r="AI94" s="18">
        <v>0</v>
      </c>
      <c r="AJ94" s="18">
        <v>0</v>
      </c>
      <c r="AK94" s="18">
        <v>0</v>
      </c>
      <c r="AL94" s="18">
        <v>0</v>
      </c>
      <c r="AM94" s="18">
        <v>0</v>
      </c>
      <c r="AN94" s="18">
        <v>0</v>
      </c>
      <c r="AO94" s="18">
        <v>0</v>
      </c>
      <c r="AP94" s="18">
        <v>0</v>
      </c>
      <c r="AQ94" s="18">
        <v>0</v>
      </c>
      <c r="AR94" s="18">
        <v>0</v>
      </c>
      <c r="AS94" s="18">
        <v>0</v>
      </c>
      <c r="AT94" s="18">
        <v>0</v>
      </c>
      <c r="AU94" s="18">
        <v>0</v>
      </c>
      <c r="AV94" s="18">
        <v>0</v>
      </c>
      <c r="AW94" s="18">
        <v>0</v>
      </c>
      <c r="AX94" s="18">
        <v>0</v>
      </c>
      <c r="AY94" s="18">
        <v>0</v>
      </c>
      <c r="AZ94" s="18">
        <v>0</v>
      </c>
    </row>
    <row r="95" spans="1:52" ht="225" x14ac:dyDescent="0.25">
      <c r="A95" s="105" t="s">
        <v>272</v>
      </c>
      <c r="B95" s="76">
        <v>29</v>
      </c>
      <c r="C95" s="103">
        <v>92</v>
      </c>
      <c r="D95" s="77" t="s">
        <v>372</v>
      </c>
      <c r="E95" s="78" t="s">
        <v>228</v>
      </c>
      <c r="F95" s="104" t="s">
        <v>59</v>
      </c>
      <c r="G95" s="104" t="s">
        <v>111</v>
      </c>
      <c r="H95" s="104" t="s">
        <v>50</v>
      </c>
      <c r="I95" s="80">
        <v>129.19999999999999</v>
      </c>
      <c r="J95" s="124">
        <v>20</v>
      </c>
      <c r="K95" s="41">
        <f t="shared" si="2"/>
        <v>18</v>
      </c>
      <c r="L95" s="42" t="str">
        <f t="shared" si="3"/>
        <v>OK</v>
      </c>
      <c r="M95" s="18">
        <v>0</v>
      </c>
      <c r="N95" s="18">
        <v>0</v>
      </c>
      <c r="O95" s="18">
        <v>0</v>
      </c>
      <c r="P95" s="18">
        <v>0</v>
      </c>
      <c r="Q95" s="18">
        <v>0</v>
      </c>
      <c r="R95" s="18">
        <v>0</v>
      </c>
      <c r="S95" s="18">
        <v>0</v>
      </c>
      <c r="T95" s="18">
        <v>0</v>
      </c>
      <c r="U95" s="18">
        <v>0</v>
      </c>
      <c r="V95" s="18">
        <v>0</v>
      </c>
      <c r="W95" s="18">
        <v>0</v>
      </c>
      <c r="X95" s="18">
        <v>0</v>
      </c>
      <c r="Y95" s="18">
        <v>0</v>
      </c>
      <c r="Z95" s="18">
        <v>0</v>
      </c>
      <c r="AA95" s="18">
        <v>0</v>
      </c>
      <c r="AB95" s="18">
        <v>0</v>
      </c>
      <c r="AC95" s="18">
        <v>0</v>
      </c>
      <c r="AD95" s="18">
        <v>2</v>
      </c>
      <c r="AE95" s="18">
        <v>0</v>
      </c>
      <c r="AF95" s="18">
        <v>0</v>
      </c>
      <c r="AG95" s="18">
        <v>0</v>
      </c>
      <c r="AH95" s="18">
        <v>0</v>
      </c>
      <c r="AI95" s="18">
        <v>0</v>
      </c>
      <c r="AJ95" s="18">
        <v>0</v>
      </c>
      <c r="AK95" s="18">
        <v>0</v>
      </c>
      <c r="AL95" s="18">
        <v>0</v>
      </c>
      <c r="AM95" s="18">
        <v>0</v>
      </c>
      <c r="AN95" s="18">
        <v>0</v>
      </c>
      <c r="AO95" s="18">
        <v>0</v>
      </c>
      <c r="AP95" s="18">
        <v>0</v>
      </c>
      <c r="AQ95" s="18">
        <v>0</v>
      </c>
      <c r="AR95" s="18">
        <v>0</v>
      </c>
      <c r="AS95" s="18">
        <v>0</v>
      </c>
      <c r="AT95" s="18">
        <v>0</v>
      </c>
      <c r="AU95" s="18">
        <v>0</v>
      </c>
      <c r="AV95" s="18">
        <v>0</v>
      </c>
      <c r="AW95" s="18">
        <v>0</v>
      </c>
      <c r="AX95" s="18">
        <v>0</v>
      </c>
      <c r="AY95" s="18">
        <v>0</v>
      </c>
      <c r="AZ95" s="18">
        <v>0</v>
      </c>
    </row>
    <row r="96" spans="1:52" ht="120" x14ac:dyDescent="0.25">
      <c r="A96" s="153" t="s">
        <v>277</v>
      </c>
      <c r="B96" s="145">
        <v>30</v>
      </c>
      <c r="C96" s="87">
        <v>93</v>
      </c>
      <c r="D96" s="83" t="s">
        <v>373</v>
      </c>
      <c r="E96" s="84" t="s">
        <v>229</v>
      </c>
      <c r="F96" s="85" t="s">
        <v>64</v>
      </c>
      <c r="G96" s="85" t="s">
        <v>113</v>
      </c>
      <c r="H96" s="85" t="s">
        <v>50</v>
      </c>
      <c r="I96" s="86">
        <v>2.97</v>
      </c>
      <c r="J96" s="124">
        <v>600</v>
      </c>
      <c r="K96" s="41">
        <f t="shared" si="2"/>
        <v>600</v>
      </c>
      <c r="L96" s="42" t="str">
        <f t="shared" si="3"/>
        <v>OK</v>
      </c>
      <c r="M96" s="18">
        <v>0</v>
      </c>
      <c r="N96" s="18">
        <v>0</v>
      </c>
      <c r="O96" s="18">
        <v>0</v>
      </c>
      <c r="P96" s="18">
        <v>0</v>
      </c>
      <c r="Q96" s="18">
        <v>0</v>
      </c>
      <c r="R96" s="18">
        <v>0</v>
      </c>
      <c r="S96" s="18">
        <v>0</v>
      </c>
      <c r="T96" s="18">
        <v>0</v>
      </c>
      <c r="U96" s="18">
        <v>0</v>
      </c>
      <c r="V96" s="18">
        <v>0</v>
      </c>
      <c r="W96" s="18">
        <v>0</v>
      </c>
      <c r="X96" s="18">
        <v>0</v>
      </c>
      <c r="Y96" s="18">
        <v>0</v>
      </c>
      <c r="Z96" s="18">
        <v>0</v>
      </c>
      <c r="AA96" s="18">
        <v>0</v>
      </c>
      <c r="AB96" s="18">
        <v>0</v>
      </c>
      <c r="AC96" s="18">
        <v>0</v>
      </c>
      <c r="AD96" s="18">
        <v>0</v>
      </c>
      <c r="AE96" s="18">
        <v>0</v>
      </c>
      <c r="AF96" s="18">
        <v>0</v>
      </c>
      <c r="AG96" s="18">
        <v>0</v>
      </c>
      <c r="AH96" s="18">
        <v>0</v>
      </c>
      <c r="AI96" s="18">
        <v>0</v>
      </c>
      <c r="AJ96" s="18">
        <v>0</v>
      </c>
      <c r="AK96" s="18">
        <v>0</v>
      </c>
      <c r="AL96" s="18">
        <v>0</v>
      </c>
      <c r="AM96" s="18">
        <v>0</v>
      </c>
      <c r="AN96" s="18">
        <v>0</v>
      </c>
      <c r="AO96" s="18">
        <v>0</v>
      </c>
      <c r="AP96" s="18">
        <v>0</v>
      </c>
      <c r="AQ96" s="18">
        <v>0</v>
      </c>
      <c r="AR96" s="18">
        <v>0</v>
      </c>
      <c r="AS96" s="18">
        <v>0</v>
      </c>
      <c r="AT96" s="18">
        <v>0</v>
      </c>
      <c r="AU96" s="18">
        <v>0</v>
      </c>
      <c r="AV96" s="18">
        <v>0</v>
      </c>
      <c r="AW96" s="18">
        <v>0</v>
      </c>
      <c r="AX96" s="18">
        <v>0</v>
      </c>
      <c r="AY96" s="18">
        <v>0</v>
      </c>
      <c r="AZ96" s="18">
        <v>0</v>
      </c>
    </row>
    <row r="97" spans="1:52" ht="210" x14ac:dyDescent="0.25">
      <c r="A97" s="153"/>
      <c r="B97" s="147"/>
      <c r="C97" s="87">
        <v>94</v>
      </c>
      <c r="D97" s="83" t="s">
        <v>374</v>
      </c>
      <c r="E97" s="84" t="s">
        <v>230</v>
      </c>
      <c r="F97" s="85" t="s">
        <v>64</v>
      </c>
      <c r="G97" s="85" t="s">
        <v>44</v>
      </c>
      <c r="H97" s="85" t="s">
        <v>50</v>
      </c>
      <c r="I97" s="86">
        <v>1.56</v>
      </c>
      <c r="J97" s="124"/>
      <c r="K97" s="41">
        <f t="shared" si="2"/>
        <v>0</v>
      </c>
      <c r="L97" s="42" t="str">
        <f t="shared" si="3"/>
        <v>OK</v>
      </c>
      <c r="M97" s="18">
        <v>0</v>
      </c>
      <c r="N97" s="18">
        <v>0</v>
      </c>
      <c r="O97" s="18">
        <v>0</v>
      </c>
      <c r="P97" s="18">
        <v>0</v>
      </c>
      <c r="Q97" s="18">
        <v>0</v>
      </c>
      <c r="R97" s="18">
        <v>0</v>
      </c>
      <c r="S97" s="18">
        <v>0</v>
      </c>
      <c r="T97" s="18">
        <v>0</v>
      </c>
      <c r="U97" s="18">
        <v>0</v>
      </c>
      <c r="V97" s="18">
        <v>0</v>
      </c>
      <c r="W97" s="18">
        <v>0</v>
      </c>
      <c r="X97" s="18">
        <v>0</v>
      </c>
      <c r="Y97" s="18">
        <v>0</v>
      </c>
      <c r="Z97" s="18">
        <v>0</v>
      </c>
      <c r="AA97" s="18">
        <v>0</v>
      </c>
      <c r="AB97" s="18">
        <v>0</v>
      </c>
      <c r="AC97" s="18">
        <v>0</v>
      </c>
      <c r="AD97" s="18">
        <v>0</v>
      </c>
      <c r="AE97" s="18">
        <v>0</v>
      </c>
      <c r="AF97" s="18">
        <v>0</v>
      </c>
      <c r="AG97" s="18">
        <v>0</v>
      </c>
      <c r="AH97" s="18">
        <v>0</v>
      </c>
      <c r="AI97" s="18">
        <v>0</v>
      </c>
      <c r="AJ97" s="18">
        <v>0</v>
      </c>
      <c r="AK97" s="18">
        <v>0</v>
      </c>
      <c r="AL97" s="18">
        <v>0</v>
      </c>
      <c r="AM97" s="18">
        <v>0</v>
      </c>
      <c r="AN97" s="18">
        <v>0</v>
      </c>
      <c r="AO97" s="18">
        <v>0</v>
      </c>
      <c r="AP97" s="18">
        <v>0</v>
      </c>
      <c r="AQ97" s="18">
        <v>0</v>
      </c>
      <c r="AR97" s="18">
        <v>0</v>
      </c>
      <c r="AS97" s="18">
        <v>0</v>
      </c>
      <c r="AT97" s="18">
        <v>0</v>
      </c>
      <c r="AU97" s="18">
        <v>0</v>
      </c>
      <c r="AV97" s="18">
        <v>0</v>
      </c>
      <c r="AW97" s="18">
        <v>0</v>
      </c>
      <c r="AX97" s="18">
        <v>0</v>
      </c>
      <c r="AY97" s="18">
        <v>0</v>
      </c>
      <c r="AZ97" s="18">
        <v>0</v>
      </c>
    </row>
    <row r="98" spans="1:52" ht="90" customHeight="1" x14ac:dyDescent="0.25">
      <c r="A98" s="152" t="s">
        <v>279</v>
      </c>
      <c r="B98" s="158">
        <v>31</v>
      </c>
      <c r="C98" s="103">
        <v>95</v>
      </c>
      <c r="D98" s="77" t="s">
        <v>375</v>
      </c>
      <c r="E98" s="78" t="s">
        <v>231</v>
      </c>
      <c r="F98" s="104" t="s">
        <v>30</v>
      </c>
      <c r="G98" s="104" t="s">
        <v>84</v>
      </c>
      <c r="H98" s="104" t="s">
        <v>50</v>
      </c>
      <c r="I98" s="80">
        <v>7.92</v>
      </c>
      <c r="J98" s="124">
        <v>300</v>
      </c>
      <c r="K98" s="41">
        <f t="shared" si="2"/>
        <v>180</v>
      </c>
      <c r="L98" s="42" t="str">
        <f t="shared" si="3"/>
        <v>OK</v>
      </c>
      <c r="M98" s="18">
        <v>0</v>
      </c>
      <c r="N98" s="18">
        <v>0</v>
      </c>
      <c r="O98" s="18">
        <v>120</v>
      </c>
      <c r="P98" s="18">
        <v>0</v>
      </c>
      <c r="Q98" s="18">
        <v>0</v>
      </c>
      <c r="R98" s="18">
        <v>0</v>
      </c>
      <c r="S98" s="18">
        <v>0</v>
      </c>
      <c r="T98" s="18">
        <v>0</v>
      </c>
      <c r="U98" s="18">
        <v>0</v>
      </c>
      <c r="V98" s="18">
        <v>0</v>
      </c>
      <c r="W98" s="18">
        <v>0</v>
      </c>
      <c r="X98" s="18">
        <v>0</v>
      </c>
      <c r="Y98" s="18">
        <v>0</v>
      </c>
      <c r="Z98" s="18">
        <v>0</v>
      </c>
      <c r="AA98" s="18">
        <v>0</v>
      </c>
      <c r="AB98" s="18">
        <v>0</v>
      </c>
      <c r="AC98" s="18">
        <v>0</v>
      </c>
      <c r="AD98" s="18">
        <v>0</v>
      </c>
      <c r="AE98" s="18">
        <v>0</v>
      </c>
      <c r="AF98" s="18">
        <v>0</v>
      </c>
      <c r="AG98" s="18">
        <v>0</v>
      </c>
      <c r="AH98" s="18">
        <v>0</v>
      </c>
      <c r="AI98" s="18">
        <v>0</v>
      </c>
      <c r="AJ98" s="18">
        <v>0</v>
      </c>
      <c r="AK98" s="18">
        <v>0</v>
      </c>
      <c r="AL98" s="18">
        <v>0</v>
      </c>
      <c r="AM98" s="18">
        <v>0</v>
      </c>
      <c r="AN98" s="18">
        <v>0</v>
      </c>
      <c r="AO98" s="18">
        <v>0</v>
      </c>
      <c r="AP98" s="18">
        <v>0</v>
      </c>
      <c r="AQ98" s="18">
        <v>0</v>
      </c>
      <c r="AR98" s="18">
        <v>0</v>
      </c>
      <c r="AS98" s="18">
        <v>0</v>
      </c>
      <c r="AT98" s="18">
        <v>0</v>
      </c>
      <c r="AU98" s="18">
        <v>0</v>
      </c>
      <c r="AV98" s="18">
        <v>0</v>
      </c>
      <c r="AW98" s="18">
        <v>0</v>
      </c>
      <c r="AX98" s="18">
        <v>0</v>
      </c>
      <c r="AY98" s="18">
        <v>0</v>
      </c>
      <c r="AZ98" s="18">
        <v>0</v>
      </c>
    </row>
    <row r="99" spans="1:52" ht="30" x14ac:dyDescent="0.25">
      <c r="A99" s="152"/>
      <c r="B99" s="160"/>
      <c r="C99" s="76">
        <v>96</v>
      </c>
      <c r="D99" s="77" t="s">
        <v>376</v>
      </c>
      <c r="E99" s="78" t="s">
        <v>232</v>
      </c>
      <c r="F99" s="104" t="s">
        <v>30</v>
      </c>
      <c r="G99" s="104" t="s">
        <v>85</v>
      </c>
      <c r="H99" s="104" t="s">
        <v>50</v>
      </c>
      <c r="I99" s="80">
        <v>12.51</v>
      </c>
      <c r="J99" s="124">
        <v>20</v>
      </c>
      <c r="K99" s="41">
        <f t="shared" si="2"/>
        <v>20</v>
      </c>
      <c r="L99" s="42" t="str">
        <f t="shared" si="3"/>
        <v>OK</v>
      </c>
      <c r="M99" s="18">
        <v>0</v>
      </c>
      <c r="N99" s="18">
        <v>0</v>
      </c>
      <c r="O99" s="18">
        <v>0</v>
      </c>
      <c r="P99" s="18">
        <v>0</v>
      </c>
      <c r="Q99" s="18">
        <v>0</v>
      </c>
      <c r="R99" s="18">
        <v>0</v>
      </c>
      <c r="S99" s="18">
        <v>0</v>
      </c>
      <c r="T99" s="18">
        <v>0</v>
      </c>
      <c r="U99" s="18">
        <v>0</v>
      </c>
      <c r="V99" s="18">
        <v>0</v>
      </c>
      <c r="W99" s="18">
        <v>0</v>
      </c>
      <c r="X99" s="18">
        <v>0</v>
      </c>
      <c r="Y99" s="18">
        <v>0</v>
      </c>
      <c r="Z99" s="18">
        <v>0</v>
      </c>
      <c r="AA99" s="18">
        <v>0</v>
      </c>
      <c r="AB99" s="18">
        <v>0</v>
      </c>
      <c r="AC99" s="18">
        <v>0</v>
      </c>
      <c r="AD99" s="18">
        <v>0</v>
      </c>
      <c r="AE99" s="18">
        <v>0</v>
      </c>
      <c r="AF99" s="18">
        <v>0</v>
      </c>
      <c r="AG99" s="18">
        <v>0</v>
      </c>
      <c r="AH99" s="18">
        <v>0</v>
      </c>
      <c r="AI99" s="18">
        <v>0</v>
      </c>
      <c r="AJ99" s="18">
        <v>0</v>
      </c>
      <c r="AK99" s="18">
        <v>0</v>
      </c>
      <c r="AL99" s="18">
        <v>0</v>
      </c>
      <c r="AM99" s="18">
        <v>0</v>
      </c>
      <c r="AN99" s="18">
        <v>0</v>
      </c>
      <c r="AO99" s="18">
        <v>0</v>
      </c>
      <c r="AP99" s="18">
        <v>0</v>
      </c>
      <c r="AQ99" s="18">
        <v>0</v>
      </c>
      <c r="AR99" s="18">
        <v>0</v>
      </c>
      <c r="AS99" s="18">
        <v>0</v>
      </c>
      <c r="AT99" s="18">
        <v>0</v>
      </c>
      <c r="AU99" s="18">
        <v>0</v>
      </c>
      <c r="AV99" s="18">
        <v>0</v>
      </c>
      <c r="AW99" s="18">
        <v>0</v>
      </c>
      <c r="AX99" s="18">
        <v>0</v>
      </c>
      <c r="AY99" s="18">
        <v>0</v>
      </c>
      <c r="AZ99" s="18">
        <v>0</v>
      </c>
    </row>
    <row r="100" spans="1:52" ht="30" x14ac:dyDescent="0.25">
      <c r="A100" s="153" t="s">
        <v>279</v>
      </c>
      <c r="B100" s="145">
        <v>32</v>
      </c>
      <c r="C100" s="87">
        <v>97</v>
      </c>
      <c r="D100" s="100" t="s">
        <v>377</v>
      </c>
      <c r="E100" s="84" t="s">
        <v>233</v>
      </c>
      <c r="F100" s="97" t="s">
        <v>60</v>
      </c>
      <c r="G100" s="97" t="s">
        <v>99</v>
      </c>
      <c r="H100" s="97" t="s">
        <v>51</v>
      </c>
      <c r="I100" s="86">
        <v>27.01</v>
      </c>
      <c r="J100" s="124"/>
      <c r="K100" s="41">
        <f t="shared" si="2"/>
        <v>0</v>
      </c>
      <c r="L100" s="42" t="str">
        <f t="shared" si="3"/>
        <v>OK</v>
      </c>
      <c r="M100" s="18">
        <v>0</v>
      </c>
      <c r="N100" s="18">
        <v>0</v>
      </c>
      <c r="O100" s="18">
        <v>0</v>
      </c>
      <c r="P100" s="18">
        <v>0</v>
      </c>
      <c r="Q100" s="18">
        <v>0</v>
      </c>
      <c r="R100" s="18">
        <v>0</v>
      </c>
      <c r="S100" s="18">
        <v>0</v>
      </c>
      <c r="T100" s="18">
        <v>0</v>
      </c>
      <c r="U100" s="18">
        <v>0</v>
      </c>
      <c r="V100" s="18">
        <v>0</v>
      </c>
      <c r="W100" s="18">
        <v>0</v>
      </c>
      <c r="X100" s="18">
        <v>0</v>
      </c>
      <c r="Y100" s="18">
        <v>0</v>
      </c>
      <c r="Z100" s="18">
        <v>0</v>
      </c>
      <c r="AA100" s="18">
        <v>0</v>
      </c>
      <c r="AB100" s="18">
        <v>0</v>
      </c>
      <c r="AC100" s="18">
        <v>0</v>
      </c>
      <c r="AD100" s="18">
        <v>0</v>
      </c>
      <c r="AE100" s="18">
        <v>0</v>
      </c>
      <c r="AF100" s="18">
        <v>0</v>
      </c>
      <c r="AG100" s="18">
        <v>0</v>
      </c>
      <c r="AH100" s="18">
        <v>0</v>
      </c>
      <c r="AI100" s="18">
        <v>0</v>
      </c>
      <c r="AJ100" s="18">
        <v>0</v>
      </c>
      <c r="AK100" s="18">
        <v>0</v>
      </c>
      <c r="AL100" s="18">
        <v>0</v>
      </c>
      <c r="AM100" s="18">
        <v>0</v>
      </c>
      <c r="AN100" s="18">
        <v>0</v>
      </c>
      <c r="AO100" s="18">
        <v>0</v>
      </c>
      <c r="AP100" s="18">
        <v>0</v>
      </c>
      <c r="AQ100" s="18">
        <v>0</v>
      </c>
      <c r="AR100" s="18">
        <v>0</v>
      </c>
      <c r="AS100" s="18">
        <v>0</v>
      </c>
      <c r="AT100" s="18">
        <v>0</v>
      </c>
      <c r="AU100" s="18">
        <v>0</v>
      </c>
      <c r="AV100" s="18">
        <v>0</v>
      </c>
      <c r="AW100" s="18">
        <v>0</v>
      </c>
      <c r="AX100" s="18">
        <v>0</v>
      </c>
      <c r="AY100" s="18">
        <v>0</v>
      </c>
      <c r="AZ100" s="18">
        <v>0</v>
      </c>
    </row>
    <row r="101" spans="1:52" x14ac:dyDescent="0.25">
      <c r="A101" s="153"/>
      <c r="B101" s="146"/>
      <c r="C101" s="82">
        <v>98</v>
      </c>
      <c r="D101" s="83" t="s">
        <v>378</v>
      </c>
      <c r="E101" s="84" t="s">
        <v>234</v>
      </c>
      <c r="F101" s="97" t="s">
        <v>60</v>
      </c>
      <c r="G101" s="97" t="s">
        <v>114</v>
      </c>
      <c r="H101" s="97" t="s">
        <v>51</v>
      </c>
      <c r="I101" s="86">
        <v>45.44</v>
      </c>
      <c r="J101" s="124">
        <v>5</v>
      </c>
      <c r="K101" s="41">
        <f t="shared" si="2"/>
        <v>3</v>
      </c>
      <c r="L101" s="42" t="str">
        <f t="shared" si="3"/>
        <v>OK</v>
      </c>
      <c r="M101" s="18">
        <v>0</v>
      </c>
      <c r="N101" s="18">
        <v>0</v>
      </c>
      <c r="O101" s="18">
        <v>0</v>
      </c>
      <c r="P101" s="18">
        <v>0</v>
      </c>
      <c r="Q101" s="18">
        <v>0</v>
      </c>
      <c r="R101" s="18">
        <v>0</v>
      </c>
      <c r="S101" s="18">
        <v>0</v>
      </c>
      <c r="T101" s="18">
        <v>0</v>
      </c>
      <c r="U101" s="18">
        <v>0</v>
      </c>
      <c r="V101" s="18">
        <v>0</v>
      </c>
      <c r="W101" s="18">
        <v>0</v>
      </c>
      <c r="X101" s="18">
        <v>0</v>
      </c>
      <c r="Y101" s="18">
        <v>0</v>
      </c>
      <c r="Z101" s="18">
        <v>0</v>
      </c>
      <c r="AA101" s="18">
        <v>0</v>
      </c>
      <c r="AB101" s="18">
        <v>0</v>
      </c>
      <c r="AC101" s="18">
        <v>0</v>
      </c>
      <c r="AD101" s="18">
        <v>0</v>
      </c>
      <c r="AE101" s="18">
        <v>0</v>
      </c>
      <c r="AF101" s="18">
        <v>0</v>
      </c>
      <c r="AG101" s="18">
        <v>0</v>
      </c>
      <c r="AH101" s="18">
        <v>0</v>
      </c>
      <c r="AI101" s="18">
        <v>0</v>
      </c>
      <c r="AJ101" s="18">
        <v>0</v>
      </c>
      <c r="AK101" s="18">
        <v>0</v>
      </c>
      <c r="AL101" s="18">
        <v>0</v>
      </c>
      <c r="AM101" s="18">
        <v>0</v>
      </c>
      <c r="AN101" s="18">
        <v>0</v>
      </c>
      <c r="AO101" s="18">
        <v>0</v>
      </c>
      <c r="AP101" s="18">
        <v>2</v>
      </c>
      <c r="AQ101" s="18">
        <v>0</v>
      </c>
      <c r="AR101" s="18">
        <v>0</v>
      </c>
      <c r="AS101" s="18">
        <v>0</v>
      </c>
      <c r="AT101" s="18">
        <v>0</v>
      </c>
      <c r="AU101" s="18">
        <v>0</v>
      </c>
      <c r="AV101" s="18">
        <v>0</v>
      </c>
      <c r="AW101" s="18">
        <v>0</v>
      </c>
      <c r="AX101" s="18">
        <v>0</v>
      </c>
      <c r="AY101" s="18">
        <v>0</v>
      </c>
      <c r="AZ101" s="18">
        <v>0</v>
      </c>
    </row>
    <row r="102" spans="1:52" x14ac:dyDescent="0.25">
      <c r="A102" s="153"/>
      <c r="B102" s="146"/>
      <c r="C102" s="87">
        <v>99</v>
      </c>
      <c r="D102" s="83" t="s">
        <v>379</v>
      </c>
      <c r="E102" s="84" t="s">
        <v>235</v>
      </c>
      <c r="F102" s="97" t="s">
        <v>30</v>
      </c>
      <c r="G102" s="97" t="s">
        <v>114</v>
      </c>
      <c r="H102" s="97" t="s">
        <v>51</v>
      </c>
      <c r="I102" s="86">
        <v>89</v>
      </c>
      <c r="J102" s="124">
        <v>5</v>
      </c>
      <c r="K102" s="41">
        <f t="shared" si="2"/>
        <v>3</v>
      </c>
      <c r="L102" s="42" t="str">
        <f t="shared" si="3"/>
        <v>OK</v>
      </c>
      <c r="M102" s="18">
        <v>0</v>
      </c>
      <c r="N102" s="18">
        <v>0</v>
      </c>
      <c r="O102" s="18">
        <v>0</v>
      </c>
      <c r="P102" s="18">
        <v>0</v>
      </c>
      <c r="Q102" s="18">
        <v>0</v>
      </c>
      <c r="R102" s="18">
        <v>0</v>
      </c>
      <c r="S102" s="18">
        <v>0</v>
      </c>
      <c r="T102" s="18">
        <v>0</v>
      </c>
      <c r="U102" s="18">
        <v>0</v>
      </c>
      <c r="V102" s="18">
        <v>0</v>
      </c>
      <c r="W102" s="18">
        <v>0</v>
      </c>
      <c r="X102" s="18">
        <v>0</v>
      </c>
      <c r="Y102" s="18">
        <v>0</v>
      </c>
      <c r="Z102" s="18">
        <v>0</v>
      </c>
      <c r="AA102" s="18">
        <v>0</v>
      </c>
      <c r="AB102" s="18">
        <v>0</v>
      </c>
      <c r="AC102" s="18">
        <v>0</v>
      </c>
      <c r="AD102" s="18">
        <v>0</v>
      </c>
      <c r="AE102" s="18">
        <v>0</v>
      </c>
      <c r="AF102" s="18">
        <v>0</v>
      </c>
      <c r="AG102" s="18">
        <v>0</v>
      </c>
      <c r="AH102" s="18">
        <v>0</v>
      </c>
      <c r="AI102" s="18">
        <v>0</v>
      </c>
      <c r="AJ102" s="18">
        <v>0</v>
      </c>
      <c r="AK102" s="18">
        <v>0</v>
      </c>
      <c r="AL102" s="18">
        <v>0</v>
      </c>
      <c r="AM102" s="18">
        <v>0</v>
      </c>
      <c r="AN102" s="18">
        <v>0</v>
      </c>
      <c r="AO102" s="18">
        <v>0</v>
      </c>
      <c r="AP102" s="18">
        <v>2</v>
      </c>
      <c r="AQ102" s="18">
        <v>0</v>
      </c>
      <c r="AR102" s="18">
        <v>0</v>
      </c>
      <c r="AS102" s="18">
        <v>0</v>
      </c>
      <c r="AT102" s="18">
        <v>0</v>
      </c>
      <c r="AU102" s="18">
        <v>0</v>
      </c>
      <c r="AV102" s="18">
        <v>0</v>
      </c>
      <c r="AW102" s="18">
        <v>0</v>
      </c>
      <c r="AX102" s="18">
        <v>0</v>
      </c>
      <c r="AY102" s="18">
        <v>0</v>
      </c>
      <c r="AZ102" s="18">
        <v>0</v>
      </c>
    </row>
    <row r="103" spans="1:52" ht="30" x14ac:dyDescent="0.25">
      <c r="A103" s="153"/>
      <c r="B103" s="146"/>
      <c r="C103" s="87">
        <v>100</v>
      </c>
      <c r="D103" s="98" t="s">
        <v>380</v>
      </c>
      <c r="E103" s="84" t="s">
        <v>236</v>
      </c>
      <c r="F103" s="97" t="s">
        <v>30</v>
      </c>
      <c r="G103" s="97" t="s">
        <v>115</v>
      </c>
      <c r="H103" s="97" t="s">
        <v>51</v>
      </c>
      <c r="I103" s="86">
        <v>62.39</v>
      </c>
      <c r="J103" s="124">
        <v>5</v>
      </c>
      <c r="K103" s="41">
        <f t="shared" si="2"/>
        <v>3</v>
      </c>
      <c r="L103" s="42" t="str">
        <f t="shared" si="3"/>
        <v>OK</v>
      </c>
      <c r="M103" s="18">
        <v>0</v>
      </c>
      <c r="N103" s="18">
        <v>0</v>
      </c>
      <c r="O103" s="18">
        <v>0</v>
      </c>
      <c r="P103" s="18">
        <v>0</v>
      </c>
      <c r="Q103" s="18">
        <v>0</v>
      </c>
      <c r="R103" s="18">
        <v>0</v>
      </c>
      <c r="S103" s="18">
        <v>0</v>
      </c>
      <c r="T103" s="18">
        <v>0</v>
      </c>
      <c r="U103" s="18">
        <v>0</v>
      </c>
      <c r="V103" s="18">
        <v>0</v>
      </c>
      <c r="W103" s="18">
        <v>0</v>
      </c>
      <c r="X103" s="18">
        <v>0</v>
      </c>
      <c r="Y103" s="18">
        <v>0</v>
      </c>
      <c r="Z103" s="18">
        <v>0</v>
      </c>
      <c r="AA103" s="18">
        <v>0</v>
      </c>
      <c r="AB103" s="18">
        <v>0</v>
      </c>
      <c r="AC103" s="18">
        <v>0</v>
      </c>
      <c r="AD103" s="18">
        <v>0</v>
      </c>
      <c r="AE103" s="18">
        <v>0</v>
      </c>
      <c r="AF103" s="18">
        <v>0</v>
      </c>
      <c r="AG103" s="18">
        <v>0</v>
      </c>
      <c r="AH103" s="18">
        <v>0</v>
      </c>
      <c r="AI103" s="18">
        <v>0</v>
      </c>
      <c r="AJ103" s="18">
        <v>0</v>
      </c>
      <c r="AK103" s="18">
        <v>0</v>
      </c>
      <c r="AL103" s="18">
        <v>0</v>
      </c>
      <c r="AM103" s="18">
        <v>0</v>
      </c>
      <c r="AN103" s="18">
        <v>0</v>
      </c>
      <c r="AO103" s="18">
        <v>0</v>
      </c>
      <c r="AP103" s="18">
        <v>2</v>
      </c>
      <c r="AQ103" s="18">
        <v>0</v>
      </c>
      <c r="AR103" s="18">
        <v>0</v>
      </c>
      <c r="AS103" s="18">
        <v>0</v>
      </c>
      <c r="AT103" s="18">
        <v>0</v>
      </c>
      <c r="AU103" s="18">
        <v>0</v>
      </c>
      <c r="AV103" s="18">
        <v>0</v>
      </c>
      <c r="AW103" s="18">
        <v>0</v>
      </c>
      <c r="AX103" s="18">
        <v>0</v>
      </c>
      <c r="AY103" s="18">
        <v>0</v>
      </c>
      <c r="AZ103" s="18">
        <v>0</v>
      </c>
    </row>
    <row r="104" spans="1:52" x14ac:dyDescent="0.25">
      <c r="A104" s="153"/>
      <c r="B104" s="147"/>
      <c r="C104" s="82">
        <v>101</v>
      </c>
      <c r="D104" s="98" t="s">
        <v>381</v>
      </c>
      <c r="E104" s="84" t="s">
        <v>237</v>
      </c>
      <c r="F104" s="97" t="s">
        <v>60</v>
      </c>
      <c r="G104" s="97" t="s">
        <v>116</v>
      </c>
      <c r="H104" s="97" t="s">
        <v>51</v>
      </c>
      <c r="I104" s="86">
        <v>3.02</v>
      </c>
      <c r="J104" s="124"/>
      <c r="K104" s="41">
        <f t="shared" si="2"/>
        <v>0</v>
      </c>
      <c r="L104" s="42" t="str">
        <f t="shared" si="3"/>
        <v>OK</v>
      </c>
      <c r="M104" s="18">
        <v>0</v>
      </c>
      <c r="N104" s="18">
        <v>0</v>
      </c>
      <c r="O104" s="18">
        <v>0</v>
      </c>
      <c r="P104" s="18">
        <v>0</v>
      </c>
      <c r="Q104" s="18">
        <v>0</v>
      </c>
      <c r="R104" s="18">
        <v>0</v>
      </c>
      <c r="S104" s="18">
        <v>0</v>
      </c>
      <c r="T104" s="18">
        <v>0</v>
      </c>
      <c r="U104" s="18">
        <v>0</v>
      </c>
      <c r="V104" s="18">
        <v>0</v>
      </c>
      <c r="W104" s="18">
        <v>0</v>
      </c>
      <c r="X104" s="18">
        <v>0</v>
      </c>
      <c r="Y104" s="18">
        <v>0</v>
      </c>
      <c r="Z104" s="18">
        <v>0</v>
      </c>
      <c r="AA104" s="18">
        <v>0</v>
      </c>
      <c r="AB104" s="18">
        <v>0</v>
      </c>
      <c r="AC104" s="18">
        <v>0</v>
      </c>
      <c r="AD104" s="18">
        <v>0</v>
      </c>
      <c r="AE104" s="18">
        <v>0</v>
      </c>
      <c r="AF104" s="18">
        <v>0</v>
      </c>
      <c r="AG104" s="18">
        <v>0</v>
      </c>
      <c r="AH104" s="18">
        <v>0</v>
      </c>
      <c r="AI104" s="18">
        <v>0</v>
      </c>
      <c r="AJ104" s="18">
        <v>0</v>
      </c>
      <c r="AK104" s="18">
        <v>0</v>
      </c>
      <c r="AL104" s="18">
        <v>0</v>
      </c>
      <c r="AM104" s="18">
        <v>0</v>
      </c>
      <c r="AN104" s="18">
        <v>0</v>
      </c>
      <c r="AO104" s="18">
        <v>0</v>
      </c>
      <c r="AP104" s="18">
        <v>0</v>
      </c>
      <c r="AQ104" s="18">
        <v>0</v>
      </c>
      <c r="AR104" s="18">
        <v>0</v>
      </c>
      <c r="AS104" s="18">
        <v>0</v>
      </c>
      <c r="AT104" s="18">
        <v>0</v>
      </c>
      <c r="AU104" s="18">
        <v>0</v>
      </c>
      <c r="AV104" s="18">
        <v>0</v>
      </c>
      <c r="AW104" s="18">
        <v>0</v>
      </c>
      <c r="AX104" s="18">
        <v>0</v>
      </c>
      <c r="AY104" s="18">
        <v>0</v>
      </c>
      <c r="AZ104" s="18">
        <v>0</v>
      </c>
    </row>
    <row r="105" spans="1:52" ht="75" x14ac:dyDescent="0.25">
      <c r="A105" s="72" t="s">
        <v>278</v>
      </c>
      <c r="B105" s="76">
        <v>33</v>
      </c>
      <c r="C105" s="76">
        <v>102</v>
      </c>
      <c r="D105" s="106" t="s">
        <v>382</v>
      </c>
      <c r="E105" s="78" t="s">
        <v>238</v>
      </c>
      <c r="F105" s="104" t="s">
        <v>66</v>
      </c>
      <c r="G105" s="104" t="s">
        <v>117</v>
      </c>
      <c r="H105" s="104" t="s">
        <v>118</v>
      </c>
      <c r="I105" s="80">
        <v>205.12</v>
      </c>
      <c r="J105" s="124"/>
      <c r="K105" s="41">
        <f t="shared" si="2"/>
        <v>0</v>
      </c>
      <c r="L105" s="42" t="str">
        <f t="shared" si="3"/>
        <v>OK</v>
      </c>
      <c r="M105" s="18">
        <v>0</v>
      </c>
      <c r="N105" s="18">
        <v>0</v>
      </c>
      <c r="O105" s="18">
        <v>0</v>
      </c>
      <c r="P105" s="18">
        <v>0</v>
      </c>
      <c r="Q105" s="18">
        <v>0</v>
      </c>
      <c r="R105" s="18">
        <v>0</v>
      </c>
      <c r="S105" s="18">
        <v>0</v>
      </c>
      <c r="T105" s="18">
        <v>0</v>
      </c>
      <c r="U105" s="18">
        <v>0</v>
      </c>
      <c r="V105" s="18">
        <v>0</v>
      </c>
      <c r="W105" s="18">
        <v>0</v>
      </c>
      <c r="X105" s="18">
        <v>0</v>
      </c>
      <c r="Y105" s="18">
        <v>0</v>
      </c>
      <c r="Z105" s="18">
        <v>0</v>
      </c>
      <c r="AA105" s="18">
        <v>0</v>
      </c>
      <c r="AB105" s="18">
        <v>0</v>
      </c>
      <c r="AC105" s="18">
        <v>0</v>
      </c>
      <c r="AD105" s="18">
        <v>0</v>
      </c>
      <c r="AE105" s="18">
        <v>0</v>
      </c>
      <c r="AF105" s="18">
        <v>0</v>
      </c>
      <c r="AG105" s="18">
        <v>0</v>
      </c>
      <c r="AH105" s="18">
        <v>0</v>
      </c>
      <c r="AI105" s="18">
        <v>0</v>
      </c>
      <c r="AJ105" s="18">
        <v>0</v>
      </c>
      <c r="AK105" s="18">
        <v>0</v>
      </c>
      <c r="AL105" s="18">
        <v>0</v>
      </c>
      <c r="AM105" s="18">
        <v>0</v>
      </c>
      <c r="AN105" s="18">
        <v>0</v>
      </c>
      <c r="AO105" s="18">
        <v>0</v>
      </c>
      <c r="AP105" s="18">
        <v>0</v>
      </c>
      <c r="AQ105" s="18">
        <v>0</v>
      </c>
      <c r="AR105" s="18">
        <v>0</v>
      </c>
      <c r="AS105" s="18">
        <v>0</v>
      </c>
      <c r="AT105" s="18">
        <v>0</v>
      </c>
      <c r="AU105" s="18">
        <v>0</v>
      </c>
      <c r="AV105" s="18">
        <v>0</v>
      </c>
      <c r="AW105" s="18">
        <v>0</v>
      </c>
      <c r="AX105" s="18">
        <v>0</v>
      </c>
      <c r="AY105" s="18">
        <v>0</v>
      </c>
      <c r="AZ105" s="18">
        <v>0</v>
      </c>
    </row>
    <row r="106" spans="1:52" ht="75" x14ac:dyDescent="0.25">
      <c r="A106" s="153" t="s">
        <v>281</v>
      </c>
      <c r="B106" s="145">
        <v>34</v>
      </c>
      <c r="C106" s="87">
        <v>103</v>
      </c>
      <c r="D106" s="98" t="s">
        <v>383</v>
      </c>
      <c r="E106" s="84" t="s">
        <v>239</v>
      </c>
      <c r="F106" s="97" t="s">
        <v>30</v>
      </c>
      <c r="G106" s="97" t="s">
        <v>119</v>
      </c>
      <c r="H106" s="97" t="s">
        <v>51</v>
      </c>
      <c r="I106" s="86">
        <v>23.5</v>
      </c>
      <c r="J106" s="124"/>
      <c r="K106" s="41">
        <f t="shared" si="2"/>
        <v>0</v>
      </c>
      <c r="L106" s="42" t="str">
        <f t="shared" si="3"/>
        <v>OK</v>
      </c>
      <c r="M106" s="18">
        <v>0</v>
      </c>
      <c r="N106" s="18">
        <v>0</v>
      </c>
      <c r="O106" s="18">
        <v>0</v>
      </c>
      <c r="P106" s="18">
        <v>0</v>
      </c>
      <c r="Q106" s="18">
        <v>0</v>
      </c>
      <c r="R106" s="18">
        <v>0</v>
      </c>
      <c r="S106" s="18">
        <v>0</v>
      </c>
      <c r="T106" s="18">
        <v>0</v>
      </c>
      <c r="U106" s="18">
        <v>0</v>
      </c>
      <c r="V106" s="18">
        <v>0</v>
      </c>
      <c r="W106" s="18">
        <v>0</v>
      </c>
      <c r="X106" s="18">
        <v>0</v>
      </c>
      <c r="Y106" s="18">
        <v>0</v>
      </c>
      <c r="Z106" s="18">
        <v>0</v>
      </c>
      <c r="AA106" s="18">
        <v>0</v>
      </c>
      <c r="AB106" s="18">
        <v>0</v>
      </c>
      <c r="AC106" s="18">
        <v>0</v>
      </c>
      <c r="AD106" s="18">
        <v>0</v>
      </c>
      <c r="AE106" s="18">
        <v>0</v>
      </c>
      <c r="AF106" s="18">
        <v>0</v>
      </c>
      <c r="AG106" s="18">
        <v>0</v>
      </c>
      <c r="AH106" s="18">
        <v>0</v>
      </c>
      <c r="AI106" s="18">
        <v>0</v>
      </c>
      <c r="AJ106" s="18">
        <v>0</v>
      </c>
      <c r="AK106" s="18">
        <v>0</v>
      </c>
      <c r="AL106" s="18">
        <v>0</v>
      </c>
      <c r="AM106" s="18">
        <v>0</v>
      </c>
      <c r="AN106" s="18">
        <v>0</v>
      </c>
      <c r="AO106" s="18">
        <v>0</v>
      </c>
      <c r="AP106" s="18">
        <v>0</v>
      </c>
      <c r="AQ106" s="18">
        <v>0</v>
      </c>
      <c r="AR106" s="18">
        <v>0</v>
      </c>
      <c r="AS106" s="18">
        <v>0</v>
      </c>
      <c r="AT106" s="18">
        <v>0</v>
      </c>
      <c r="AU106" s="18">
        <v>0</v>
      </c>
      <c r="AV106" s="18">
        <v>0</v>
      </c>
      <c r="AW106" s="18">
        <v>0</v>
      </c>
      <c r="AX106" s="18">
        <v>0</v>
      </c>
      <c r="AY106" s="18">
        <v>0</v>
      </c>
      <c r="AZ106" s="18">
        <v>0</v>
      </c>
    </row>
    <row r="107" spans="1:52" ht="60" x14ac:dyDescent="0.25">
      <c r="A107" s="153"/>
      <c r="B107" s="147"/>
      <c r="C107" s="82">
        <v>104</v>
      </c>
      <c r="D107" s="98" t="s">
        <v>384</v>
      </c>
      <c r="E107" s="84" t="s">
        <v>240</v>
      </c>
      <c r="F107" s="97" t="s">
        <v>30</v>
      </c>
      <c r="G107" s="97" t="s">
        <v>98</v>
      </c>
      <c r="H107" s="97" t="s">
        <v>51</v>
      </c>
      <c r="I107" s="86">
        <v>55.970999999999997</v>
      </c>
      <c r="J107" s="124"/>
      <c r="K107" s="41">
        <f t="shared" si="2"/>
        <v>0</v>
      </c>
      <c r="L107" s="42" t="str">
        <f t="shared" si="3"/>
        <v>OK</v>
      </c>
      <c r="M107" s="18">
        <v>0</v>
      </c>
      <c r="N107" s="18">
        <v>0</v>
      </c>
      <c r="O107" s="18">
        <v>0</v>
      </c>
      <c r="P107" s="18">
        <v>0</v>
      </c>
      <c r="Q107" s="18">
        <v>0</v>
      </c>
      <c r="R107" s="18">
        <v>0</v>
      </c>
      <c r="S107" s="18">
        <v>0</v>
      </c>
      <c r="T107" s="18">
        <v>0</v>
      </c>
      <c r="U107" s="18">
        <v>0</v>
      </c>
      <c r="V107" s="18">
        <v>0</v>
      </c>
      <c r="W107" s="18">
        <v>0</v>
      </c>
      <c r="X107" s="18">
        <v>0</v>
      </c>
      <c r="Y107" s="18">
        <v>0</v>
      </c>
      <c r="Z107" s="18">
        <v>0</v>
      </c>
      <c r="AA107" s="18">
        <v>0</v>
      </c>
      <c r="AB107" s="18">
        <v>0</v>
      </c>
      <c r="AC107" s="18">
        <v>0</v>
      </c>
      <c r="AD107" s="18">
        <v>0</v>
      </c>
      <c r="AE107" s="18">
        <v>0</v>
      </c>
      <c r="AF107" s="18">
        <v>0</v>
      </c>
      <c r="AG107" s="18">
        <v>0</v>
      </c>
      <c r="AH107" s="18">
        <v>0</v>
      </c>
      <c r="AI107" s="18">
        <v>0</v>
      </c>
      <c r="AJ107" s="18">
        <v>0</v>
      </c>
      <c r="AK107" s="18">
        <v>0</v>
      </c>
      <c r="AL107" s="18">
        <v>0</v>
      </c>
      <c r="AM107" s="18">
        <v>0</v>
      </c>
      <c r="AN107" s="18">
        <v>0</v>
      </c>
      <c r="AO107" s="18">
        <v>0</v>
      </c>
      <c r="AP107" s="18">
        <v>0</v>
      </c>
      <c r="AQ107" s="18">
        <v>0</v>
      </c>
      <c r="AR107" s="18">
        <v>0</v>
      </c>
      <c r="AS107" s="18">
        <v>0</v>
      </c>
      <c r="AT107" s="18">
        <v>0</v>
      </c>
      <c r="AU107" s="18">
        <v>0</v>
      </c>
      <c r="AV107" s="18">
        <v>0</v>
      </c>
      <c r="AW107" s="18">
        <v>0</v>
      </c>
      <c r="AX107" s="18">
        <v>0</v>
      </c>
      <c r="AY107" s="18">
        <v>0</v>
      </c>
      <c r="AZ107" s="18">
        <v>0</v>
      </c>
    </row>
    <row r="108" spans="1:52" ht="90" x14ac:dyDescent="0.25">
      <c r="A108" s="72" t="s">
        <v>283</v>
      </c>
      <c r="B108" s="76">
        <v>35</v>
      </c>
      <c r="C108" s="76">
        <v>105</v>
      </c>
      <c r="D108" s="106" t="s">
        <v>385</v>
      </c>
      <c r="E108" s="78" t="s">
        <v>241</v>
      </c>
      <c r="F108" s="104" t="s">
        <v>30</v>
      </c>
      <c r="G108" s="104" t="s">
        <v>119</v>
      </c>
      <c r="H108" s="104" t="s">
        <v>51</v>
      </c>
      <c r="I108" s="80">
        <v>65</v>
      </c>
      <c r="J108" s="124">
        <v>10</v>
      </c>
      <c r="K108" s="41">
        <f t="shared" si="2"/>
        <v>4</v>
      </c>
      <c r="L108" s="42" t="str">
        <f t="shared" si="3"/>
        <v>OK</v>
      </c>
      <c r="M108" s="18">
        <v>0</v>
      </c>
      <c r="N108" s="18">
        <v>0</v>
      </c>
      <c r="O108" s="18">
        <v>0</v>
      </c>
      <c r="P108" s="18">
        <v>0</v>
      </c>
      <c r="Q108" s="18">
        <v>0</v>
      </c>
      <c r="R108" s="18">
        <v>0</v>
      </c>
      <c r="S108" s="18">
        <v>0</v>
      </c>
      <c r="T108" s="18">
        <v>0</v>
      </c>
      <c r="U108" s="18">
        <v>0</v>
      </c>
      <c r="V108" s="18">
        <v>0</v>
      </c>
      <c r="W108" s="18">
        <v>0</v>
      </c>
      <c r="X108" s="18">
        <v>0</v>
      </c>
      <c r="Y108" s="18">
        <v>0</v>
      </c>
      <c r="Z108" s="18">
        <v>0</v>
      </c>
      <c r="AA108" s="18">
        <v>0</v>
      </c>
      <c r="AB108" s="18">
        <v>0</v>
      </c>
      <c r="AC108" s="18">
        <v>0</v>
      </c>
      <c r="AD108" s="18">
        <v>0</v>
      </c>
      <c r="AE108" s="18">
        <v>0</v>
      </c>
      <c r="AF108" s="18">
        <v>0</v>
      </c>
      <c r="AG108" s="18">
        <v>0</v>
      </c>
      <c r="AH108" s="18">
        <v>0</v>
      </c>
      <c r="AI108" s="18">
        <v>0</v>
      </c>
      <c r="AJ108" s="18">
        <v>0</v>
      </c>
      <c r="AK108" s="18">
        <v>0</v>
      </c>
      <c r="AL108" s="18">
        <v>0</v>
      </c>
      <c r="AM108" s="18">
        <v>0</v>
      </c>
      <c r="AN108" s="18">
        <v>0</v>
      </c>
      <c r="AO108" s="18">
        <v>0</v>
      </c>
      <c r="AP108" s="18">
        <v>0</v>
      </c>
      <c r="AQ108" s="18">
        <v>0</v>
      </c>
      <c r="AR108" s="18">
        <v>6</v>
      </c>
      <c r="AS108" s="18">
        <v>0</v>
      </c>
      <c r="AT108" s="18">
        <v>0</v>
      </c>
      <c r="AU108" s="18">
        <v>0</v>
      </c>
      <c r="AV108" s="18">
        <v>0</v>
      </c>
      <c r="AW108" s="18">
        <v>0</v>
      </c>
      <c r="AX108" s="18">
        <v>0</v>
      </c>
      <c r="AY108" s="18">
        <v>0</v>
      </c>
      <c r="AZ108" s="18">
        <v>0</v>
      </c>
    </row>
    <row r="109" spans="1:52" ht="30" x14ac:dyDescent="0.25">
      <c r="A109" s="153" t="s">
        <v>285</v>
      </c>
      <c r="B109" s="145">
        <v>36</v>
      </c>
      <c r="C109" s="87">
        <v>106</v>
      </c>
      <c r="D109" s="98" t="s">
        <v>386</v>
      </c>
      <c r="E109" s="84" t="s">
        <v>242</v>
      </c>
      <c r="F109" s="97" t="s">
        <v>58</v>
      </c>
      <c r="G109" s="97" t="s">
        <v>120</v>
      </c>
      <c r="H109" s="97" t="s">
        <v>51</v>
      </c>
      <c r="I109" s="86">
        <v>5.86</v>
      </c>
      <c r="J109" s="124"/>
      <c r="K109" s="41">
        <f t="shared" si="2"/>
        <v>0</v>
      </c>
      <c r="L109" s="42" t="str">
        <f t="shared" si="3"/>
        <v>OK</v>
      </c>
      <c r="M109" s="18">
        <v>0</v>
      </c>
      <c r="N109" s="18">
        <v>0</v>
      </c>
      <c r="O109" s="18">
        <v>0</v>
      </c>
      <c r="P109" s="18">
        <v>0</v>
      </c>
      <c r="Q109" s="18">
        <v>0</v>
      </c>
      <c r="R109" s="18">
        <v>0</v>
      </c>
      <c r="S109" s="18">
        <v>0</v>
      </c>
      <c r="T109" s="18">
        <v>0</v>
      </c>
      <c r="U109" s="18">
        <v>0</v>
      </c>
      <c r="V109" s="18">
        <v>0</v>
      </c>
      <c r="W109" s="18">
        <v>0</v>
      </c>
      <c r="X109" s="18">
        <v>0</v>
      </c>
      <c r="Y109" s="18">
        <v>0</v>
      </c>
      <c r="Z109" s="18">
        <v>0</v>
      </c>
      <c r="AA109" s="18">
        <v>0</v>
      </c>
      <c r="AB109" s="18">
        <v>0</v>
      </c>
      <c r="AC109" s="18">
        <v>0</v>
      </c>
      <c r="AD109" s="18">
        <v>0</v>
      </c>
      <c r="AE109" s="18">
        <v>0</v>
      </c>
      <c r="AF109" s="18">
        <v>0</v>
      </c>
      <c r="AG109" s="18">
        <v>0</v>
      </c>
      <c r="AH109" s="18">
        <v>0</v>
      </c>
      <c r="AI109" s="18">
        <v>0</v>
      </c>
      <c r="AJ109" s="18">
        <v>0</v>
      </c>
      <c r="AK109" s="18">
        <v>0</v>
      </c>
      <c r="AL109" s="18">
        <v>0</v>
      </c>
      <c r="AM109" s="18">
        <v>0</v>
      </c>
      <c r="AN109" s="18">
        <v>0</v>
      </c>
      <c r="AO109" s="18">
        <v>0</v>
      </c>
      <c r="AP109" s="18">
        <v>0</v>
      </c>
      <c r="AQ109" s="18">
        <v>0</v>
      </c>
      <c r="AR109" s="18">
        <v>0</v>
      </c>
      <c r="AS109" s="18">
        <v>0</v>
      </c>
      <c r="AT109" s="18">
        <v>0</v>
      </c>
      <c r="AU109" s="18">
        <v>0</v>
      </c>
      <c r="AV109" s="18">
        <v>0</v>
      </c>
      <c r="AW109" s="18">
        <v>0</v>
      </c>
      <c r="AX109" s="18">
        <v>0</v>
      </c>
      <c r="AY109" s="18">
        <v>0</v>
      </c>
      <c r="AZ109" s="18">
        <v>0</v>
      </c>
    </row>
    <row r="110" spans="1:52" ht="30" x14ac:dyDescent="0.25">
      <c r="A110" s="153"/>
      <c r="B110" s="146"/>
      <c r="C110" s="82">
        <v>107</v>
      </c>
      <c r="D110" s="100" t="s">
        <v>387</v>
      </c>
      <c r="E110" s="84" t="s">
        <v>243</v>
      </c>
      <c r="F110" s="97" t="s">
        <v>60</v>
      </c>
      <c r="G110" s="97" t="s">
        <v>121</v>
      </c>
      <c r="H110" s="97" t="s">
        <v>51</v>
      </c>
      <c r="I110" s="86">
        <v>3.08</v>
      </c>
      <c r="J110" s="124"/>
      <c r="K110" s="41">
        <f t="shared" si="2"/>
        <v>0</v>
      </c>
      <c r="L110" s="42" t="str">
        <f t="shared" si="3"/>
        <v>OK</v>
      </c>
      <c r="M110" s="18">
        <v>0</v>
      </c>
      <c r="N110" s="18">
        <v>0</v>
      </c>
      <c r="O110" s="18">
        <v>0</v>
      </c>
      <c r="P110" s="18">
        <v>0</v>
      </c>
      <c r="Q110" s="18">
        <v>0</v>
      </c>
      <c r="R110" s="18">
        <v>0</v>
      </c>
      <c r="S110" s="18">
        <v>0</v>
      </c>
      <c r="T110" s="18">
        <v>0</v>
      </c>
      <c r="U110" s="18">
        <v>0</v>
      </c>
      <c r="V110" s="18">
        <v>0</v>
      </c>
      <c r="W110" s="18">
        <v>0</v>
      </c>
      <c r="X110" s="18">
        <v>0</v>
      </c>
      <c r="Y110" s="18">
        <v>0</v>
      </c>
      <c r="Z110" s="18">
        <v>0</v>
      </c>
      <c r="AA110" s="18">
        <v>0</v>
      </c>
      <c r="AB110" s="18">
        <v>0</v>
      </c>
      <c r="AC110" s="18">
        <v>0</v>
      </c>
      <c r="AD110" s="18">
        <v>0</v>
      </c>
      <c r="AE110" s="18">
        <v>0</v>
      </c>
      <c r="AF110" s="18">
        <v>0</v>
      </c>
      <c r="AG110" s="18">
        <v>0</v>
      </c>
      <c r="AH110" s="18">
        <v>0</v>
      </c>
      <c r="AI110" s="18">
        <v>0</v>
      </c>
      <c r="AJ110" s="18">
        <v>0</v>
      </c>
      <c r="AK110" s="18">
        <v>0</v>
      </c>
      <c r="AL110" s="18">
        <v>0</v>
      </c>
      <c r="AM110" s="18">
        <v>0</v>
      </c>
      <c r="AN110" s="18">
        <v>0</v>
      </c>
      <c r="AO110" s="18">
        <v>0</v>
      </c>
      <c r="AP110" s="18">
        <v>0</v>
      </c>
      <c r="AQ110" s="18">
        <v>0</v>
      </c>
      <c r="AR110" s="18">
        <v>0</v>
      </c>
      <c r="AS110" s="18">
        <v>0</v>
      </c>
      <c r="AT110" s="18">
        <v>0</v>
      </c>
      <c r="AU110" s="18">
        <v>0</v>
      </c>
      <c r="AV110" s="18">
        <v>0</v>
      </c>
      <c r="AW110" s="18">
        <v>0</v>
      </c>
      <c r="AX110" s="18">
        <v>0</v>
      </c>
      <c r="AY110" s="18">
        <v>0</v>
      </c>
      <c r="AZ110" s="18">
        <v>0</v>
      </c>
    </row>
    <row r="111" spans="1:52" ht="60" x14ac:dyDescent="0.25">
      <c r="A111" s="153"/>
      <c r="B111" s="146"/>
      <c r="C111" s="87">
        <v>108</v>
      </c>
      <c r="D111" s="98" t="s">
        <v>388</v>
      </c>
      <c r="E111" s="84" t="s">
        <v>244</v>
      </c>
      <c r="F111" s="97" t="s">
        <v>60</v>
      </c>
      <c r="G111" s="97" t="s">
        <v>122</v>
      </c>
      <c r="H111" s="97" t="s">
        <v>51</v>
      </c>
      <c r="I111" s="86">
        <v>7.49</v>
      </c>
      <c r="J111" s="124">
        <v>100</v>
      </c>
      <c r="K111" s="41">
        <f t="shared" si="2"/>
        <v>100</v>
      </c>
      <c r="L111" s="42" t="str">
        <f t="shared" si="3"/>
        <v>OK</v>
      </c>
      <c r="M111" s="18">
        <v>0</v>
      </c>
      <c r="N111" s="18">
        <v>0</v>
      </c>
      <c r="O111" s="18">
        <v>0</v>
      </c>
      <c r="P111" s="18">
        <v>0</v>
      </c>
      <c r="Q111" s="18">
        <v>0</v>
      </c>
      <c r="R111" s="18">
        <v>0</v>
      </c>
      <c r="S111" s="18">
        <v>0</v>
      </c>
      <c r="T111" s="18">
        <v>0</v>
      </c>
      <c r="U111" s="18">
        <v>0</v>
      </c>
      <c r="V111" s="18">
        <v>0</v>
      </c>
      <c r="W111" s="18">
        <v>0</v>
      </c>
      <c r="X111" s="18">
        <v>0</v>
      </c>
      <c r="Y111" s="18">
        <v>0</v>
      </c>
      <c r="Z111" s="18">
        <v>0</v>
      </c>
      <c r="AA111" s="18">
        <v>0</v>
      </c>
      <c r="AB111" s="18">
        <v>0</v>
      </c>
      <c r="AC111" s="18">
        <v>0</v>
      </c>
      <c r="AD111" s="18">
        <v>0</v>
      </c>
      <c r="AE111" s="18">
        <v>0</v>
      </c>
      <c r="AF111" s="18">
        <v>0</v>
      </c>
      <c r="AG111" s="18">
        <v>0</v>
      </c>
      <c r="AH111" s="18">
        <v>0</v>
      </c>
      <c r="AI111" s="18">
        <v>0</v>
      </c>
      <c r="AJ111" s="18">
        <v>0</v>
      </c>
      <c r="AK111" s="18">
        <v>0</v>
      </c>
      <c r="AL111" s="18">
        <v>0</v>
      </c>
      <c r="AM111" s="18">
        <v>0</v>
      </c>
      <c r="AN111" s="18">
        <v>0</v>
      </c>
      <c r="AO111" s="18">
        <v>0</v>
      </c>
      <c r="AP111" s="18">
        <v>0</v>
      </c>
      <c r="AQ111" s="18">
        <v>0</v>
      </c>
      <c r="AR111" s="18">
        <v>0</v>
      </c>
      <c r="AS111" s="18">
        <v>0</v>
      </c>
      <c r="AT111" s="18">
        <v>0</v>
      </c>
      <c r="AU111" s="18">
        <v>0</v>
      </c>
      <c r="AV111" s="18">
        <v>0</v>
      </c>
      <c r="AW111" s="18">
        <v>0</v>
      </c>
      <c r="AX111" s="18">
        <v>0</v>
      </c>
      <c r="AY111" s="18">
        <v>0</v>
      </c>
      <c r="AZ111" s="18">
        <v>0</v>
      </c>
    </row>
    <row r="112" spans="1:52" ht="120" x14ac:dyDescent="0.25">
      <c r="A112" s="153"/>
      <c r="B112" s="147"/>
      <c r="C112" s="87">
        <v>109</v>
      </c>
      <c r="D112" s="83" t="s">
        <v>389</v>
      </c>
      <c r="E112" s="84" t="s">
        <v>245</v>
      </c>
      <c r="F112" s="85" t="s">
        <v>33</v>
      </c>
      <c r="G112" s="85" t="s">
        <v>123</v>
      </c>
      <c r="H112" s="85" t="s">
        <v>50</v>
      </c>
      <c r="I112" s="86">
        <v>2.2400000000000002</v>
      </c>
      <c r="J112" s="124">
        <v>50</v>
      </c>
      <c r="K112" s="41">
        <f t="shared" si="2"/>
        <v>0</v>
      </c>
      <c r="L112" s="42" t="str">
        <f t="shared" si="3"/>
        <v>OK</v>
      </c>
      <c r="M112" s="18">
        <v>0</v>
      </c>
      <c r="N112" s="18">
        <v>0</v>
      </c>
      <c r="O112" s="18">
        <v>0</v>
      </c>
      <c r="P112" s="18">
        <v>0</v>
      </c>
      <c r="Q112" s="18">
        <v>0</v>
      </c>
      <c r="R112" s="18">
        <v>0</v>
      </c>
      <c r="S112" s="18">
        <v>0</v>
      </c>
      <c r="T112" s="18">
        <v>0</v>
      </c>
      <c r="U112" s="18">
        <v>0</v>
      </c>
      <c r="V112" s="18">
        <v>0</v>
      </c>
      <c r="W112" s="18">
        <v>0</v>
      </c>
      <c r="X112" s="18">
        <v>0</v>
      </c>
      <c r="Y112" s="18">
        <v>0</v>
      </c>
      <c r="Z112" s="18">
        <v>0</v>
      </c>
      <c r="AA112" s="18">
        <v>0</v>
      </c>
      <c r="AB112" s="18">
        <v>0</v>
      </c>
      <c r="AC112" s="18">
        <v>0</v>
      </c>
      <c r="AD112" s="18">
        <v>0</v>
      </c>
      <c r="AE112" s="18">
        <v>0</v>
      </c>
      <c r="AF112" s="18">
        <v>0</v>
      </c>
      <c r="AG112" s="18">
        <v>0</v>
      </c>
      <c r="AH112" s="18">
        <v>0</v>
      </c>
      <c r="AI112" s="18">
        <v>0</v>
      </c>
      <c r="AJ112" s="18">
        <v>0</v>
      </c>
      <c r="AK112" s="18">
        <v>0</v>
      </c>
      <c r="AL112" s="18">
        <v>0</v>
      </c>
      <c r="AM112" s="18">
        <v>0</v>
      </c>
      <c r="AN112" s="18">
        <v>0</v>
      </c>
      <c r="AO112" s="18">
        <v>0</v>
      </c>
      <c r="AP112" s="18">
        <v>0</v>
      </c>
      <c r="AQ112" s="18">
        <v>50</v>
      </c>
      <c r="AR112" s="18">
        <v>0</v>
      </c>
      <c r="AS112" s="18">
        <v>0</v>
      </c>
      <c r="AT112" s="18">
        <v>0</v>
      </c>
      <c r="AU112" s="18">
        <v>0</v>
      </c>
      <c r="AV112" s="18">
        <v>0</v>
      </c>
      <c r="AW112" s="18">
        <v>0</v>
      </c>
      <c r="AX112" s="18">
        <v>0</v>
      </c>
      <c r="AY112" s="18">
        <v>0</v>
      </c>
      <c r="AZ112" s="18">
        <v>0</v>
      </c>
    </row>
    <row r="113" spans="1:52" ht="60" x14ac:dyDescent="0.25">
      <c r="A113" s="152" t="s">
        <v>279</v>
      </c>
      <c r="B113" s="158">
        <v>41</v>
      </c>
      <c r="C113" s="76">
        <v>110</v>
      </c>
      <c r="D113" s="106" t="s">
        <v>390</v>
      </c>
      <c r="E113" s="78" t="s">
        <v>246</v>
      </c>
      <c r="F113" s="104" t="s">
        <v>60</v>
      </c>
      <c r="G113" s="104" t="s">
        <v>124</v>
      </c>
      <c r="H113" s="104" t="s">
        <v>51</v>
      </c>
      <c r="I113" s="80">
        <v>19</v>
      </c>
      <c r="J113" s="124"/>
      <c r="K113" s="41">
        <f t="shared" si="2"/>
        <v>0</v>
      </c>
      <c r="L113" s="42" t="str">
        <f t="shared" si="3"/>
        <v>OK</v>
      </c>
      <c r="M113" s="18">
        <v>0</v>
      </c>
      <c r="N113" s="18">
        <v>0</v>
      </c>
      <c r="O113" s="18">
        <v>0</v>
      </c>
      <c r="P113" s="18">
        <v>0</v>
      </c>
      <c r="Q113" s="18">
        <v>0</v>
      </c>
      <c r="R113" s="18">
        <v>0</v>
      </c>
      <c r="S113" s="18">
        <v>0</v>
      </c>
      <c r="T113" s="18">
        <v>0</v>
      </c>
      <c r="U113" s="18">
        <v>0</v>
      </c>
      <c r="V113" s="18">
        <v>0</v>
      </c>
      <c r="W113" s="18">
        <v>0</v>
      </c>
      <c r="X113" s="18">
        <v>0</v>
      </c>
      <c r="Y113" s="18">
        <v>0</v>
      </c>
      <c r="Z113" s="18">
        <v>0</v>
      </c>
      <c r="AA113" s="18">
        <v>0</v>
      </c>
      <c r="AB113" s="18">
        <v>0</v>
      </c>
      <c r="AC113" s="18">
        <v>0</v>
      </c>
      <c r="AD113" s="18">
        <v>0</v>
      </c>
      <c r="AE113" s="18">
        <v>0</v>
      </c>
      <c r="AF113" s="18">
        <v>0</v>
      </c>
      <c r="AG113" s="18">
        <v>0</v>
      </c>
      <c r="AH113" s="18">
        <v>0</v>
      </c>
      <c r="AI113" s="18">
        <v>0</v>
      </c>
      <c r="AJ113" s="18">
        <v>0</v>
      </c>
      <c r="AK113" s="18">
        <v>0</v>
      </c>
      <c r="AL113" s="18">
        <v>0</v>
      </c>
      <c r="AM113" s="18">
        <v>0</v>
      </c>
      <c r="AN113" s="18">
        <v>0</v>
      </c>
      <c r="AO113" s="18">
        <v>0</v>
      </c>
      <c r="AP113" s="18">
        <v>0</v>
      </c>
      <c r="AQ113" s="18">
        <v>0</v>
      </c>
      <c r="AR113" s="18">
        <v>0</v>
      </c>
      <c r="AS113" s="18">
        <v>0</v>
      </c>
      <c r="AT113" s="18">
        <v>0</v>
      </c>
      <c r="AU113" s="18">
        <v>0</v>
      </c>
      <c r="AV113" s="18">
        <v>0</v>
      </c>
      <c r="AW113" s="18">
        <v>0</v>
      </c>
      <c r="AX113" s="18">
        <v>0</v>
      </c>
      <c r="AY113" s="18">
        <v>0</v>
      </c>
      <c r="AZ113" s="18">
        <v>0</v>
      </c>
    </row>
    <row r="114" spans="1:52" ht="45" x14ac:dyDescent="0.25">
      <c r="A114" s="152"/>
      <c r="B114" s="159"/>
      <c r="C114" s="103">
        <v>111</v>
      </c>
      <c r="D114" s="106" t="s">
        <v>391</v>
      </c>
      <c r="E114" s="78" t="s">
        <v>247</v>
      </c>
      <c r="F114" s="104" t="s">
        <v>60</v>
      </c>
      <c r="G114" s="104" t="s">
        <v>124</v>
      </c>
      <c r="H114" s="104" t="s">
        <v>51</v>
      </c>
      <c r="I114" s="80">
        <v>18.72</v>
      </c>
      <c r="J114" s="124"/>
      <c r="K114" s="41">
        <f t="shared" si="2"/>
        <v>0</v>
      </c>
      <c r="L114" s="42" t="str">
        <f t="shared" si="3"/>
        <v>OK</v>
      </c>
      <c r="M114" s="18">
        <v>0</v>
      </c>
      <c r="N114" s="18">
        <v>0</v>
      </c>
      <c r="O114" s="18">
        <v>0</v>
      </c>
      <c r="P114" s="18">
        <v>0</v>
      </c>
      <c r="Q114" s="18">
        <v>0</v>
      </c>
      <c r="R114" s="18">
        <v>0</v>
      </c>
      <c r="S114" s="18">
        <v>0</v>
      </c>
      <c r="T114" s="18">
        <v>0</v>
      </c>
      <c r="U114" s="18">
        <v>0</v>
      </c>
      <c r="V114" s="18">
        <v>0</v>
      </c>
      <c r="W114" s="18">
        <v>0</v>
      </c>
      <c r="X114" s="18">
        <v>0</v>
      </c>
      <c r="Y114" s="18">
        <v>0</v>
      </c>
      <c r="Z114" s="18">
        <v>0</v>
      </c>
      <c r="AA114" s="18">
        <v>0</v>
      </c>
      <c r="AB114" s="18">
        <v>0</v>
      </c>
      <c r="AC114" s="18">
        <v>0</v>
      </c>
      <c r="AD114" s="18">
        <v>0</v>
      </c>
      <c r="AE114" s="18">
        <v>0</v>
      </c>
      <c r="AF114" s="18">
        <v>0</v>
      </c>
      <c r="AG114" s="18">
        <v>0</v>
      </c>
      <c r="AH114" s="18">
        <v>0</v>
      </c>
      <c r="AI114" s="18">
        <v>0</v>
      </c>
      <c r="AJ114" s="18">
        <v>0</v>
      </c>
      <c r="AK114" s="18">
        <v>0</v>
      </c>
      <c r="AL114" s="18">
        <v>0</v>
      </c>
      <c r="AM114" s="18">
        <v>0</v>
      </c>
      <c r="AN114" s="18">
        <v>0</v>
      </c>
      <c r="AO114" s="18">
        <v>0</v>
      </c>
      <c r="AP114" s="18">
        <v>0</v>
      </c>
      <c r="AQ114" s="18">
        <v>0</v>
      </c>
      <c r="AR114" s="18">
        <v>0</v>
      </c>
      <c r="AS114" s="18">
        <v>0</v>
      </c>
      <c r="AT114" s="18">
        <v>0</v>
      </c>
      <c r="AU114" s="18">
        <v>0</v>
      </c>
      <c r="AV114" s="18">
        <v>0</v>
      </c>
      <c r="AW114" s="18">
        <v>0</v>
      </c>
      <c r="AX114" s="18">
        <v>0</v>
      </c>
      <c r="AY114" s="18">
        <v>0</v>
      </c>
      <c r="AZ114" s="18">
        <v>0</v>
      </c>
    </row>
    <row r="115" spans="1:52" ht="30" x14ac:dyDescent="0.25">
      <c r="A115" s="152"/>
      <c r="B115" s="159"/>
      <c r="C115" s="76">
        <v>112</v>
      </c>
      <c r="D115" s="106" t="s">
        <v>392</v>
      </c>
      <c r="E115" s="78" t="s">
        <v>248</v>
      </c>
      <c r="F115" s="104" t="s">
        <v>60</v>
      </c>
      <c r="G115" s="104" t="s">
        <v>125</v>
      </c>
      <c r="H115" s="104" t="s">
        <v>110</v>
      </c>
      <c r="I115" s="80">
        <v>19</v>
      </c>
      <c r="J115" s="124"/>
      <c r="K115" s="41">
        <f t="shared" si="2"/>
        <v>0</v>
      </c>
      <c r="L115" s="42" t="str">
        <f t="shared" si="3"/>
        <v>OK</v>
      </c>
      <c r="M115" s="18">
        <v>0</v>
      </c>
      <c r="N115" s="18">
        <v>0</v>
      </c>
      <c r="O115" s="18">
        <v>0</v>
      </c>
      <c r="P115" s="18">
        <v>0</v>
      </c>
      <c r="Q115" s="18">
        <v>0</v>
      </c>
      <c r="R115" s="18">
        <v>0</v>
      </c>
      <c r="S115" s="18">
        <v>0</v>
      </c>
      <c r="T115" s="18">
        <v>0</v>
      </c>
      <c r="U115" s="18">
        <v>0</v>
      </c>
      <c r="V115" s="18">
        <v>0</v>
      </c>
      <c r="W115" s="18">
        <v>0</v>
      </c>
      <c r="X115" s="18">
        <v>0</v>
      </c>
      <c r="Y115" s="18">
        <v>0</v>
      </c>
      <c r="Z115" s="18">
        <v>0</v>
      </c>
      <c r="AA115" s="18">
        <v>0</v>
      </c>
      <c r="AB115" s="18">
        <v>0</v>
      </c>
      <c r="AC115" s="18">
        <v>0</v>
      </c>
      <c r="AD115" s="18">
        <v>0</v>
      </c>
      <c r="AE115" s="18">
        <v>0</v>
      </c>
      <c r="AF115" s="18">
        <v>0</v>
      </c>
      <c r="AG115" s="18">
        <v>0</v>
      </c>
      <c r="AH115" s="18">
        <v>0</v>
      </c>
      <c r="AI115" s="18">
        <v>0</v>
      </c>
      <c r="AJ115" s="18">
        <v>0</v>
      </c>
      <c r="AK115" s="18">
        <v>0</v>
      </c>
      <c r="AL115" s="18">
        <v>0</v>
      </c>
      <c r="AM115" s="18">
        <v>0</v>
      </c>
      <c r="AN115" s="18">
        <v>0</v>
      </c>
      <c r="AO115" s="18">
        <v>0</v>
      </c>
      <c r="AP115" s="18">
        <v>0</v>
      </c>
      <c r="AQ115" s="18">
        <v>0</v>
      </c>
      <c r="AR115" s="18">
        <v>0</v>
      </c>
      <c r="AS115" s="18">
        <v>0</v>
      </c>
      <c r="AT115" s="18">
        <v>0</v>
      </c>
      <c r="AU115" s="18">
        <v>0</v>
      </c>
      <c r="AV115" s="18">
        <v>0</v>
      </c>
      <c r="AW115" s="18">
        <v>0</v>
      </c>
      <c r="AX115" s="18">
        <v>0</v>
      </c>
      <c r="AY115" s="18">
        <v>0</v>
      </c>
      <c r="AZ115" s="18">
        <v>0</v>
      </c>
    </row>
    <row r="116" spans="1:52" ht="30" x14ac:dyDescent="0.25">
      <c r="A116" s="152"/>
      <c r="B116" s="159"/>
      <c r="C116" s="107">
        <v>113</v>
      </c>
      <c r="D116" s="108" t="s">
        <v>393</v>
      </c>
      <c r="E116" s="109" t="s">
        <v>249</v>
      </c>
      <c r="F116" s="110" t="s">
        <v>60</v>
      </c>
      <c r="G116" s="110" t="s">
        <v>125</v>
      </c>
      <c r="H116" s="110" t="s">
        <v>51</v>
      </c>
      <c r="I116" s="111">
        <v>19</v>
      </c>
      <c r="J116" s="124"/>
      <c r="K116" s="41">
        <f t="shared" si="2"/>
        <v>0</v>
      </c>
      <c r="L116" s="52" t="str">
        <f t="shared" si="3"/>
        <v>OK</v>
      </c>
      <c r="M116" s="18">
        <v>0</v>
      </c>
      <c r="N116" s="18">
        <v>0</v>
      </c>
      <c r="O116" s="18">
        <v>0</v>
      </c>
      <c r="P116" s="18">
        <v>0</v>
      </c>
      <c r="Q116" s="18">
        <v>0</v>
      </c>
      <c r="R116" s="18">
        <v>0</v>
      </c>
      <c r="S116" s="18">
        <v>0</v>
      </c>
      <c r="T116" s="18">
        <v>0</v>
      </c>
      <c r="U116" s="18">
        <v>0</v>
      </c>
      <c r="V116" s="18">
        <v>0</v>
      </c>
      <c r="W116" s="18">
        <v>0</v>
      </c>
      <c r="X116" s="18">
        <v>0</v>
      </c>
      <c r="Y116" s="18">
        <v>0</v>
      </c>
      <c r="Z116" s="18">
        <v>0</v>
      </c>
      <c r="AA116" s="18">
        <v>0</v>
      </c>
      <c r="AB116" s="18">
        <v>0</v>
      </c>
      <c r="AC116" s="18">
        <v>0</v>
      </c>
      <c r="AD116" s="18">
        <v>0</v>
      </c>
      <c r="AE116" s="18">
        <v>0</v>
      </c>
      <c r="AF116" s="18">
        <v>0</v>
      </c>
      <c r="AG116" s="18">
        <v>0</v>
      </c>
      <c r="AH116" s="18">
        <v>0</v>
      </c>
      <c r="AI116" s="18">
        <v>0</v>
      </c>
      <c r="AJ116" s="18">
        <v>0</v>
      </c>
      <c r="AK116" s="18">
        <v>0</v>
      </c>
      <c r="AL116" s="18">
        <v>0</v>
      </c>
      <c r="AM116" s="18">
        <v>0</v>
      </c>
      <c r="AN116" s="18">
        <v>0</v>
      </c>
      <c r="AO116" s="18">
        <v>0</v>
      </c>
      <c r="AP116" s="18">
        <v>0</v>
      </c>
      <c r="AQ116" s="18">
        <v>0</v>
      </c>
      <c r="AR116" s="18">
        <v>0</v>
      </c>
      <c r="AS116" s="18">
        <v>0</v>
      </c>
      <c r="AT116" s="18">
        <v>0</v>
      </c>
      <c r="AU116" s="18">
        <v>0</v>
      </c>
      <c r="AV116" s="18">
        <v>0</v>
      </c>
      <c r="AW116" s="18">
        <v>0</v>
      </c>
      <c r="AX116" s="18">
        <v>0</v>
      </c>
      <c r="AY116" s="18">
        <v>0</v>
      </c>
      <c r="AZ116" s="18">
        <v>0</v>
      </c>
    </row>
    <row r="117" spans="1:52" ht="75" x14ac:dyDescent="0.25">
      <c r="A117" s="112" t="s">
        <v>283</v>
      </c>
      <c r="B117" s="87">
        <v>42</v>
      </c>
      <c r="C117" s="87">
        <v>114</v>
      </c>
      <c r="D117" s="98" t="s">
        <v>394</v>
      </c>
      <c r="E117" s="84" t="s">
        <v>250</v>
      </c>
      <c r="F117" s="97" t="s">
        <v>60</v>
      </c>
      <c r="G117" s="97" t="s">
        <v>100</v>
      </c>
      <c r="H117" s="97" t="s">
        <v>51</v>
      </c>
      <c r="I117" s="86">
        <v>134.63</v>
      </c>
      <c r="J117" s="124"/>
      <c r="K117" s="41">
        <f t="shared" si="2"/>
        <v>0</v>
      </c>
      <c r="L117" s="42" t="str">
        <f t="shared" si="3"/>
        <v>OK</v>
      </c>
      <c r="M117" s="18">
        <v>0</v>
      </c>
      <c r="N117" s="18">
        <v>0</v>
      </c>
      <c r="O117" s="18">
        <v>0</v>
      </c>
      <c r="P117" s="18">
        <v>0</v>
      </c>
      <c r="Q117" s="18">
        <v>0</v>
      </c>
      <c r="R117" s="18">
        <v>0</v>
      </c>
      <c r="S117" s="18">
        <v>0</v>
      </c>
      <c r="T117" s="18">
        <v>0</v>
      </c>
      <c r="U117" s="18">
        <v>0</v>
      </c>
      <c r="V117" s="18">
        <v>0</v>
      </c>
      <c r="W117" s="18">
        <v>0</v>
      </c>
      <c r="X117" s="18">
        <v>0</v>
      </c>
      <c r="Y117" s="18">
        <v>0</v>
      </c>
      <c r="Z117" s="18">
        <v>0</v>
      </c>
      <c r="AA117" s="18">
        <v>0</v>
      </c>
      <c r="AB117" s="18">
        <v>0</v>
      </c>
      <c r="AC117" s="18">
        <v>0</v>
      </c>
      <c r="AD117" s="18">
        <v>0</v>
      </c>
      <c r="AE117" s="18">
        <v>0</v>
      </c>
      <c r="AF117" s="18">
        <v>0</v>
      </c>
      <c r="AG117" s="18">
        <v>0</v>
      </c>
      <c r="AH117" s="18">
        <v>0</v>
      </c>
      <c r="AI117" s="18">
        <v>0</v>
      </c>
      <c r="AJ117" s="18">
        <v>0</v>
      </c>
      <c r="AK117" s="18">
        <v>0</v>
      </c>
      <c r="AL117" s="18">
        <v>0</v>
      </c>
      <c r="AM117" s="18">
        <v>0</v>
      </c>
      <c r="AN117" s="18">
        <v>0</v>
      </c>
      <c r="AO117" s="18">
        <v>0</v>
      </c>
      <c r="AP117" s="18">
        <v>0</v>
      </c>
      <c r="AQ117" s="18">
        <v>0</v>
      </c>
      <c r="AR117" s="18">
        <v>0</v>
      </c>
      <c r="AS117" s="18">
        <v>0</v>
      </c>
      <c r="AT117" s="18">
        <v>0</v>
      </c>
      <c r="AU117" s="18">
        <v>0</v>
      </c>
      <c r="AV117" s="18">
        <v>0</v>
      </c>
      <c r="AW117" s="18">
        <v>0</v>
      </c>
      <c r="AX117" s="18">
        <v>0</v>
      </c>
      <c r="AY117" s="18">
        <v>0</v>
      </c>
      <c r="AZ117" s="18">
        <v>0</v>
      </c>
    </row>
    <row r="118" spans="1:52" ht="39.950000000000003" customHeight="1" x14ac:dyDescent="0.25">
      <c r="A118" s="152" t="s">
        <v>287</v>
      </c>
      <c r="B118" s="158">
        <v>43</v>
      </c>
      <c r="C118" s="76">
        <v>115</v>
      </c>
      <c r="D118" s="113" t="s">
        <v>395</v>
      </c>
      <c r="E118" s="55"/>
      <c r="F118" s="161" t="s">
        <v>286</v>
      </c>
      <c r="G118" s="162"/>
      <c r="H118" s="162"/>
      <c r="I118" s="163"/>
      <c r="J118" s="124"/>
      <c r="K118" s="41">
        <f t="shared" si="2"/>
        <v>0</v>
      </c>
      <c r="L118" s="42" t="str">
        <f t="shared" si="3"/>
        <v>OK</v>
      </c>
      <c r="M118" s="18">
        <v>0</v>
      </c>
      <c r="N118" s="18">
        <v>0</v>
      </c>
      <c r="O118" s="18">
        <v>0</v>
      </c>
      <c r="P118" s="18">
        <v>0</v>
      </c>
      <c r="Q118" s="18">
        <v>0</v>
      </c>
      <c r="R118" s="18">
        <v>0</v>
      </c>
      <c r="S118" s="18">
        <v>0</v>
      </c>
      <c r="T118" s="18">
        <v>0</v>
      </c>
      <c r="U118" s="18">
        <v>0</v>
      </c>
      <c r="V118" s="18">
        <v>0</v>
      </c>
      <c r="W118" s="18">
        <v>0</v>
      </c>
      <c r="X118" s="18">
        <v>0</v>
      </c>
      <c r="Y118" s="18">
        <v>0</v>
      </c>
      <c r="Z118" s="18">
        <v>0</v>
      </c>
      <c r="AA118" s="18">
        <v>0</v>
      </c>
      <c r="AB118" s="18">
        <v>0</v>
      </c>
      <c r="AC118" s="18">
        <v>0</v>
      </c>
      <c r="AD118" s="18">
        <v>0</v>
      </c>
      <c r="AE118" s="18">
        <v>0</v>
      </c>
      <c r="AF118" s="18">
        <v>0</v>
      </c>
      <c r="AG118" s="18">
        <v>0</v>
      </c>
      <c r="AH118" s="18">
        <v>0</v>
      </c>
      <c r="AI118" s="18">
        <v>0</v>
      </c>
      <c r="AJ118" s="18">
        <v>0</v>
      </c>
      <c r="AK118" s="18">
        <v>0</v>
      </c>
      <c r="AL118" s="18">
        <v>0</v>
      </c>
      <c r="AM118" s="18">
        <v>0</v>
      </c>
      <c r="AN118" s="18">
        <v>0</v>
      </c>
      <c r="AO118" s="18">
        <v>0</v>
      </c>
      <c r="AP118" s="18">
        <v>0</v>
      </c>
      <c r="AQ118" s="18">
        <v>0</v>
      </c>
      <c r="AR118" s="18">
        <v>0</v>
      </c>
      <c r="AS118" s="18">
        <v>0</v>
      </c>
      <c r="AT118" s="18">
        <v>0</v>
      </c>
      <c r="AU118" s="18">
        <v>0</v>
      </c>
      <c r="AV118" s="18">
        <v>0</v>
      </c>
      <c r="AW118" s="18">
        <v>0</v>
      </c>
      <c r="AX118" s="18">
        <v>0</v>
      </c>
      <c r="AY118" s="18">
        <v>0</v>
      </c>
      <c r="AZ118" s="18">
        <v>0</v>
      </c>
    </row>
    <row r="119" spans="1:52" ht="39.950000000000003" customHeight="1" x14ac:dyDescent="0.25">
      <c r="A119" s="152"/>
      <c r="B119" s="159"/>
      <c r="C119" s="76">
        <v>116</v>
      </c>
      <c r="D119" s="113" t="s">
        <v>396</v>
      </c>
      <c r="E119" s="90"/>
      <c r="F119" s="164"/>
      <c r="G119" s="165"/>
      <c r="H119" s="165"/>
      <c r="I119" s="166"/>
      <c r="J119" s="124"/>
      <c r="K119" s="41">
        <f t="shared" si="2"/>
        <v>0</v>
      </c>
      <c r="L119" s="42" t="str">
        <f t="shared" si="3"/>
        <v>OK</v>
      </c>
      <c r="M119" s="18">
        <v>0</v>
      </c>
      <c r="N119" s="18">
        <v>0</v>
      </c>
      <c r="O119" s="18">
        <v>0</v>
      </c>
      <c r="P119" s="18">
        <v>0</v>
      </c>
      <c r="Q119" s="18">
        <v>0</v>
      </c>
      <c r="R119" s="18">
        <v>0</v>
      </c>
      <c r="S119" s="18">
        <v>0</v>
      </c>
      <c r="T119" s="18">
        <v>0</v>
      </c>
      <c r="U119" s="18">
        <v>0</v>
      </c>
      <c r="V119" s="18">
        <v>0</v>
      </c>
      <c r="W119" s="18">
        <v>0</v>
      </c>
      <c r="X119" s="18">
        <v>0</v>
      </c>
      <c r="Y119" s="18">
        <v>0</v>
      </c>
      <c r="Z119" s="18">
        <v>0</v>
      </c>
      <c r="AA119" s="18">
        <v>0</v>
      </c>
      <c r="AB119" s="18">
        <v>0</v>
      </c>
      <c r="AC119" s="18">
        <v>0</v>
      </c>
      <c r="AD119" s="18">
        <v>0</v>
      </c>
      <c r="AE119" s="18">
        <v>0</v>
      </c>
      <c r="AF119" s="18">
        <v>0</v>
      </c>
      <c r="AG119" s="18">
        <v>0</v>
      </c>
      <c r="AH119" s="18">
        <v>0</v>
      </c>
      <c r="AI119" s="18">
        <v>0</v>
      </c>
      <c r="AJ119" s="18">
        <v>0</v>
      </c>
      <c r="AK119" s="18">
        <v>0</v>
      </c>
      <c r="AL119" s="18">
        <v>0</v>
      </c>
      <c r="AM119" s="18">
        <v>0</v>
      </c>
      <c r="AN119" s="18">
        <v>0</v>
      </c>
      <c r="AO119" s="18">
        <v>0</v>
      </c>
      <c r="AP119" s="18">
        <v>0</v>
      </c>
      <c r="AQ119" s="18">
        <v>0</v>
      </c>
      <c r="AR119" s="18">
        <v>0</v>
      </c>
      <c r="AS119" s="18">
        <v>0</v>
      </c>
      <c r="AT119" s="18">
        <v>0</v>
      </c>
      <c r="AU119" s="18">
        <v>0</v>
      </c>
      <c r="AV119" s="18">
        <v>0</v>
      </c>
      <c r="AW119" s="18">
        <v>0</v>
      </c>
      <c r="AX119" s="18">
        <v>0</v>
      </c>
      <c r="AY119" s="18">
        <v>0</v>
      </c>
      <c r="AZ119" s="18">
        <v>0</v>
      </c>
    </row>
    <row r="120" spans="1:52" ht="39.950000000000003" customHeight="1" x14ac:dyDescent="0.25">
      <c r="A120" s="152"/>
      <c r="B120" s="159"/>
      <c r="C120" s="103">
        <v>117</v>
      </c>
      <c r="D120" s="113" t="s">
        <v>397</v>
      </c>
      <c r="E120" s="90"/>
      <c r="F120" s="164"/>
      <c r="G120" s="165"/>
      <c r="H120" s="165"/>
      <c r="I120" s="166"/>
      <c r="J120" s="124"/>
      <c r="K120" s="41">
        <f t="shared" si="2"/>
        <v>0</v>
      </c>
      <c r="L120" s="42" t="str">
        <f t="shared" si="3"/>
        <v>OK</v>
      </c>
      <c r="M120" s="18">
        <v>0</v>
      </c>
      <c r="N120" s="18">
        <v>0</v>
      </c>
      <c r="O120" s="18">
        <v>0</v>
      </c>
      <c r="P120" s="18">
        <v>0</v>
      </c>
      <c r="Q120" s="18">
        <v>0</v>
      </c>
      <c r="R120" s="18">
        <v>0</v>
      </c>
      <c r="S120" s="18">
        <v>0</v>
      </c>
      <c r="T120" s="18">
        <v>0</v>
      </c>
      <c r="U120" s="18">
        <v>0</v>
      </c>
      <c r="V120" s="18">
        <v>0</v>
      </c>
      <c r="W120" s="18">
        <v>0</v>
      </c>
      <c r="X120" s="18">
        <v>0</v>
      </c>
      <c r="Y120" s="18">
        <v>0</v>
      </c>
      <c r="Z120" s="18">
        <v>0</v>
      </c>
      <c r="AA120" s="18">
        <v>0</v>
      </c>
      <c r="AB120" s="18">
        <v>0</v>
      </c>
      <c r="AC120" s="18">
        <v>0</v>
      </c>
      <c r="AD120" s="18">
        <v>0</v>
      </c>
      <c r="AE120" s="18">
        <v>0</v>
      </c>
      <c r="AF120" s="18">
        <v>0</v>
      </c>
      <c r="AG120" s="18">
        <v>0</v>
      </c>
      <c r="AH120" s="18">
        <v>0</v>
      </c>
      <c r="AI120" s="18">
        <v>0</v>
      </c>
      <c r="AJ120" s="18">
        <v>0</v>
      </c>
      <c r="AK120" s="18">
        <v>0</v>
      </c>
      <c r="AL120" s="18">
        <v>0</v>
      </c>
      <c r="AM120" s="18">
        <v>0</v>
      </c>
      <c r="AN120" s="18">
        <v>0</v>
      </c>
      <c r="AO120" s="18">
        <v>0</v>
      </c>
      <c r="AP120" s="18">
        <v>0</v>
      </c>
      <c r="AQ120" s="18">
        <v>0</v>
      </c>
      <c r="AR120" s="18">
        <v>0</v>
      </c>
      <c r="AS120" s="18">
        <v>0</v>
      </c>
      <c r="AT120" s="18">
        <v>0</v>
      </c>
      <c r="AU120" s="18">
        <v>0</v>
      </c>
      <c r="AV120" s="18">
        <v>0</v>
      </c>
      <c r="AW120" s="18">
        <v>0</v>
      </c>
      <c r="AX120" s="18">
        <v>0</v>
      </c>
      <c r="AY120" s="18">
        <v>0</v>
      </c>
      <c r="AZ120" s="18">
        <v>0</v>
      </c>
    </row>
    <row r="121" spans="1:52" ht="39.950000000000003" customHeight="1" x14ac:dyDescent="0.25">
      <c r="A121" s="152"/>
      <c r="B121" s="160"/>
      <c r="C121" s="76">
        <v>118</v>
      </c>
      <c r="D121" s="113" t="s">
        <v>398</v>
      </c>
      <c r="E121" s="90"/>
      <c r="F121" s="167"/>
      <c r="G121" s="168"/>
      <c r="H121" s="168"/>
      <c r="I121" s="169"/>
      <c r="J121" s="124"/>
      <c r="K121" s="41">
        <f t="shared" si="2"/>
        <v>0</v>
      </c>
      <c r="L121" s="42" t="str">
        <f t="shared" si="3"/>
        <v>OK</v>
      </c>
      <c r="M121" s="18">
        <v>0</v>
      </c>
      <c r="N121" s="18">
        <v>0</v>
      </c>
      <c r="O121" s="18">
        <v>0</v>
      </c>
      <c r="P121" s="18">
        <v>0</v>
      </c>
      <c r="Q121" s="18">
        <v>0</v>
      </c>
      <c r="R121" s="18">
        <v>0</v>
      </c>
      <c r="S121" s="18">
        <v>0</v>
      </c>
      <c r="T121" s="18">
        <v>0</v>
      </c>
      <c r="U121" s="18">
        <v>0</v>
      </c>
      <c r="V121" s="18">
        <v>0</v>
      </c>
      <c r="W121" s="18">
        <v>0</v>
      </c>
      <c r="X121" s="18">
        <v>0</v>
      </c>
      <c r="Y121" s="18">
        <v>0</v>
      </c>
      <c r="Z121" s="18">
        <v>0</v>
      </c>
      <c r="AA121" s="18">
        <v>0</v>
      </c>
      <c r="AB121" s="18">
        <v>0</v>
      </c>
      <c r="AC121" s="18">
        <v>0</v>
      </c>
      <c r="AD121" s="18">
        <v>0</v>
      </c>
      <c r="AE121" s="18">
        <v>0</v>
      </c>
      <c r="AF121" s="18">
        <v>0</v>
      </c>
      <c r="AG121" s="18">
        <v>0</v>
      </c>
      <c r="AH121" s="18">
        <v>0</v>
      </c>
      <c r="AI121" s="18">
        <v>0</v>
      </c>
      <c r="AJ121" s="18">
        <v>0</v>
      </c>
      <c r="AK121" s="18">
        <v>0</v>
      </c>
      <c r="AL121" s="18">
        <v>0</v>
      </c>
      <c r="AM121" s="18">
        <v>0</v>
      </c>
      <c r="AN121" s="18">
        <v>0</v>
      </c>
      <c r="AO121" s="18">
        <v>0</v>
      </c>
      <c r="AP121" s="18">
        <v>0</v>
      </c>
      <c r="AQ121" s="18">
        <v>0</v>
      </c>
      <c r="AR121" s="18">
        <v>0</v>
      </c>
      <c r="AS121" s="18">
        <v>0</v>
      </c>
      <c r="AT121" s="18">
        <v>0</v>
      </c>
      <c r="AU121" s="18">
        <v>0</v>
      </c>
      <c r="AV121" s="18">
        <v>0</v>
      </c>
      <c r="AW121" s="18">
        <v>0</v>
      </c>
      <c r="AX121" s="18">
        <v>0</v>
      </c>
      <c r="AY121" s="18">
        <v>0</v>
      </c>
      <c r="AZ121" s="18">
        <v>0</v>
      </c>
    </row>
    <row r="122" spans="1:52" ht="45" x14ac:dyDescent="0.25">
      <c r="A122" s="69" t="s">
        <v>279</v>
      </c>
      <c r="B122" s="82">
        <v>44</v>
      </c>
      <c r="C122" s="82">
        <v>119</v>
      </c>
      <c r="D122" s="115" t="s">
        <v>399</v>
      </c>
      <c r="E122" s="116" t="s">
        <v>251</v>
      </c>
      <c r="F122" s="117" t="s">
        <v>60</v>
      </c>
      <c r="G122" s="117" t="s">
        <v>126</v>
      </c>
      <c r="H122" s="117" t="s">
        <v>127</v>
      </c>
      <c r="I122" s="118">
        <v>85</v>
      </c>
      <c r="J122" s="124"/>
      <c r="K122" s="41">
        <f t="shared" si="2"/>
        <v>0</v>
      </c>
      <c r="L122" s="54" t="str">
        <f>IF(K122&lt;0,"ATENÇÃO","OK")</f>
        <v>OK</v>
      </c>
      <c r="M122" s="18">
        <v>0</v>
      </c>
      <c r="N122" s="18">
        <v>0</v>
      </c>
      <c r="O122" s="18">
        <v>0</v>
      </c>
      <c r="P122" s="18">
        <v>0</v>
      </c>
      <c r="Q122" s="18">
        <v>0</v>
      </c>
      <c r="R122" s="18">
        <v>0</v>
      </c>
      <c r="S122" s="18">
        <v>0</v>
      </c>
      <c r="T122" s="18">
        <v>0</v>
      </c>
      <c r="U122" s="18">
        <v>0</v>
      </c>
      <c r="V122" s="18">
        <v>0</v>
      </c>
      <c r="W122" s="18">
        <v>0</v>
      </c>
      <c r="X122" s="18">
        <v>0</v>
      </c>
      <c r="Y122" s="18">
        <v>0</v>
      </c>
      <c r="Z122" s="18">
        <v>0</v>
      </c>
      <c r="AA122" s="18">
        <v>0</v>
      </c>
      <c r="AB122" s="18">
        <v>0</v>
      </c>
      <c r="AC122" s="18">
        <v>0</v>
      </c>
      <c r="AD122" s="18">
        <v>0</v>
      </c>
      <c r="AE122" s="18">
        <v>0</v>
      </c>
      <c r="AF122" s="18">
        <v>0</v>
      </c>
      <c r="AG122" s="18">
        <v>0</v>
      </c>
      <c r="AH122" s="18">
        <v>0</v>
      </c>
      <c r="AI122" s="18">
        <v>0</v>
      </c>
      <c r="AJ122" s="18">
        <v>0</v>
      </c>
      <c r="AK122" s="18">
        <v>0</v>
      </c>
      <c r="AL122" s="18">
        <v>0</v>
      </c>
      <c r="AM122" s="18">
        <v>0</v>
      </c>
      <c r="AN122" s="18">
        <v>0</v>
      </c>
      <c r="AO122" s="18">
        <v>0</v>
      </c>
      <c r="AP122" s="18">
        <v>0</v>
      </c>
      <c r="AQ122" s="18">
        <v>0</v>
      </c>
      <c r="AR122" s="18">
        <v>0</v>
      </c>
      <c r="AS122" s="18">
        <v>0</v>
      </c>
      <c r="AT122" s="18">
        <v>0</v>
      </c>
      <c r="AU122" s="18">
        <v>0</v>
      </c>
      <c r="AV122" s="18">
        <v>0</v>
      </c>
      <c r="AW122" s="18">
        <v>0</v>
      </c>
      <c r="AX122" s="18">
        <v>0</v>
      </c>
      <c r="AY122" s="18">
        <v>0</v>
      </c>
      <c r="AZ122" s="18">
        <v>0</v>
      </c>
    </row>
    <row r="123" spans="1:52" ht="75" x14ac:dyDescent="0.25">
      <c r="A123" s="152" t="s">
        <v>276</v>
      </c>
      <c r="B123" s="158">
        <v>45</v>
      </c>
      <c r="C123" s="76">
        <v>120</v>
      </c>
      <c r="D123" s="77" t="s">
        <v>400</v>
      </c>
      <c r="E123" s="78" t="s">
        <v>252</v>
      </c>
      <c r="F123" s="79" t="s">
        <v>30</v>
      </c>
      <c r="G123" s="79" t="s">
        <v>128</v>
      </c>
      <c r="H123" s="79" t="s">
        <v>50</v>
      </c>
      <c r="I123" s="80">
        <v>4.2</v>
      </c>
      <c r="J123" s="124"/>
      <c r="K123" s="41">
        <f t="shared" si="2"/>
        <v>0</v>
      </c>
      <c r="L123" s="42" t="str">
        <f t="shared" si="3"/>
        <v>OK</v>
      </c>
      <c r="M123" s="18">
        <v>0</v>
      </c>
      <c r="N123" s="18">
        <v>0</v>
      </c>
      <c r="O123" s="18">
        <v>0</v>
      </c>
      <c r="P123" s="18">
        <v>0</v>
      </c>
      <c r="Q123" s="18">
        <v>0</v>
      </c>
      <c r="R123" s="18">
        <v>0</v>
      </c>
      <c r="S123" s="18">
        <v>0</v>
      </c>
      <c r="T123" s="18">
        <v>0</v>
      </c>
      <c r="U123" s="18">
        <v>0</v>
      </c>
      <c r="V123" s="18">
        <v>0</v>
      </c>
      <c r="W123" s="18">
        <v>0</v>
      </c>
      <c r="X123" s="18">
        <v>0</v>
      </c>
      <c r="Y123" s="18">
        <v>0</v>
      </c>
      <c r="Z123" s="18">
        <v>0</v>
      </c>
      <c r="AA123" s="18">
        <v>0</v>
      </c>
      <c r="AB123" s="18">
        <v>0</v>
      </c>
      <c r="AC123" s="18">
        <v>0</v>
      </c>
      <c r="AD123" s="18">
        <v>0</v>
      </c>
      <c r="AE123" s="18">
        <v>0</v>
      </c>
      <c r="AF123" s="18">
        <v>0</v>
      </c>
      <c r="AG123" s="18">
        <v>0</v>
      </c>
      <c r="AH123" s="18">
        <v>0</v>
      </c>
      <c r="AI123" s="18">
        <v>0</v>
      </c>
      <c r="AJ123" s="18">
        <v>0</v>
      </c>
      <c r="AK123" s="18">
        <v>0</v>
      </c>
      <c r="AL123" s="18">
        <v>0</v>
      </c>
      <c r="AM123" s="18">
        <v>0</v>
      </c>
      <c r="AN123" s="18">
        <v>0</v>
      </c>
      <c r="AO123" s="18">
        <v>0</v>
      </c>
      <c r="AP123" s="18">
        <v>0</v>
      </c>
      <c r="AQ123" s="18">
        <v>0</v>
      </c>
      <c r="AR123" s="18">
        <v>0</v>
      </c>
      <c r="AS123" s="18">
        <v>0</v>
      </c>
      <c r="AT123" s="18">
        <v>0</v>
      </c>
      <c r="AU123" s="18">
        <v>0</v>
      </c>
      <c r="AV123" s="18">
        <v>0</v>
      </c>
      <c r="AW123" s="18">
        <v>0</v>
      </c>
      <c r="AX123" s="18">
        <v>0</v>
      </c>
      <c r="AY123" s="18">
        <v>0</v>
      </c>
      <c r="AZ123" s="18">
        <v>0</v>
      </c>
    </row>
    <row r="124" spans="1:52" ht="90" customHeight="1" x14ac:dyDescent="0.25">
      <c r="A124" s="152"/>
      <c r="B124" s="159"/>
      <c r="C124" s="76">
        <v>121</v>
      </c>
      <c r="D124" s="77" t="s">
        <v>401</v>
      </c>
      <c r="E124" s="78" t="s">
        <v>253</v>
      </c>
      <c r="F124" s="79" t="s">
        <v>30</v>
      </c>
      <c r="G124" s="79" t="s">
        <v>128</v>
      </c>
      <c r="H124" s="79" t="s">
        <v>50</v>
      </c>
      <c r="I124" s="80">
        <v>5.8</v>
      </c>
      <c r="J124" s="124">
        <v>200</v>
      </c>
      <c r="K124" s="41">
        <f t="shared" si="2"/>
        <v>80</v>
      </c>
      <c r="L124" s="42" t="str">
        <f t="shared" si="3"/>
        <v>OK</v>
      </c>
      <c r="M124" s="18">
        <v>0</v>
      </c>
      <c r="N124" s="18">
        <v>0</v>
      </c>
      <c r="O124" s="18">
        <v>0</v>
      </c>
      <c r="P124" s="18">
        <v>0</v>
      </c>
      <c r="Q124" s="18">
        <v>120</v>
      </c>
      <c r="R124" s="18">
        <v>0</v>
      </c>
      <c r="S124" s="18">
        <v>0</v>
      </c>
      <c r="T124" s="18">
        <v>0</v>
      </c>
      <c r="U124" s="18">
        <v>0</v>
      </c>
      <c r="V124" s="18">
        <v>0</v>
      </c>
      <c r="W124" s="18">
        <v>0</v>
      </c>
      <c r="X124" s="18">
        <v>0</v>
      </c>
      <c r="Y124" s="18">
        <v>0</v>
      </c>
      <c r="Z124" s="18">
        <v>0</v>
      </c>
      <c r="AA124" s="18">
        <v>0</v>
      </c>
      <c r="AB124" s="18">
        <v>0</v>
      </c>
      <c r="AC124" s="18">
        <v>0</v>
      </c>
      <c r="AD124" s="18">
        <v>0</v>
      </c>
      <c r="AE124" s="18">
        <v>0</v>
      </c>
      <c r="AF124" s="18">
        <v>0</v>
      </c>
      <c r="AG124" s="18">
        <v>0</v>
      </c>
      <c r="AH124" s="18">
        <v>0</v>
      </c>
      <c r="AI124" s="18">
        <v>0</v>
      </c>
      <c r="AJ124" s="18">
        <v>0</v>
      </c>
      <c r="AK124" s="18">
        <v>0</v>
      </c>
      <c r="AL124" s="18">
        <v>0</v>
      </c>
      <c r="AM124" s="18">
        <v>0</v>
      </c>
      <c r="AN124" s="18">
        <v>0</v>
      </c>
      <c r="AO124" s="18">
        <v>0</v>
      </c>
      <c r="AP124" s="18">
        <v>0</v>
      </c>
      <c r="AQ124" s="18">
        <v>0</v>
      </c>
      <c r="AR124" s="18">
        <v>0</v>
      </c>
      <c r="AS124" s="18">
        <v>0</v>
      </c>
      <c r="AT124" s="18">
        <v>0</v>
      </c>
      <c r="AU124" s="18">
        <v>0</v>
      </c>
      <c r="AV124" s="18">
        <v>0</v>
      </c>
      <c r="AW124" s="18">
        <v>0</v>
      </c>
      <c r="AX124" s="18">
        <v>0</v>
      </c>
      <c r="AY124" s="18">
        <v>0</v>
      </c>
      <c r="AZ124" s="18">
        <v>0</v>
      </c>
    </row>
    <row r="125" spans="1:52" ht="60" x14ac:dyDescent="0.25">
      <c r="A125" s="152"/>
      <c r="B125" s="159"/>
      <c r="C125" s="103">
        <v>122</v>
      </c>
      <c r="D125" s="77" t="s">
        <v>402</v>
      </c>
      <c r="E125" s="78" t="s">
        <v>254</v>
      </c>
      <c r="F125" s="79" t="s">
        <v>30</v>
      </c>
      <c r="G125" s="79" t="s">
        <v>48</v>
      </c>
      <c r="H125" s="79" t="s">
        <v>50</v>
      </c>
      <c r="I125" s="80">
        <v>5.6</v>
      </c>
      <c r="J125" s="124">
        <v>50</v>
      </c>
      <c r="K125" s="41">
        <f t="shared" si="2"/>
        <v>30</v>
      </c>
      <c r="L125" s="42" t="str">
        <f t="shared" si="3"/>
        <v>OK</v>
      </c>
      <c r="M125" s="18">
        <v>0</v>
      </c>
      <c r="N125" s="18">
        <v>0</v>
      </c>
      <c r="O125" s="18">
        <v>0</v>
      </c>
      <c r="P125" s="18">
        <v>0</v>
      </c>
      <c r="Q125" s="18">
        <v>0</v>
      </c>
      <c r="R125" s="18">
        <v>0</v>
      </c>
      <c r="S125" s="18">
        <v>0</v>
      </c>
      <c r="T125" s="18">
        <v>0</v>
      </c>
      <c r="U125" s="18">
        <v>0</v>
      </c>
      <c r="V125" s="18">
        <v>0</v>
      </c>
      <c r="W125" s="18">
        <v>0</v>
      </c>
      <c r="X125" s="18">
        <v>0</v>
      </c>
      <c r="Y125" s="18">
        <v>0</v>
      </c>
      <c r="Z125" s="18">
        <v>0</v>
      </c>
      <c r="AA125" s="18">
        <v>0</v>
      </c>
      <c r="AB125" s="18">
        <v>0</v>
      </c>
      <c r="AC125" s="18">
        <v>0</v>
      </c>
      <c r="AD125" s="18">
        <v>0</v>
      </c>
      <c r="AE125" s="18">
        <v>0</v>
      </c>
      <c r="AF125" s="18">
        <v>0</v>
      </c>
      <c r="AG125" s="18">
        <v>0</v>
      </c>
      <c r="AH125" s="18">
        <v>0</v>
      </c>
      <c r="AI125" s="18">
        <v>0</v>
      </c>
      <c r="AJ125" s="18">
        <v>0</v>
      </c>
      <c r="AK125" s="18">
        <v>0</v>
      </c>
      <c r="AL125" s="18">
        <v>0</v>
      </c>
      <c r="AM125" s="18">
        <v>0</v>
      </c>
      <c r="AN125" s="18">
        <v>20</v>
      </c>
      <c r="AO125" s="18">
        <v>0</v>
      </c>
      <c r="AP125" s="18">
        <v>0</v>
      </c>
      <c r="AQ125" s="18">
        <v>0</v>
      </c>
      <c r="AR125" s="18">
        <v>0</v>
      </c>
      <c r="AS125" s="18">
        <v>0</v>
      </c>
      <c r="AT125" s="18">
        <v>0</v>
      </c>
      <c r="AU125" s="18">
        <v>0</v>
      </c>
      <c r="AV125" s="18">
        <v>0</v>
      </c>
      <c r="AW125" s="18">
        <v>0</v>
      </c>
      <c r="AX125" s="18">
        <v>0</v>
      </c>
      <c r="AY125" s="18">
        <v>0</v>
      </c>
      <c r="AZ125" s="18">
        <v>0</v>
      </c>
    </row>
    <row r="126" spans="1:52" ht="45" x14ac:dyDescent="0.25">
      <c r="A126" s="152"/>
      <c r="B126" s="159"/>
      <c r="C126" s="76">
        <v>123</v>
      </c>
      <c r="D126" s="106" t="s">
        <v>403</v>
      </c>
      <c r="E126" s="78" t="s">
        <v>255</v>
      </c>
      <c r="F126" s="104" t="s">
        <v>60</v>
      </c>
      <c r="G126" s="104" t="s">
        <v>129</v>
      </c>
      <c r="H126" s="104" t="s">
        <v>50</v>
      </c>
      <c r="I126" s="80">
        <v>30.24</v>
      </c>
      <c r="J126" s="124"/>
      <c r="K126" s="41">
        <f t="shared" si="2"/>
        <v>0</v>
      </c>
      <c r="L126" s="42" t="str">
        <f t="shared" si="3"/>
        <v>OK</v>
      </c>
      <c r="M126" s="18">
        <v>0</v>
      </c>
      <c r="N126" s="18">
        <v>0</v>
      </c>
      <c r="O126" s="18">
        <v>0</v>
      </c>
      <c r="P126" s="18">
        <v>0</v>
      </c>
      <c r="Q126" s="18">
        <v>0</v>
      </c>
      <c r="R126" s="18">
        <v>0</v>
      </c>
      <c r="S126" s="18">
        <v>0</v>
      </c>
      <c r="T126" s="18">
        <v>0</v>
      </c>
      <c r="U126" s="18">
        <v>0</v>
      </c>
      <c r="V126" s="18">
        <v>0</v>
      </c>
      <c r="W126" s="18">
        <v>0</v>
      </c>
      <c r="X126" s="18">
        <v>0</v>
      </c>
      <c r="Y126" s="18">
        <v>0</v>
      </c>
      <c r="Z126" s="18">
        <v>0</v>
      </c>
      <c r="AA126" s="18">
        <v>0</v>
      </c>
      <c r="AB126" s="18">
        <v>0</v>
      </c>
      <c r="AC126" s="18">
        <v>0</v>
      </c>
      <c r="AD126" s="18">
        <v>0</v>
      </c>
      <c r="AE126" s="18">
        <v>0</v>
      </c>
      <c r="AF126" s="18">
        <v>0</v>
      </c>
      <c r="AG126" s="18">
        <v>0</v>
      </c>
      <c r="AH126" s="18">
        <v>0</v>
      </c>
      <c r="AI126" s="18">
        <v>0</v>
      </c>
      <c r="AJ126" s="18">
        <v>0</v>
      </c>
      <c r="AK126" s="18">
        <v>0</v>
      </c>
      <c r="AL126" s="18">
        <v>0</v>
      </c>
      <c r="AM126" s="18">
        <v>0</v>
      </c>
      <c r="AN126" s="18">
        <v>0</v>
      </c>
      <c r="AO126" s="18">
        <v>0</v>
      </c>
      <c r="AP126" s="18">
        <v>0</v>
      </c>
      <c r="AQ126" s="18">
        <v>0</v>
      </c>
      <c r="AR126" s="18">
        <v>0</v>
      </c>
      <c r="AS126" s="18">
        <v>0</v>
      </c>
      <c r="AT126" s="18">
        <v>0</v>
      </c>
      <c r="AU126" s="18">
        <v>0</v>
      </c>
      <c r="AV126" s="18">
        <v>0</v>
      </c>
      <c r="AW126" s="18">
        <v>0</v>
      </c>
      <c r="AX126" s="18">
        <v>0</v>
      </c>
      <c r="AY126" s="18">
        <v>0</v>
      </c>
      <c r="AZ126" s="18">
        <v>0</v>
      </c>
    </row>
    <row r="127" spans="1:52" ht="60" x14ac:dyDescent="0.25">
      <c r="A127" s="152"/>
      <c r="B127" s="159"/>
      <c r="C127" s="103">
        <v>124</v>
      </c>
      <c r="D127" s="77" t="s">
        <v>404</v>
      </c>
      <c r="E127" s="78" t="s">
        <v>256</v>
      </c>
      <c r="F127" s="104" t="s">
        <v>60</v>
      </c>
      <c r="G127" s="104" t="s">
        <v>130</v>
      </c>
      <c r="H127" s="104" t="s">
        <v>70</v>
      </c>
      <c r="I127" s="80">
        <v>4.05</v>
      </c>
      <c r="J127" s="124"/>
      <c r="K127" s="41">
        <f t="shared" si="2"/>
        <v>0</v>
      </c>
      <c r="L127" s="42" t="str">
        <f t="shared" si="3"/>
        <v>OK</v>
      </c>
      <c r="M127" s="18">
        <v>0</v>
      </c>
      <c r="N127" s="18">
        <v>0</v>
      </c>
      <c r="O127" s="18">
        <v>0</v>
      </c>
      <c r="P127" s="18">
        <v>0</v>
      </c>
      <c r="Q127" s="18">
        <v>0</v>
      </c>
      <c r="R127" s="18">
        <v>0</v>
      </c>
      <c r="S127" s="18">
        <v>0</v>
      </c>
      <c r="T127" s="18">
        <v>0</v>
      </c>
      <c r="U127" s="18">
        <v>0</v>
      </c>
      <c r="V127" s="18">
        <v>0</v>
      </c>
      <c r="W127" s="18">
        <v>0</v>
      </c>
      <c r="X127" s="18">
        <v>0</v>
      </c>
      <c r="Y127" s="18">
        <v>0</v>
      </c>
      <c r="Z127" s="18">
        <v>0</v>
      </c>
      <c r="AA127" s="18">
        <v>0</v>
      </c>
      <c r="AB127" s="18">
        <v>0</v>
      </c>
      <c r="AC127" s="18">
        <v>0</v>
      </c>
      <c r="AD127" s="18">
        <v>0</v>
      </c>
      <c r="AE127" s="18">
        <v>0</v>
      </c>
      <c r="AF127" s="18">
        <v>0</v>
      </c>
      <c r="AG127" s="18">
        <v>0</v>
      </c>
      <c r="AH127" s="18">
        <v>0</v>
      </c>
      <c r="AI127" s="18">
        <v>0</v>
      </c>
      <c r="AJ127" s="18">
        <v>0</v>
      </c>
      <c r="AK127" s="18">
        <v>0</v>
      </c>
      <c r="AL127" s="18">
        <v>0</v>
      </c>
      <c r="AM127" s="18">
        <v>0</v>
      </c>
      <c r="AN127" s="18">
        <v>0</v>
      </c>
      <c r="AO127" s="18">
        <v>0</v>
      </c>
      <c r="AP127" s="18">
        <v>0</v>
      </c>
      <c r="AQ127" s="18">
        <v>0</v>
      </c>
      <c r="AR127" s="18">
        <v>0</v>
      </c>
      <c r="AS127" s="18">
        <v>0</v>
      </c>
      <c r="AT127" s="18">
        <v>0</v>
      </c>
      <c r="AU127" s="18">
        <v>0</v>
      </c>
      <c r="AV127" s="18">
        <v>0</v>
      </c>
      <c r="AW127" s="18">
        <v>0</v>
      </c>
      <c r="AX127" s="18">
        <v>0</v>
      </c>
      <c r="AY127" s="18">
        <v>0</v>
      </c>
      <c r="AZ127" s="18">
        <v>0</v>
      </c>
    </row>
    <row r="128" spans="1:52" ht="30" x14ac:dyDescent="0.25">
      <c r="A128" s="152"/>
      <c r="B128" s="160"/>
      <c r="C128" s="76">
        <v>125</v>
      </c>
      <c r="D128" s="77" t="s">
        <v>405</v>
      </c>
      <c r="E128" s="78" t="s">
        <v>257</v>
      </c>
      <c r="F128" s="104" t="s">
        <v>30</v>
      </c>
      <c r="G128" s="104" t="s">
        <v>130</v>
      </c>
      <c r="H128" s="104" t="s">
        <v>50</v>
      </c>
      <c r="I128" s="80">
        <v>15.06</v>
      </c>
      <c r="J128" s="124"/>
      <c r="K128" s="41">
        <f t="shared" si="2"/>
        <v>0</v>
      </c>
      <c r="L128" s="42" t="str">
        <f t="shared" si="3"/>
        <v>OK</v>
      </c>
      <c r="M128" s="18">
        <v>0</v>
      </c>
      <c r="N128" s="18">
        <v>0</v>
      </c>
      <c r="O128" s="18">
        <v>0</v>
      </c>
      <c r="P128" s="18">
        <v>0</v>
      </c>
      <c r="Q128" s="18">
        <v>0</v>
      </c>
      <c r="R128" s="18">
        <v>0</v>
      </c>
      <c r="S128" s="18">
        <v>0</v>
      </c>
      <c r="T128" s="18">
        <v>0</v>
      </c>
      <c r="U128" s="18">
        <v>0</v>
      </c>
      <c r="V128" s="18">
        <v>0</v>
      </c>
      <c r="W128" s="18">
        <v>0</v>
      </c>
      <c r="X128" s="18">
        <v>0</v>
      </c>
      <c r="Y128" s="18">
        <v>0</v>
      </c>
      <c r="Z128" s="18">
        <v>0</v>
      </c>
      <c r="AA128" s="18">
        <v>0</v>
      </c>
      <c r="AB128" s="18">
        <v>0</v>
      </c>
      <c r="AC128" s="18">
        <v>0</v>
      </c>
      <c r="AD128" s="18">
        <v>0</v>
      </c>
      <c r="AE128" s="18">
        <v>0</v>
      </c>
      <c r="AF128" s="18">
        <v>0</v>
      </c>
      <c r="AG128" s="18">
        <v>0</v>
      </c>
      <c r="AH128" s="18">
        <v>0</v>
      </c>
      <c r="AI128" s="18">
        <v>0</v>
      </c>
      <c r="AJ128" s="18">
        <v>0</v>
      </c>
      <c r="AK128" s="18">
        <v>0</v>
      </c>
      <c r="AL128" s="18">
        <v>0</v>
      </c>
      <c r="AM128" s="18">
        <v>0</v>
      </c>
      <c r="AN128" s="18">
        <v>0</v>
      </c>
      <c r="AO128" s="18">
        <v>0</v>
      </c>
      <c r="AP128" s="18">
        <v>0</v>
      </c>
      <c r="AQ128" s="18">
        <v>0</v>
      </c>
      <c r="AR128" s="18">
        <v>0</v>
      </c>
      <c r="AS128" s="18">
        <v>0</v>
      </c>
      <c r="AT128" s="18">
        <v>0</v>
      </c>
      <c r="AU128" s="18">
        <v>0</v>
      </c>
      <c r="AV128" s="18">
        <v>0</v>
      </c>
      <c r="AW128" s="18">
        <v>0</v>
      </c>
      <c r="AX128" s="18">
        <v>0</v>
      </c>
      <c r="AY128" s="18">
        <v>0</v>
      </c>
      <c r="AZ128" s="18">
        <v>0</v>
      </c>
    </row>
    <row r="129" spans="1:52" ht="90" customHeight="1" x14ac:dyDescent="0.25">
      <c r="A129" s="153" t="s">
        <v>282</v>
      </c>
      <c r="B129" s="145">
        <v>46</v>
      </c>
      <c r="C129" s="82">
        <v>126</v>
      </c>
      <c r="D129" s="83" t="s">
        <v>406</v>
      </c>
      <c r="E129" s="84" t="s">
        <v>258</v>
      </c>
      <c r="F129" s="97" t="s">
        <v>60</v>
      </c>
      <c r="G129" s="97" t="s">
        <v>131</v>
      </c>
      <c r="H129" s="97" t="s">
        <v>70</v>
      </c>
      <c r="I129" s="86">
        <v>9.25</v>
      </c>
      <c r="J129" s="124">
        <v>20</v>
      </c>
      <c r="K129" s="41">
        <f t="shared" si="2"/>
        <v>15</v>
      </c>
      <c r="L129" s="42" t="str">
        <f t="shared" si="3"/>
        <v>OK</v>
      </c>
      <c r="M129" s="18">
        <v>0</v>
      </c>
      <c r="N129" s="18">
        <v>5</v>
      </c>
      <c r="O129" s="18">
        <v>0</v>
      </c>
      <c r="P129" s="18">
        <v>0</v>
      </c>
      <c r="Q129" s="18">
        <v>0</v>
      </c>
      <c r="R129" s="18">
        <v>0</v>
      </c>
      <c r="S129" s="18">
        <v>0</v>
      </c>
      <c r="T129" s="18">
        <v>0</v>
      </c>
      <c r="U129" s="18">
        <v>0</v>
      </c>
      <c r="V129" s="18">
        <v>0</v>
      </c>
      <c r="W129" s="18">
        <v>0</v>
      </c>
      <c r="X129" s="18">
        <v>0</v>
      </c>
      <c r="Y129" s="18">
        <v>0</v>
      </c>
      <c r="Z129" s="18">
        <v>0</v>
      </c>
      <c r="AA129" s="18">
        <v>0</v>
      </c>
      <c r="AB129" s="18">
        <v>0</v>
      </c>
      <c r="AC129" s="18">
        <v>0</v>
      </c>
      <c r="AD129" s="18">
        <v>0</v>
      </c>
      <c r="AE129" s="18">
        <v>0</v>
      </c>
      <c r="AF129" s="18">
        <v>0</v>
      </c>
      <c r="AG129" s="18">
        <v>0</v>
      </c>
      <c r="AH129" s="18">
        <v>0</v>
      </c>
      <c r="AI129" s="18">
        <v>0</v>
      </c>
      <c r="AJ129" s="18">
        <v>0</v>
      </c>
      <c r="AK129" s="18">
        <v>0</v>
      </c>
      <c r="AL129" s="18">
        <v>0</v>
      </c>
      <c r="AM129" s="18">
        <v>0</v>
      </c>
      <c r="AN129" s="18">
        <v>0</v>
      </c>
      <c r="AO129" s="18">
        <v>0</v>
      </c>
      <c r="AP129" s="18">
        <v>0</v>
      </c>
      <c r="AQ129" s="18">
        <v>0</v>
      </c>
      <c r="AR129" s="18">
        <v>0</v>
      </c>
      <c r="AS129" s="18">
        <v>0</v>
      </c>
      <c r="AT129" s="18">
        <v>0</v>
      </c>
      <c r="AU129" s="18">
        <v>0</v>
      </c>
      <c r="AV129" s="18">
        <v>0</v>
      </c>
      <c r="AW129" s="18">
        <v>0</v>
      </c>
      <c r="AX129" s="18">
        <v>0</v>
      </c>
      <c r="AY129" s="18">
        <v>0</v>
      </c>
      <c r="AZ129" s="18">
        <v>0</v>
      </c>
    </row>
    <row r="130" spans="1:52" ht="75" x14ac:dyDescent="0.25">
      <c r="A130" s="153"/>
      <c r="B130" s="146"/>
      <c r="C130" s="87">
        <v>127</v>
      </c>
      <c r="D130" s="83" t="s">
        <v>407</v>
      </c>
      <c r="E130" s="84" t="s">
        <v>259</v>
      </c>
      <c r="F130" s="97" t="s">
        <v>60</v>
      </c>
      <c r="G130" s="97" t="s">
        <v>132</v>
      </c>
      <c r="H130" s="97" t="s">
        <v>70</v>
      </c>
      <c r="I130" s="86">
        <v>15.45</v>
      </c>
      <c r="J130" s="124">
        <v>20</v>
      </c>
      <c r="K130" s="41">
        <f t="shared" si="2"/>
        <v>20</v>
      </c>
      <c r="L130" s="42" t="str">
        <f t="shared" si="3"/>
        <v>OK</v>
      </c>
      <c r="M130" s="18">
        <v>0</v>
      </c>
      <c r="N130" s="18">
        <v>0</v>
      </c>
      <c r="O130" s="18">
        <v>0</v>
      </c>
      <c r="P130" s="18">
        <v>0</v>
      </c>
      <c r="Q130" s="18">
        <v>0</v>
      </c>
      <c r="R130" s="18">
        <v>0</v>
      </c>
      <c r="S130" s="18">
        <v>0</v>
      </c>
      <c r="T130" s="18">
        <v>0</v>
      </c>
      <c r="U130" s="18">
        <v>0</v>
      </c>
      <c r="V130" s="18">
        <v>0</v>
      </c>
      <c r="W130" s="18">
        <v>0</v>
      </c>
      <c r="X130" s="18">
        <v>0</v>
      </c>
      <c r="Y130" s="18">
        <v>0</v>
      </c>
      <c r="Z130" s="18">
        <v>0</v>
      </c>
      <c r="AA130" s="18">
        <v>0</v>
      </c>
      <c r="AB130" s="18">
        <v>0</v>
      </c>
      <c r="AC130" s="18">
        <v>0</v>
      </c>
      <c r="AD130" s="18">
        <v>0</v>
      </c>
      <c r="AE130" s="18">
        <v>0</v>
      </c>
      <c r="AF130" s="18">
        <v>0</v>
      </c>
      <c r="AG130" s="18">
        <v>0</v>
      </c>
      <c r="AH130" s="18">
        <v>0</v>
      </c>
      <c r="AI130" s="18">
        <v>0</v>
      </c>
      <c r="AJ130" s="18">
        <v>0</v>
      </c>
      <c r="AK130" s="18">
        <v>0</v>
      </c>
      <c r="AL130" s="18">
        <v>0</v>
      </c>
      <c r="AM130" s="18">
        <v>0</v>
      </c>
      <c r="AN130" s="18">
        <v>0</v>
      </c>
      <c r="AO130" s="18">
        <v>0</v>
      </c>
      <c r="AP130" s="18">
        <v>0</v>
      </c>
      <c r="AQ130" s="18">
        <v>0</v>
      </c>
      <c r="AR130" s="18">
        <v>0</v>
      </c>
      <c r="AS130" s="18">
        <v>0</v>
      </c>
      <c r="AT130" s="18">
        <v>0</v>
      </c>
      <c r="AU130" s="18">
        <v>0</v>
      </c>
      <c r="AV130" s="18">
        <v>0</v>
      </c>
      <c r="AW130" s="18">
        <v>0</v>
      </c>
      <c r="AX130" s="18">
        <v>0</v>
      </c>
      <c r="AY130" s="18">
        <v>0</v>
      </c>
      <c r="AZ130" s="18">
        <v>0</v>
      </c>
    </row>
    <row r="131" spans="1:52" ht="135" x14ac:dyDescent="0.25">
      <c r="A131" s="153"/>
      <c r="B131" s="146"/>
      <c r="C131" s="87">
        <v>128</v>
      </c>
      <c r="D131" s="83" t="s">
        <v>408</v>
      </c>
      <c r="E131" s="84" t="s">
        <v>260</v>
      </c>
      <c r="F131" s="97" t="s">
        <v>64</v>
      </c>
      <c r="G131" s="97" t="s">
        <v>133</v>
      </c>
      <c r="H131" s="97" t="s">
        <v>70</v>
      </c>
      <c r="I131" s="86">
        <v>9.0500000000000007</v>
      </c>
      <c r="J131" s="124">
        <v>20</v>
      </c>
      <c r="K131" s="41">
        <f t="shared" si="2"/>
        <v>20</v>
      </c>
      <c r="L131" s="42" t="str">
        <f t="shared" si="3"/>
        <v>OK</v>
      </c>
      <c r="M131" s="18">
        <v>0</v>
      </c>
      <c r="N131" s="18">
        <v>0</v>
      </c>
      <c r="O131" s="18">
        <v>0</v>
      </c>
      <c r="P131" s="18">
        <v>0</v>
      </c>
      <c r="Q131" s="18">
        <v>0</v>
      </c>
      <c r="R131" s="18">
        <v>0</v>
      </c>
      <c r="S131" s="18">
        <v>0</v>
      </c>
      <c r="T131" s="18">
        <v>0</v>
      </c>
      <c r="U131" s="18">
        <v>0</v>
      </c>
      <c r="V131" s="18">
        <v>0</v>
      </c>
      <c r="W131" s="18">
        <v>0</v>
      </c>
      <c r="X131" s="18">
        <v>0</v>
      </c>
      <c r="Y131" s="18">
        <v>0</v>
      </c>
      <c r="Z131" s="18">
        <v>0</v>
      </c>
      <c r="AA131" s="18">
        <v>0</v>
      </c>
      <c r="AB131" s="18">
        <v>0</v>
      </c>
      <c r="AC131" s="18">
        <v>0</v>
      </c>
      <c r="AD131" s="18">
        <v>0</v>
      </c>
      <c r="AE131" s="18">
        <v>0</v>
      </c>
      <c r="AF131" s="18">
        <v>0</v>
      </c>
      <c r="AG131" s="18">
        <v>0</v>
      </c>
      <c r="AH131" s="18">
        <v>0</v>
      </c>
      <c r="AI131" s="18">
        <v>0</v>
      </c>
      <c r="AJ131" s="18">
        <v>0</v>
      </c>
      <c r="AK131" s="18">
        <v>0</v>
      </c>
      <c r="AL131" s="18">
        <v>0</v>
      </c>
      <c r="AM131" s="18">
        <v>0</v>
      </c>
      <c r="AN131" s="18">
        <v>0</v>
      </c>
      <c r="AO131" s="18">
        <v>0</v>
      </c>
      <c r="AP131" s="18">
        <v>0</v>
      </c>
      <c r="AQ131" s="18">
        <v>0</v>
      </c>
      <c r="AR131" s="18">
        <v>0</v>
      </c>
      <c r="AS131" s="18">
        <v>0</v>
      </c>
      <c r="AT131" s="18">
        <v>0</v>
      </c>
      <c r="AU131" s="18">
        <v>0</v>
      </c>
      <c r="AV131" s="18">
        <v>0</v>
      </c>
      <c r="AW131" s="18">
        <v>0</v>
      </c>
      <c r="AX131" s="18">
        <v>0</v>
      </c>
      <c r="AY131" s="18">
        <v>0</v>
      </c>
      <c r="AZ131" s="18">
        <v>0</v>
      </c>
    </row>
    <row r="132" spans="1:52" ht="60" x14ac:dyDescent="0.25">
      <c r="A132" s="153"/>
      <c r="B132" s="146"/>
      <c r="C132" s="87">
        <v>129</v>
      </c>
      <c r="D132" s="83" t="s">
        <v>409</v>
      </c>
      <c r="E132" s="84" t="s">
        <v>261</v>
      </c>
      <c r="F132" s="97" t="s">
        <v>58</v>
      </c>
      <c r="G132" s="97" t="s">
        <v>81</v>
      </c>
      <c r="H132" s="97" t="s">
        <v>50</v>
      </c>
      <c r="I132" s="86">
        <v>2.42</v>
      </c>
      <c r="J132" s="124"/>
      <c r="K132" s="41">
        <f t="shared" si="2"/>
        <v>0</v>
      </c>
      <c r="L132" s="42" t="str">
        <f t="shared" si="3"/>
        <v>OK</v>
      </c>
      <c r="M132" s="18">
        <v>0</v>
      </c>
      <c r="N132" s="18">
        <v>0</v>
      </c>
      <c r="O132" s="18">
        <v>0</v>
      </c>
      <c r="P132" s="18">
        <v>0</v>
      </c>
      <c r="Q132" s="18">
        <v>0</v>
      </c>
      <c r="R132" s="18">
        <v>0</v>
      </c>
      <c r="S132" s="18">
        <v>0</v>
      </c>
      <c r="T132" s="18">
        <v>0</v>
      </c>
      <c r="U132" s="18">
        <v>0</v>
      </c>
      <c r="V132" s="18">
        <v>0</v>
      </c>
      <c r="W132" s="18">
        <v>0</v>
      </c>
      <c r="X132" s="18">
        <v>0</v>
      </c>
      <c r="Y132" s="18">
        <v>0</v>
      </c>
      <c r="Z132" s="18">
        <v>0</v>
      </c>
      <c r="AA132" s="18">
        <v>0</v>
      </c>
      <c r="AB132" s="18">
        <v>0</v>
      </c>
      <c r="AC132" s="18">
        <v>0</v>
      </c>
      <c r="AD132" s="18">
        <v>0</v>
      </c>
      <c r="AE132" s="18">
        <v>0</v>
      </c>
      <c r="AF132" s="18">
        <v>0</v>
      </c>
      <c r="AG132" s="18">
        <v>0</v>
      </c>
      <c r="AH132" s="18">
        <v>0</v>
      </c>
      <c r="AI132" s="18">
        <v>0</v>
      </c>
      <c r="AJ132" s="18">
        <v>0</v>
      </c>
      <c r="AK132" s="18">
        <v>0</v>
      </c>
      <c r="AL132" s="18">
        <v>0</v>
      </c>
      <c r="AM132" s="18">
        <v>0</v>
      </c>
      <c r="AN132" s="18">
        <v>0</v>
      </c>
      <c r="AO132" s="18">
        <v>0</v>
      </c>
      <c r="AP132" s="18">
        <v>0</v>
      </c>
      <c r="AQ132" s="18">
        <v>0</v>
      </c>
      <c r="AR132" s="18">
        <v>0</v>
      </c>
      <c r="AS132" s="18">
        <v>0</v>
      </c>
      <c r="AT132" s="18">
        <v>0</v>
      </c>
      <c r="AU132" s="18">
        <v>0</v>
      </c>
      <c r="AV132" s="18">
        <v>0</v>
      </c>
      <c r="AW132" s="18">
        <v>0</v>
      </c>
      <c r="AX132" s="18">
        <v>0</v>
      </c>
      <c r="AY132" s="18">
        <v>0</v>
      </c>
      <c r="AZ132" s="18">
        <v>0</v>
      </c>
    </row>
    <row r="133" spans="1:52" ht="60" x14ac:dyDescent="0.25">
      <c r="A133" s="153"/>
      <c r="B133" s="147"/>
      <c r="C133" s="82">
        <v>130</v>
      </c>
      <c r="D133" s="83" t="s">
        <v>410</v>
      </c>
      <c r="E133" s="84" t="s">
        <v>262</v>
      </c>
      <c r="F133" s="97" t="s">
        <v>60</v>
      </c>
      <c r="G133" s="97" t="s">
        <v>125</v>
      </c>
      <c r="H133" s="97" t="s">
        <v>50</v>
      </c>
      <c r="I133" s="86">
        <v>3.6</v>
      </c>
      <c r="J133" s="124"/>
      <c r="K133" s="41">
        <f t="shared" ref="K133:K138" si="4">J133-(SUM(M133:AZ133))</f>
        <v>0</v>
      </c>
      <c r="L133" s="42" t="str">
        <f t="shared" si="3"/>
        <v>OK</v>
      </c>
      <c r="M133" s="18">
        <v>0</v>
      </c>
      <c r="N133" s="18">
        <v>0</v>
      </c>
      <c r="O133" s="18">
        <v>0</v>
      </c>
      <c r="P133" s="18">
        <v>0</v>
      </c>
      <c r="Q133" s="18">
        <v>0</v>
      </c>
      <c r="R133" s="18">
        <v>0</v>
      </c>
      <c r="S133" s="18">
        <v>0</v>
      </c>
      <c r="T133" s="18">
        <v>0</v>
      </c>
      <c r="U133" s="18">
        <v>0</v>
      </c>
      <c r="V133" s="18">
        <v>0</v>
      </c>
      <c r="W133" s="18">
        <v>0</v>
      </c>
      <c r="X133" s="18">
        <v>0</v>
      </c>
      <c r="Y133" s="18">
        <v>0</v>
      </c>
      <c r="Z133" s="18">
        <v>0</v>
      </c>
      <c r="AA133" s="18">
        <v>0</v>
      </c>
      <c r="AB133" s="18">
        <v>0</v>
      </c>
      <c r="AC133" s="18">
        <v>0</v>
      </c>
      <c r="AD133" s="18">
        <v>0</v>
      </c>
      <c r="AE133" s="18">
        <v>0</v>
      </c>
      <c r="AF133" s="18">
        <v>0</v>
      </c>
      <c r="AG133" s="18">
        <v>0</v>
      </c>
      <c r="AH133" s="18">
        <v>0</v>
      </c>
      <c r="AI133" s="18">
        <v>0</v>
      </c>
      <c r="AJ133" s="18">
        <v>0</v>
      </c>
      <c r="AK133" s="18">
        <v>0</v>
      </c>
      <c r="AL133" s="18">
        <v>0</v>
      </c>
      <c r="AM133" s="18">
        <v>0</v>
      </c>
      <c r="AN133" s="18">
        <v>0</v>
      </c>
      <c r="AO133" s="18">
        <v>0</v>
      </c>
      <c r="AP133" s="18">
        <v>0</v>
      </c>
      <c r="AQ133" s="18">
        <v>0</v>
      </c>
      <c r="AR133" s="18">
        <v>0</v>
      </c>
      <c r="AS133" s="18">
        <v>0</v>
      </c>
      <c r="AT133" s="18">
        <v>0</v>
      </c>
      <c r="AU133" s="18">
        <v>0</v>
      </c>
      <c r="AV133" s="18">
        <v>0</v>
      </c>
      <c r="AW133" s="18">
        <v>0</v>
      </c>
      <c r="AX133" s="18">
        <v>0</v>
      </c>
      <c r="AY133" s="18">
        <v>0</v>
      </c>
      <c r="AZ133" s="18">
        <v>0</v>
      </c>
    </row>
    <row r="134" spans="1:52" ht="60" x14ac:dyDescent="0.25">
      <c r="A134" s="152" t="s">
        <v>278</v>
      </c>
      <c r="B134" s="158">
        <v>47</v>
      </c>
      <c r="C134" s="76">
        <v>131</v>
      </c>
      <c r="D134" s="106" t="s">
        <v>411</v>
      </c>
      <c r="E134" s="78" t="s">
        <v>263</v>
      </c>
      <c r="F134" s="79" t="s">
        <v>30</v>
      </c>
      <c r="G134" s="79" t="s">
        <v>84</v>
      </c>
      <c r="H134" s="79" t="s">
        <v>50</v>
      </c>
      <c r="I134" s="80">
        <v>18.38</v>
      </c>
      <c r="J134" s="124"/>
      <c r="K134" s="41">
        <f t="shared" si="4"/>
        <v>0</v>
      </c>
      <c r="L134" s="42" t="str">
        <f t="shared" si="3"/>
        <v>OK</v>
      </c>
      <c r="M134" s="18">
        <v>0</v>
      </c>
      <c r="N134" s="18">
        <v>0</v>
      </c>
      <c r="O134" s="18">
        <v>0</v>
      </c>
      <c r="P134" s="18">
        <v>0</v>
      </c>
      <c r="Q134" s="18">
        <v>0</v>
      </c>
      <c r="R134" s="18">
        <v>0</v>
      </c>
      <c r="S134" s="18">
        <v>0</v>
      </c>
      <c r="T134" s="18">
        <v>0</v>
      </c>
      <c r="U134" s="18">
        <v>0</v>
      </c>
      <c r="V134" s="18">
        <v>0</v>
      </c>
      <c r="W134" s="18">
        <v>0</v>
      </c>
      <c r="X134" s="18">
        <v>0</v>
      </c>
      <c r="Y134" s="18">
        <v>0</v>
      </c>
      <c r="Z134" s="18">
        <v>0</v>
      </c>
      <c r="AA134" s="18">
        <v>0</v>
      </c>
      <c r="AB134" s="18">
        <v>0</v>
      </c>
      <c r="AC134" s="18">
        <v>0</v>
      </c>
      <c r="AD134" s="18">
        <v>0</v>
      </c>
      <c r="AE134" s="18">
        <v>0</v>
      </c>
      <c r="AF134" s="18">
        <v>0</v>
      </c>
      <c r="AG134" s="18">
        <v>0</v>
      </c>
      <c r="AH134" s="18">
        <v>0</v>
      </c>
      <c r="AI134" s="18">
        <v>0</v>
      </c>
      <c r="AJ134" s="18">
        <v>0</v>
      </c>
      <c r="AK134" s="18">
        <v>0</v>
      </c>
      <c r="AL134" s="18">
        <v>0</v>
      </c>
      <c r="AM134" s="18">
        <v>0</v>
      </c>
      <c r="AN134" s="18">
        <v>0</v>
      </c>
      <c r="AO134" s="18">
        <v>0</v>
      </c>
      <c r="AP134" s="18">
        <v>0</v>
      </c>
      <c r="AQ134" s="18">
        <v>0</v>
      </c>
      <c r="AR134" s="18">
        <v>0</v>
      </c>
      <c r="AS134" s="18">
        <v>0</v>
      </c>
      <c r="AT134" s="18">
        <v>0</v>
      </c>
      <c r="AU134" s="18">
        <v>0</v>
      </c>
      <c r="AV134" s="18">
        <v>0</v>
      </c>
      <c r="AW134" s="18">
        <v>0</v>
      </c>
      <c r="AX134" s="18">
        <v>0</v>
      </c>
      <c r="AY134" s="18">
        <v>0</v>
      </c>
      <c r="AZ134" s="18">
        <v>0</v>
      </c>
    </row>
    <row r="135" spans="1:52" ht="45" x14ac:dyDescent="0.25">
      <c r="A135" s="152"/>
      <c r="B135" s="159"/>
      <c r="C135" s="103">
        <v>132</v>
      </c>
      <c r="D135" s="77" t="s">
        <v>412</v>
      </c>
      <c r="E135" s="78" t="s">
        <v>264</v>
      </c>
      <c r="F135" s="79" t="s">
        <v>30</v>
      </c>
      <c r="G135" s="79" t="s">
        <v>134</v>
      </c>
      <c r="H135" s="79" t="s">
        <v>50</v>
      </c>
      <c r="I135" s="80">
        <v>2.17</v>
      </c>
      <c r="J135" s="124">
        <v>100</v>
      </c>
      <c r="K135" s="41">
        <f t="shared" si="4"/>
        <v>0</v>
      </c>
      <c r="L135" s="42" t="str">
        <f t="shared" si="3"/>
        <v>OK</v>
      </c>
      <c r="M135" s="18">
        <v>0</v>
      </c>
      <c r="N135" s="18">
        <v>0</v>
      </c>
      <c r="O135" s="18">
        <v>0</v>
      </c>
      <c r="P135" s="18">
        <v>0</v>
      </c>
      <c r="Q135" s="18">
        <v>0</v>
      </c>
      <c r="R135" s="18">
        <v>100</v>
      </c>
      <c r="S135" s="18">
        <v>0</v>
      </c>
      <c r="T135" s="18">
        <v>0</v>
      </c>
      <c r="U135" s="18">
        <v>0</v>
      </c>
      <c r="V135" s="18">
        <v>0</v>
      </c>
      <c r="W135" s="18">
        <v>0</v>
      </c>
      <c r="X135" s="18">
        <v>0</v>
      </c>
      <c r="Y135" s="18">
        <v>0</v>
      </c>
      <c r="Z135" s="18">
        <v>0</v>
      </c>
      <c r="AA135" s="18">
        <v>0</v>
      </c>
      <c r="AB135" s="18">
        <v>0</v>
      </c>
      <c r="AC135" s="18">
        <v>0</v>
      </c>
      <c r="AD135" s="18">
        <v>0</v>
      </c>
      <c r="AE135" s="18">
        <v>0</v>
      </c>
      <c r="AF135" s="18">
        <v>0</v>
      </c>
      <c r="AG135" s="18">
        <v>0</v>
      </c>
      <c r="AH135" s="18">
        <v>0</v>
      </c>
      <c r="AI135" s="18">
        <v>0</v>
      </c>
      <c r="AJ135" s="18">
        <v>0</v>
      </c>
      <c r="AK135" s="18">
        <v>0</v>
      </c>
      <c r="AL135" s="18">
        <v>0</v>
      </c>
      <c r="AM135" s="18">
        <v>0</v>
      </c>
      <c r="AN135" s="18">
        <v>0</v>
      </c>
      <c r="AO135" s="18">
        <v>0</v>
      </c>
      <c r="AP135" s="18">
        <v>0</v>
      </c>
      <c r="AQ135" s="18">
        <v>0</v>
      </c>
      <c r="AR135" s="18">
        <v>0</v>
      </c>
      <c r="AS135" s="18">
        <v>0</v>
      </c>
      <c r="AT135" s="18">
        <v>0</v>
      </c>
      <c r="AU135" s="18">
        <v>0</v>
      </c>
      <c r="AV135" s="18">
        <v>0</v>
      </c>
      <c r="AW135" s="18">
        <v>0</v>
      </c>
      <c r="AX135" s="18">
        <v>0</v>
      </c>
      <c r="AY135" s="18">
        <v>0</v>
      </c>
      <c r="AZ135" s="18">
        <v>0</v>
      </c>
    </row>
    <row r="136" spans="1:52" ht="45" x14ac:dyDescent="0.25">
      <c r="A136" s="152"/>
      <c r="B136" s="159"/>
      <c r="C136" s="76">
        <v>133</v>
      </c>
      <c r="D136" s="77" t="s">
        <v>413</v>
      </c>
      <c r="E136" s="78" t="s">
        <v>265</v>
      </c>
      <c r="F136" s="79" t="s">
        <v>30</v>
      </c>
      <c r="G136" s="79" t="s">
        <v>135</v>
      </c>
      <c r="H136" s="79" t="s">
        <v>50</v>
      </c>
      <c r="I136" s="80">
        <v>6.47</v>
      </c>
      <c r="J136" s="124">
        <v>50</v>
      </c>
      <c r="K136" s="41">
        <f t="shared" si="4"/>
        <v>30</v>
      </c>
      <c r="L136" s="42" t="str">
        <f t="shared" si="3"/>
        <v>OK</v>
      </c>
      <c r="M136" s="18">
        <v>0</v>
      </c>
      <c r="N136" s="18">
        <v>0</v>
      </c>
      <c r="O136" s="18">
        <v>0</v>
      </c>
      <c r="P136" s="18">
        <v>0</v>
      </c>
      <c r="Q136" s="18">
        <v>0</v>
      </c>
      <c r="R136" s="18">
        <v>20</v>
      </c>
      <c r="S136" s="18">
        <v>0</v>
      </c>
      <c r="T136" s="18">
        <v>0</v>
      </c>
      <c r="U136" s="18">
        <v>0</v>
      </c>
      <c r="V136" s="18">
        <v>0</v>
      </c>
      <c r="W136" s="18">
        <v>0</v>
      </c>
      <c r="X136" s="18">
        <v>0</v>
      </c>
      <c r="Y136" s="18">
        <v>0</v>
      </c>
      <c r="Z136" s="18">
        <v>0</v>
      </c>
      <c r="AA136" s="18">
        <v>0</v>
      </c>
      <c r="AB136" s="18">
        <v>0</v>
      </c>
      <c r="AC136" s="18">
        <v>0</v>
      </c>
      <c r="AD136" s="18">
        <v>0</v>
      </c>
      <c r="AE136" s="18">
        <v>0</v>
      </c>
      <c r="AF136" s="18">
        <v>0</v>
      </c>
      <c r="AG136" s="18">
        <v>0</v>
      </c>
      <c r="AH136" s="18">
        <v>0</v>
      </c>
      <c r="AI136" s="18">
        <v>0</v>
      </c>
      <c r="AJ136" s="18">
        <v>0</v>
      </c>
      <c r="AK136" s="18">
        <v>0</v>
      </c>
      <c r="AL136" s="18">
        <v>0</v>
      </c>
      <c r="AM136" s="18">
        <v>0</v>
      </c>
      <c r="AN136" s="18">
        <v>0</v>
      </c>
      <c r="AO136" s="18">
        <v>0</v>
      </c>
      <c r="AP136" s="18">
        <v>0</v>
      </c>
      <c r="AQ136" s="18">
        <v>0</v>
      </c>
      <c r="AR136" s="18">
        <v>0</v>
      </c>
      <c r="AS136" s="18">
        <v>0</v>
      </c>
      <c r="AT136" s="18">
        <v>0</v>
      </c>
      <c r="AU136" s="18">
        <v>0</v>
      </c>
      <c r="AV136" s="18">
        <v>0</v>
      </c>
      <c r="AW136" s="18">
        <v>0</v>
      </c>
      <c r="AX136" s="18">
        <v>0</v>
      </c>
      <c r="AY136" s="18">
        <v>0</v>
      </c>
      <c r="AZ136" s="18">
        <v>0</v>
      </c>
    </row>
    <row r="137" spans="1:52" ht="90" x14ac:dyDescent="0.25">
      <c r="A137" s="152"/>
      <c r="B137" s="159"/>
      <c r="C137" s="76">
        <v>134</v>
      </c>
      <c r="D137" s="77" t="s">
        <v>414</v>
      </c>
      <c r="E137" s="78" t="s">
        <v>266</v>
      </c>
      <c r="F137" s="104" t="s">
        <v>30</v>
      </c>
      <c r="G137" s="104" t="s">
        <v>136</v>
      </c>
      <c r="H137" s="104" t="s">
        <v>50</v>
      </c>
      <c r="I137" s="80">
        <v>7.12</v>
      </c>
      <c r="J137" s="124">
        <v>150</v>
      </c>
      <c r="K137" s="41">
        <f t="shared" si="4"/>
        <v>30</v>
      </c>
      <c r="L137" s="42" t="str">
        <f t="shared" ref="L137:L138" si="5">IF(K137&lt;0,"ATENÇÃO","OK")</f>
        <v>OK</v>
      </c>
      <c r="M137" s="18">
        <v>0</v>
      </c>
      <c r="N137" s="18">
        <v>0</v>
      </c>
      <c r="O137" s="18">
        <v>0</v>
      </c>
      <c r="P137" s="18">
        <v>0</v>
      </c>
      <c r="Q137" s="18">
        <v>0</v>
      </c>
      <c r="R137" s="18">
        <v>120</v>
      </c>
      <c r="S137" s="18">
        <v>0</v>
      </c>
      <c r="T137" s="18">
        <v>0</v>
      </c>
      <c r="U137" s="18">
        <v>0</v>
      </c>
      <c r="V137" s="18">
        <v>0</v>
      </c>
      <c r="W137" s="18">
        <v>0</v>
      </c>
      <c r="X137" s="18">
        <v>0</v>
      </c>
      <c r="Y137" s="18">
        <v>0</v>
      </c>
      <c r="Z137" s="18">
        <v>0</v>
      </c>
      <c r="AA137" s="18">
        <v>0</v>
      </c>
      <c r="AB137" s="18">
        <v>0</v>
      </c>
      <c r="AC137" s="18">
        <v>0</v>
      </c>
      <c r="AD137" s="18">
        <v>0</v>
      </c>
      <c r="AE137" s="18">
        <v>0</v>
      </c>
      <c r="AF137" s="18">
        <v>0</v>
      </c>
      <c r="AG137" s="18">
        <v>0</v>
      </c>
      <c r="AH137" s="18">
        <v>0</v>
      </c>
      <c r="AI137" s="18">
        <v>0</v>
      </c>
      <c r="AJ137" s="18">
        <v>0</v>
      </c>
      <c r="AK137" s="18">
        <v>0</v>
      </c>
      <c r="AL137" s="18">
        <v>0</v>
      </c>
      <c r="AM137" s="18">
        <v>0</v>
      </c>
      <c r="AN137" s="18">
        <v>0</v>
      </c>
      <c r="AO137" s="18">
        <v>0</v>
      </c>
      <c r="AP137" s="18">
        <v>0</v>
      </c>
      <c r="AQ137" s="18">
        <v>0</v>
      </c>
      <c r="AR137" s="18">
        <v>0</v>
      </c>
      <c r="AS137" s="18">
        <v>0</v>
      </c>
      <c r="AT137" s="18">
        <v>0</v>
      </c>
      <c r="AU137" s="18">
        <v>0</v>
      </c>
      <c r="AV137" s="18">
        <v>0</v>
      </c>
      <c r="AW137" s="18">
        <v>0</v>
      </c>
      <c r="AX137" s="18">
        <v>0</v>
      </c>
      <c r="AY137" s="18">
        <v>0</v>
      </c>
      <c r="AZ137" s="18">
        <v>0</v>
      </c>
    </row>
    <row r="138" spans="1:52" ht="30" x14ac:dyDescent="0.25">
      <c r="A138" s="152"/>
      <c r="B138" s="160"/>
      <c r="C138" s="103">
        <v>135</v>
      </c>
      <c r="D138" s="106" t="s">
        <v>415</v>
      </c>
      <c r="E138" s="78" t="s">
        <v>267</v>
      </c>
      <c r="F138" s="104" t="s">
        <v>30</v>
      </c>
      <c r="G138" s="104" t="s">
        <v>48</v>
      </c>
      <c r="H138" s="104" t="s">
        <v>50</v>
      </c>
      <c r="I138" s="80">
        <v>19.54</v>
      </c>
      <c r="J138" s="124">
        <v>100</v>
      </c>
      <c r="K138" s="41">
        <f t="shared" si="4"/>
        <v>70</v>
      </c>
      <c r="L138" s="42" t="str">
        <f t="shared" si="5"/>
        <v>OK</v>
      </c>
      <c r="M138" s="18">
        <v>0</v>
      </c>
      <c r="N138" s="18">
        <v>0</v>
      </c>
      <c r="O138" s="18">
        <v>0</v>
      </c>
      <c r="P138" s="18">
        <v>0</v>
      </c>
      <c r="Q138" s="18">
        <v>0</v>
      </c>
      <c r="R138" s="18">
        <v>10</v>
      </c>
      <c r="S138" s="18">
        <v>0</v>
      </c>
      <c r="T138" s="18">
        <v>0</v>
      </c>
      <c r="U138" s="18">
        <v>0</v>
      </c>
      <c r="V138" s="18">
        <v>0</v>
      </c>
      <c r="W138" s="18">
        <v>0</v>
      </c>
      <c r="X138" s="18">
        <v>0</v>
      </c>
      <c r="Y138" s="18">
        <v>0</v>
      </c>
      <c r="Z138" s="18">
        <v>0</v>
      </c>
      <c r="AA138" s="18">
        <v>0</v>
      </c>
      <c r="AB138" s="18">
        <v>0</v>
      </c>
      <c r="AC138" s="18">
        <v>0</v>
      </c>
      <c r="AD138" s="18">
        <v>0</v>
      </c>
      <c r="AE138" s="18">
        <v>0</v>
      </c>
      <c r="AF138" s="18">
        <v>0</v>
      </c>
      <c r="AG138" s="18">
        <v>0</v>
      </c>
      <c r="AH138" s="18">
        <v>0</v>
      </c>
      <c r="AI138" s="18">
        <v>0</v>
      </c>
      <c r="AJ138" s="18">
        <v>0</v>
      </c>
      <c r="AK138" s="18">
        <v>0</v>
      </c>
      <c r="AL138" s="18">
        <v>0</v>
      </c>
      <c r="AM138" s="18">
        <v>20</v>
      </c>
      <c r="AN138" s="18"/>
      <c r="AO138" s="18"/>
      <c r="AP138" s="18"/>
      <c r="AQ138" s="18"/>
      <c r="AR138" s="18"/>
      <c r="AS138" s="18"/>
      <c r="AT138" s="18"/>
      <c r="AU138" s="18"/>
      <c r="AV138" s="18"/>
      <c r="AW138" s="18"/>
      <c r="AX138" s="18"/>
      <c r="AY138" s="18"/>
      <c r="AZ138" s="18"/>
    </row>
    <row r="143" spans="1:52" x14ac:dyDescent="0.25">
      <c r="A143" s="142"/>
      <c r="B143" s="142"/>
      <c r="C143" s="142"/>
    </row>
    <row r="144" spans="1:52" x14ac:dyDescent="0.25">
      <c r="A144" s="142"/>
      <c r="B144" s="142"/>
      <c r="C144" s="142"/>
    </row>
    <row r="145" spans="1:3" x14ac:dyDescent="0.25">
      <c r="A145" s="142"/>
      <c r="B145" s="142"/>
      <c r="C145" s="142"/>
    </row>
    <row r="146" spans="1:3" x14ac:dyDescent="0.25">
      <c r="A146" s="142"/>
      <c r="B146" s="142"/>
      <c r="C146" s="142"/>
    </row>
    <row r="147" spans="1:3" x14ac:dyDescent="0.25">
      <c r="A147" s="142"/>
      <c r="B147" s="142"/>
      <c r="C147" s="142"/>
    </row>
    <row r="148" spans="1:3" x14ac:dyDescent="0.25">
      <c r="A148" s="142"/>
      <c r="B148" s="142"/>
      <c r="C148" s="142"/>
    </row>
    <row r="149" spans="1:3" x14ac:dyDescent="0.25">
      <c r="A149" s="142"/>
      <c r="B149" s="142"/>
      <c r="C149" s="142"/>
    </row>
    <row r="150" spans="1:3" x14ac:dyDescent="0.25">
      <c r="A150" s="142"/>
      <c r="B150" s="142"/>
      <c r="C150" s="142"/>
    </row>
    <row r="151" spans="1:3" x14ac:dyDescent="0.25">
      <c r="A151" s="142"/>
      <c r="B151" s="142"/>
      <c r="C151" s="142"/>
    </row>
    <row r="152" spans="1:3" x14ac:dyDescent="0.25">
      <c r="A152" s="142"/>
      <c r="B152" s="142"/>
      <c r="C152" s="142"/>
    </row>
    <row r="153" spans="1:3" x14ac:dyDescent="0.25">
      <c r="A153" s="142"/>
      <c r="B153" s="142"/>
      <c r="C153" s="142"/>
    </row>
    <row r="154" spans="1:3" x14ac:dyDescent="0.25">
      <c r="A154" s="142"/>
      <c r="B154" s="142"/>
      <c r="C154" s="142"/>
    </row>
    <row r="155" spans="1:3" x14ac:dyDescent="0.25">
      <c r="A155" s="142"/>
      <c r="B155" s="142"/>
      <c r="C155" s="142"/>
    </row>
    <row r="156" spans="1:3" x14ac:dyDescent="0.25">
      <c r="A156" s="142"/>
      <c r="B156" s="142"/>
      <c r="C156" s="142"/>
    </row>
    <row r="157" spans="1:3" x14ac:dyDescent="0.25">
      <c r="A157" s="142"/>
      <c r="B157" s="142"/>
      <c r="C157" s="142"/>
    </row>
    <row r="158" spans="1:3" x14ac:dyDescent="0.25">
      <c r="A158" s="142"/>
      <c r="B158" s="142"/>
      <c r="C158" s="142"/>
    </row>
    <row r="159" spans="1:3" x14ac:dyDescent="0.25">
      <c r="A159" s="142"/>
      <c r="B159" s="142"/>
      <c r="C159" s="142"/>
    </row>
    <row r="160" spans="1:3" x14ac:dyDescent="0.25">
      <c r="A160" s="142"/>
      <c r="B160" s="142"/>
      <c r="C160" s="142"/>
    </row>
    <row r="161" spans="1:3" x14ac:dyDescent="0.25">
      <c r="A161" s="142"/>
      <c r="B161" s="142"/>
      <c r="C161" s="142"/>
    </row>
    <row r="162" spans="1:3" x14ac:dyDescent="0.25">
      <c r="A162" s="142"/>
      <c r="B162" s="142"/>
      <c r="C162" s="142"/>
    </row>
    <row r="163" spans="1:3" x14ac:dyDescent="0.25">
      <c r="A163" s="142"/>
      <c r="B163" s="142"/>
      <c r="C163" s="142"/>
    </row>
    <row r="164" spans="1:3" x14ac:dyDescent="0.25">
      <c r="A164" s="142"/>
      <c r="B164" s="142"/>
      <c r="C164" s="142"/>
    </row>
    <row r="165" spans="1:3" x14ac:dyDescent="0.25">
      <c r="A165" s="142"/>
      <c r="B165" s="142"/>
      <c r="C165" s="142"/>
    </row>
    <row r="166" spans="1:3" x14ac:dyDescent="0.25">
      <c r="A166" s="142"/>
      <c r="B166" s="142"/>
      <c r="C166" s="142"/>
    </row>
    <row r="167" spans="1:3" x14ac:dyDescent="0.25">
      <c r="A167" s="142"/>
      <c r="B167" s="142"/>
      <c r="C167" s="142"/>
    </row>
    <row r="168" spans="1:3" x14ac:dyDescent="0.25">
      <c r="A168" s="142"/>
      <c r="B168" s="142"/>
      <c r="C168" s="142"/>
    </row>
    <row r="169" spans="1:3" x14ac:dyDescent="0.25">
      <c r="A169" s="142"/>
      <c r="B169" s="142"/>
      <c r="C169" s="142"/>
    </row>
  </sheetData>
  <mergeCells count="132">
    <mergeCell ref="AR1:AR2"/>
    <mergeCell ref="AS1:AS2"/>
    <mergeCell ref="AT1:AT2"/>
    <mergeCell ref="AU1:AU2"/>
    <mergeCell ref="AV1:AV2"/>
    <mergeCell ref="AW1:AW2"/>
    <mergeCell ref="AX1:AX2"/>
    <mergeCell ref="AY1:AY2"/>
    <mergeCell ref="AZ1:AZ2"/>
    <mergeCell ref="AI1:AI2"/>
    <mergeCell ref="AJ1:AJ2"/>
    <mergeCell ref="AK1:AK2"/>
    <mergeCell ref="AL1:AL2"/>
    <mergeCell ref="AM1:AM2"/>
    <mergeCell ref="AN1:AN2"/>
    <mergeCell ref="AO1:AO2"/>
    <mergeCell ref="AP1:AP2"/>
    <mergeCell ref="AQ1:AQ2"/>
    <mergeCell ref="A27:A28"/>
    <mergeCell ref="B27:B28"/>
    <mergeCell ref="A29:A36"/>
    <mergeCell ref="B29:B36"/>
    <mergeCell ref="A37:A46"/>
    <mergeCell ref="B37:B46"/>
    <mergeCell ref="A47:A52"/>
    <mergeCell ref="B47:B52"/>
    <mergeCell ref="M1:M2"/>
    <mergeCell ref="N1:N2"/>
    <mergeCell ref="A8:A9"/>
    <mergeCell ref="B8:B9"/>
    <mergeCell ref="A11:A14"/>
    <mergeCell ref="B11:B14"/>
    <mergeCell ref="A15:A19"/>
    <mergeCell ref="B15:B19"/>
    <mergeCell ref="A24:A25"/>
    <mergeCell ref="B24:B25"/>
    <mergeCell ref="A20:A21"/>
    <mergeCell ref="B20:B21"/>
    <mergeCell ref="A22:A23"/>
    <mergeCell ref="B22:B23"/>
    <mergeCell ref="AE1:AE2"/>
    <mergeCell ref="AF1:AF2"/>
    <mergeCell ref="AG1:AG2"/>
    <mergeCell ref="AH1:AH2"/>
    <mergeCell ref="A2:L2"/>
    <mergeCell ref="Z1:Z2"/>
    <mergeCell ref="AA1:AA2"/>
    <mergeCell ref="AB1:AB2"/>
    <mergeCell ref="AC1:AC2"/>
    <mergeCell ref="AD1:AD2"/>
    <mergeCell ref="U1:U2"/>
    <mergeCell ref="V1:V2"/>
    <mergeCell ref="W1:W2"/>
    <mergeCell ref="X1:X2"/>
    <mergeCell ref="Y1:Y2"/>
    <mergeCell ref="Q1:Q2"/>
    <mergeCell ref="R1:R2"/>
    <mergeCell ref="S1:S2"/>
    <mergeCell ref="T1:T2"/>
    <mergeCell ref="D1:I1"/>
    <mergeCell ref="J1:L1"/>
    <mergeCell ref="O1:O2"/>
    <mergeCell ref="P1:P2"/>
    <mergeCell ref="A1:C1"/>
    <mergeCell ref="A64:A67"/>
    <mergeCell ref="B64:B67"/>
    <mergeCell ref="A68:A74"/>
    <mergeCell ref="B68:B74"/>
    <mergeCell ref="A75:A80"/>
    <mergeCell ref="B75:B80"/>
    <mergeCell ref="A53:A55"/>
    <mergeCell ref="B53:B55"/>
    <mergeCell ref="A56:A59"/>
    <mergeCell ref="B56:B59"/>
    <mergeCell ref="A60:A63"/>
    <mergeCell ref="B60:B63"/>
    <mergeCell ref="A92:A94"/>
    <mergeCell ref="B92:B94"/>
    <mergeCell ref="A96:A97"/>
    <mergeCell ref="B96:B97"/>
    <mergeCell ref="A98:A99"/>
    <mergeCell ref="B98:B99"/>
    <mergeCell ref="A82:A85"/>
    <mergeCell ref="B82:B85"/>
    <mergeCell ref="A86:A88"/>
    <mergeCell ref="B86:B88"/>
    <mergeCell ref="A89:A90"/>
    <mergeCell ref="B89:B90"/>
    <mergeCell ref="A113:A116"/>
    <mergeCell ref="B113:B116"/>
    <mergeCell ref="A118:A121"/>
    <mergeCell ref="B118:B121"/>
    <mergeCell ref="F118:I121"/>
    <mergeCell ref="A100:A104"/>
    <mergeCell ref="B100:B104"/>
    <mergeCell ref="A106:A107"/>
    <mergeCell ref="B106:B107"/>
    <mergeCell ref="A109:A112"/>
    <mergeCell ref="B109:B112"/>
    <mergeCell ref="A143:C143"/>
    <mergeCell ref="A144:C144"/>
    <mergeCell ref="A145:C145"/>
    <mergeCell ref="A146:C146"/>
    <mergeCell ref="A147:C147"/>
    <mergeCell ref="A123:A128"/>
    <mergeCell ref="B123:B128"/>
    <mergeCell ref="A129:A133"/>
    <mergeCell ref="B129:B133"/>
    <mergeCell ref="A134:A138"/>
    <mergeCell ref="B134:B138"/>
    <mergeCell ref="A153:C153"/>
    <mergeCell ref="A154:C154"/>
    <mergeCell ref="A155:C155"/>
    <mergeCell ref="A156:C156"/>
    <mergeCell ref="A157:C157"/>
    <mergeCell ref="A148:C148"/>
    <mergeCell ref="A149:C149"/>
    <mergeCell ref="A150:C150"/>
    <mergeCell ref="A151:C151"/>
    <mergeCell ref="A152:C152"/>
    <mergeCell ref="A168:C168"/>
    <mergeCell ref="A169:C169"/>
    <mergeCell ref="A163:C163"/>
    <mergeCell ref="A164:C164"/>
    <mergeCell ref="A165:C165"/>
    <mergeCell ref="A166:C166"/>
    <mergeCell ref="A167:C167"/>
    <mergeCell ref="A158:C158"/>
    <mergeCell ref="A159:C159"/>
    <mergeCell ref="A160:C160"/>
    <mergeCell ref="A161:C161"/>
    <mergeCell ref="A162:C162"/>
  </mergeCells>
  <conditionalFormatting sqref="Z4:Z138 AN4:AZ138">
    <cfRule type="cellIs" dxfId="131" priority="25" stopIfTrue="1" operator="greaterThan">
      <formula>0</formula>
    </cfRule>
    <cfRule type="cellIs" dxfId="130" priority="26" stopIfTrue="1" operator="greaterThan">
      <formula>0</formula>
    </cfRule>
    <cfRule type="cellIs" dxfId="129" priority="27" stopIfTrue="1" operator="greaterThan">
      <formula>0</formula>
    </cfRule>
  </conditionalFormatting>
  <conditionalFormatting sqref="AA4:AA138">
    <cfRule type="cellIs" dxfId="128" priority="22" stopIfTrue="1" operator="greaterThan">
      <formula>0</formula>
    </cfRule>
    <cfRule type="cellIs" dxfId="127" priority="23" stopIfTrue="1" operator="greaterThan">
      <formula>0</formula>
    </cfRule>
    <cfRule type="cellIs" dxfId="126" priority="24" stopIfTrue="1" operator="greaterThan">
      <formula>0</formula>
    </cfRule>
  </conditionalFormatting>
  <conditionalFormatting sqref="AB4:AB138">
    <cfRule type="cellIs" dxfId="125" priority="19" stopIfTrue="1" operator="greaterThan">
      <formula>0</formula>
    </cfRule>
    <cfRule type="cellIs" dxfId="124" priority="20" stopIfTrue="1" operator="greaterThan">
      <formula>0</formula>
    </cfRule>
    <cfRule type="cellIs" dxfId="123" priority="21" stopIfTrue="1" operator="greaterThan">
      <formula>0</formula>
    </cfRule>
  </conditionalFormatting>
  <conditionalFormatting sqref="AC4:AH138">
    <cfRule type="cellIs" dxfId="122" priority="16" stopIfTrue="1" operator="greaterThan">
      <formula>0</formula>
    </cfRule>
    <cfRule type="cellIs" dxfId="121" priority="17" stopIfTrue="1" operator="greaterThan">
      <formula>0</formula>
    </cfRule>
    <cfRule type="cellIs" dxfId="120" priority="18" stopIfTrue="1" operator="greaterThan">
      <formula>0</formula>
    </cfRule>
  </conditionalFormatting>
  <conditionalFormatting sqref="M4:M138">
    <cfRule type="cellIs" dxfId="119" priority="34" stopIfTrue="1" operator="greaterThan">
      <formula>0</formula>
    </cfRule>
    <cfRule type="cellIs" dxfId="118" priority="35" stopIfTrue="1" operator="greaterThan">
      <formula>0</formula>
    </cfRule>
    <cfRule type="cellIs" dxfId="117" priority="36" stopIfTrue="1" operator="greaterThan">
      <formula>0</formula>
    </cfRule>
  </conditionalFormatting>
  <conditionalFormatting sqref="N4:X138">
    <cfRule type="cellIs" dxfId="116" priority="31" stopIfTrue="1" operator="greaterThan">
      <formula>0</formula>
    </cfRule>
    <cfRule type="cellIs" dxfId="115" priority="32" stopIfTrue="1" operator="greaterThan">
      <formula>0</formula>
    </cfRule>
    <cfRule type="cellIs" dxfId="114" priority="33" stopIfTrue="1" operator="greaterThan">
      <formula>0</formula>
    </cfRule>
  </conditionalFormatting>
  <conditionalFormatting sqref="Y4:Y138">
    <cfRule type="cellIs" dxfId="113" priority="28" stopIfTrue="1" operator="greaterThan">
      <formula>0</formula>
    </cfRule>
    <cfRule type="cellIs" dxfId="112" priority="29" stopIfTrue="1" operator="greaterThan">
      <formula>0</formula>
    </cfRule>
    <cfRule type="cellIs" dxfId="111" priority="30" stopIfTrue="1" operator="greaterThan">
      <formula>0</formula>
    </cfRule>
  </conditionalFormatting>
  <conditionalFormatting sqref="AI4:AI138">
    <cfRule type="cellIs" dxfId="110" priority="13" stopIfTrue="1" operator="greaterThan">
      <formula>0</formula>
    </cfRule>
    <cfRule type="cellIs" dxfId="109" priority="14" stopIfTrue="1" operator="greaterThan">
      <formula>0</formula>
    </cfRule>
    <cfRule type="cellIs" dxfId="108" priority="15" stopIfTrue="1" operator="greaterThan">
      <formula>0</formula>
    </cfRule>
  </conditionalFormatting>
  <conditionalFormatting sqref="AJ4:AJ138">
    <cfRule type="cellIs" dxfId="107" priority="10" stopIfTrue="1" operator="greaterThan">
      <formula>0</formula>
    </cfRule>
    <cfRule type="cellIs" dxfId="106" priority="11" stopIfTrue="1" operator="greaterThan">
      <formula>0</formula>
    </cfRule>
    <cfRule type="cellIs" dxfId="105" priority="12" stopIfTrue="1" operator="greaterThan">
      <formula>0</formula>
    </cfRule>
  </conditionalFormatting>
  <conditionalFormatting sqref="AK4:AK138">
    <cfRule type="cellIs" dxfId="104" priority="7" stopIfTrue="1" operator="greaterThan">
      <formula>0</formula>
    </cfRule>
    <cfRule type="cellIs" dxfId="103" priority="8" stopIfTrue="1" operator="greaterThan">
      <formula>0</formula>
    </cfRule>
    <cfRule type="cellIs" dxfId="102" priority="9" stopIfTrue="1" operator="greaterThan">
      <formula>0</formula>
    </cfRule>
  </conditionalFormatting>
  <conditionalFormatting sqref="AL4:AL138">
    <cfRule type="cellIs" dxfId="101" priority="4" stopIfTrue="1" operator="greaterThan">
      <formula>0</formula>
    </cfRule>
    <cfRule type="cellIs" dxfId="100" priority="5" stopIfTrue="1" operator="greaterThan">
      <formula>0</formula>
    </cfRule>
    <cfRule type="cellIs" dxfId="99" priority="6" stopIfTrue="1" operator="greaterThan">
      <formula>0</formula>
    </cfRule>
  </conditionalFormatting>
  <conditionalFormatting sqref="AM4:AM138">
    <cfRule type="cellIs" dxfId="98" priority="1" stopIfTrue="1" operator="greaterThan">
      <formula>0</formula>
    </cfRule>
    <cfRule type="cellIs" dxfId="97" priority="2" stopIfTrue="1" operator="greaterThan">
      <formula>0</formula>
    </cfRule>
    <cfRule type="cellIs" dxfId="96" priority="3"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16</vt:i4>
      </vt:variant>
    </vt:vector>
  </HeadingPairs>
  <TitlesOfParts>
    <vt:vector size="16" baseType="lpstr">
      <vt:lpstr>Reitoria</vt:lpstr>
      <vt:lpstr>ESAG</vt:lpstr>
      <vt:lpstr>CEART</vt:lpstr>
      <vt:lpstr>CEFID</vt:lpstr>
      <vt:lpstr>FAED</vt:lpstr>
      <vt:lpstr>CEAD</vt:lpstr>
      <vt:lpstr>CCT</vt:lpstr>
      <vt:lpstr>CEPLAN</vt:lpstr>
      <vt:lpstr>CAV</vt:lpstr>
      <vt:lpstr>CEO</vt:lpstr>
      <vt:lpstr>CEAVI</vt:lpstr>
      <vt:lpstr>CESFI</vt:lpstr>
      <vt:lpstr>CERES</vt:lpstr>
      <vt:lpstr>GESTOR</vt:lpstr>
      <vt:lpstr>Modelo Anexo II IN 002_2014</vt:lpstr>
      <vt:lpstr>Modelo Anexo I IN 002_2014</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MARCELO DARCI DE SOUZA</cp:lastModifiedBy>
  <cp:lastPrinted>2014-06-04T18:55:53Z</cp:lastPrinted>
  <dcterms:created xsi:type="dcterms:W3CDTF">2010-06-19T20:43:11Z</dcterms:created>
  <dcterms:modified xsi:type="dcterms:W3CDTF">2017-11-30T20:11:05Z</dcterms:modified>
</cp:coreProperties>
</file>